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SE 그린에너지\7-1. 계약서(단기)\2024\연료전지 출력 케이블\240926\입찰 서류\최종\"/>
    </mc:Choice>
  </mc:AlternateContent>
  <xr:revisionPtr revIDLastSave="0" documentId="13_ncr:1_{F007BE7E-F0A8-40B8-943D-B0EE1E906895}" xr6:coauthVersionLast="47" xr6:coauthVersionMax="47" xr10:uidLastSave="{00000000-0000-0000-0000-000000000000}"/>
  <bookViews>
    <workbookView xWindow="1140" yWindow="1140" windowWidth="20970" windowHeight="19240" xr2:uid="{00000000-000D-0000-FFFF-FFFF00000000}"/>
  </bookViews>
  <sheets>
    <sheet name="Stmap-2" sheetId="3" r:id="rId1"/>
    <sheet name="Cable 물량 집계" sheetId="11" state="hidden" r:id="rId2"/>
    <sheet name="Terminal Lug 물량 집계" sheetId="12" state="hidden" r:id="rId3"/>
    <sheet name="Conduit &amp; Fitting 물량 집계" sheetId="13" state="hidden" r:id="rId4"/>
    <sheet name="cable data" sheetId="14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124graph_A" localSheetId="4" hidden="1">'[1]Page 1'!#REF!</definedName>
    <definedName name="___124graph_A" hidden="1">'[1]Page 1'!#REF!</definedName>
    <definedName name="___APP1" localSheetId="4">#REF!</definedName>
    <definedName name="___APP1">#REF!</definedName>
    <definedName name="___APP2" localSheetId="4">#REF!</definedName>
    <definedName name="___APP2">#REF!</definedName>
    <definedName name="___APP3">#REF!</definedName>
    <definedName name="___APP4">#REF!</definedName>
    <definedName name="___BYE1">#REF!</definedName>
    <definedName name="___BYE2">#REF!</definedName>
    <definedName name="___BYE3">#REF!</definedName>
    <definedName name="___BYE4">#REF!</definedName>
    <definedName name="___CAL1">#REF!</definedName>
    <definedName name="___CAL2">#REF!</definedName>
    <definedName name="___CAL3">#REF!</definedName>
    <definedName name="___CAL4">#REF!</definedName>
    <definedName name="___CHK1">#REF!</definedName>
    <definedName name="___CHK2">#REF!</definedName>
    <definedName name="___CHK3">#REF!</definedName>
    <definedName name="___CHK4">#REF!</definedName>
    <definedName name="___da910">[2]GTP18C!#REF!</definedName>
    <definedName name="___DAT1">#REF!</definedName>
    <definedName name="___DAT2">#REF!</definedName>
    <definedName name="___DAT3">#REF!</definedName>
    <definedName name="___DAT4">#REF!</definedName>
    <definedName name="___DCS1">#REF!</definedName>
    <definedName name="___DCS2">#REF!</definedName>
    <definedName name="___ELP1">#REF!</definedName>
    <definedName name="___ELP2">#REF!</definedName>
    <definedName name="___ELP3">#REF!</definedName>
    <definedName name="___ELP4">#REF!</definedName>
    <definedName name="___FDT1">#REF!</definedName>
    <definedName name="___FDT2">#REF!</definedName>
    <definedName name="___FDT3">#REF!</definedName>
    <definedName name="___FDT4">#REF!</definedName>
    <definedName name="___HMB1">#REF!</definedName>
    <definedName name="___HMB2">#REF!</definedName>
    <definedName name="___IMP1">#REF!</definedName>
    <definedName name="___IMP2">#REF!</definedName>
    <definedName name="___IMP5">#REF!</definedName>
    <definedName name="___LIQ1">#REF!</definedName>
    <definedName name="___LIQ2">#REF!</definedName>
    <definedName name="___LIQ3">#REF!</definedName>
    <definedName name="___LIQ4">#REF!</definedName>
    <definedName name="___ODP1">#REF!</definedName>
    <definedName name="___ODP2">#REF!</definedName>
    <definedName name="___ODP3">#REF!</definedName>
    <definedName name="___ODP4">#REF!</definedName>
    <definedName name="___RAT1">#REF!</definedName>
    <definedName name="___RAT2">#REF!</definedName>
    <definedName name="___RAT3">#REF!</definedName>
    <definedName name="___RAT4">#REF!</definedName>
    <definedName name="___UPP1">#REF!</definedName>
    <definedName name="___UPP2">#REF!</definedName>
    <definedName name="___UPP3">#REF!</definedName>
    <definedName name="___UPP4">#REF!</definedName>
    <definedName name="___VIS1">#REF!</definedName>
    <definedName name="___VIS2">#REF!</definedName>
    <definedName name="___VIS3">#REF!</definedName>
    <definedName name="___VIS4">#REF!</definedName>
    <definedName name="___VP1">#REF!</definedName>
    <definedName name="___VP2">#REF!</definedName>
    <definedName name="___VP3">#REF!</definedName>
    <definedName name="___VP4">#REF!</definedName>
    <definedName name="__123Graph_A" localSheetId="4" hidden="1">'[1]Page 1'!#REF!</definedName>
    <definedName name="__123Graph_A" hidden="1">'[1]Page 1'!#REF!</definedName>
    <definedName name="__123graph_B" localSheetId="4" hidden="1">'[1]Page 1'!#REF!</definedName>
    <definedName name="__123graph_B" hidden="1">'[1]Page 1'!#REF!</definedName>
    <definedName name="__123Graph_X" localSheetId="4" hidden="1">[3]OF132349!#REF!</definedName>
    <definedName name="__123Graph_X" hidden="1">[3]OF132349!#REF!</definedName>
    <definedName name="__REV1">"Texte 161"</definedName>
    <definedName name="__REV2">"Texte 173"</definedName>
    <definedName name="__REV3">"Texte 167"</definedName>
    <definedName name="__REV4">"Texte 179"</definedName>
    <definedName name="_APP1" localSheetId="4">#REF!</definedName>
    <definedName name="_app1">#REF!</definedName>
    <definedName name="_APP2" localSheetId="4">#REF!</definedName>
    <definedName name="_app2">#REF!</definedName>
    <definedName name="_APP3" localSheetId="4">#REF!</definedName>
    <definedName name="_app3">#REF!</definedName>
    <definedName name="_APP4" localSheetId="4">#REF!</definedName>
    <definedName name="_app4">#REF!</definedName>
    <definedName name="_app5">#REF!</definedName>
    <definedName name="_Builtin13" hidden="1">#REF!</definedName>
    <definedName name="_BYE1">#REF!</definedName>
    <definedName name="_BYE2">#REF!</definedName>
    <definedName name="_BYE3">#REF!</definedName>
    <definedName name="_BYE4">#REF!</definedName>
    <definedName name="_CAB1">[4]Sheet1!$A$1:$B$75</definedName>
    <definedName name="_CAL1">#REF!</definedName>
    <definedName name="_CAL2">#REF!</definedName>
    <definedName name="_CAL3">#REF!</definedName>
    <definedName name="_CAL4">#REF!</definedName>
    <definedName name="_CHK1" localSheetId="4">#REF!</definedName>
    <definedName name="_chk1">#REF!</definedName>
    <definedName name="_CHK2" localSheetId="4">#REF!</definedName>
    <definedName name="_chk2">#REF!</definedName>
    <definedName name="_CHK3" localSheetId="4">#REF!</definedName>
    <definedName name="_chk3">#REF!</definedName>
    <definedName name="_CHK4" localSheetId="4">#REF!</definedName>
    <definedName name="_chk4">#REF!</definedName>
    <definedName name="_chk5">#REF!</definedName>
    <definedName name="_da910">[2]GTP18C!#REF!</definedName>
    <definedName name="_DAT1">#REF!</definedName>
    <definedName name="_DAT2">#REF!</definedName>
    <definedName name="_DAT3">#REF!</definedName>
    <definedName name="_DAT4">#REF!</definedName>
    <definedName name="_DCS1">#REF!</definedName>
    <definedName name="_DCS2">#REF!</definedName>
    <definedName name="_des1">#REF!</definedName>
    <definedName name="_des2">#REF!</definedName>
    <definedName name="_des3">#REF!</definedName>
    <definedName name="_des4">#REF!</definedName>
    <definedName name="_des5">#REF!</definedName>
    <definedName name="_Dist_Bin" hidden="1">[5]찍기!#REF!</definedName>
    <definedName name="_ELP1">#REF!</definedName>
    <definedName name="_ELP2">#REF!</definedName>
    <definedName name="_ELP3">#REF!</definedName>
    <definedName name="_ELP4">#REF!</definedName>
    <definedName name="_FDT1">#REF!</definedName>
    <definedName name="_FDT2">#REF!</definedName>
    <definedName name="_FDT3">#REF!</definedName>
    <definedName name="_FDT4">#REF!</definedName>
    <definedName name="_Fill" localSheetId="4" hidden="1">[6]KP1590_E!#REF!</definedName>
    <definedName name="_Fill" hidden="1">#REF!</definedName>
    <definedName name="_xlnm._FilterDatabase" localSheetId="4" hidden="1">'cable data'!$A$3:$C$34</definedName>
    <definedName name="_xlnm._FilterDatabase" localSheetId="0" hidden="1">'Stmap-2'!$A$19:$AX$1168</definedName>
    <definedName name="_HMB1" localSheetId="4">#REF!</definedName>
    <definedName name="_HMB1">#REF!</definedName>
    <definedName name="_HMB2" localSheetId="4">#REF!</definedName>
    <definedName name="_HMB2">#REF!</definedName>
    <definedName name="_IMP1" localSheetId="4">#REF!</definedName>
    <definedName name="_IMP1">#REF!</definedName>
    <definedName name="_IMP2">#REF!</definedName>
    <definedName name="_IMP5">#REF!</definedName>
    <definedName name="_Key1" localSheetId="4" hidden="1">#REF!</definedName>
    <definedName name="_Key1" hidden="1">#REF!</definedName>
    <definedName name="_Key2" hidden="1">#REF!</definedName>
    <definedName name="_LIQ1">#REF!</definedName>
    <definedName name="_LIQ2">#REF!</definedName>
    <definedName name="_LIQ3">#REF!</definedName>
    <definedName name="_LIQ4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gr1">#REF!</definedName>
    <definedName name="_mgr2">#REF!</definedName>
    <definedName name="_mgr3">#REF!</definedName>
    <definedName name="_mgr4">#REF!</definedName>
    <definedName name="_mgr5">#REF!</definedName>
    <definedName name="_mhr1">#REF!</definedName>
    <definedName name="_mhr2">#REF!</definedName>
    <definedName name="_mhr3">#REF!</definedName>
    <definedName name="_mhr4">#REF!</definedName>
    <definedName name="_NGd1">[7]GeneralFeedDevices_Labels!#REF!</definedName>
    <definedName name="_NGd10">[7]GeneralFeedDevices_Labels!#REF!</definedName>
    <definedName name="_NGd12">[7]GeneralFeedDevices_Labels!#REF!</definedName>
    <definedName name="_NGd13">[7]GeneralFeedDevices_Labels!#REF!</definedName>
    <definedName name="_NGd14">[7]GeneralFeedDevices_Labels!#REF!</definedName>
    <definedName name="_NGd15">[7]GeneralFeedDevices_Labels!#REF!</definedName>
    <definedName name="_NGd2">[7]GeneralFeedDevices_Labels!#REF!</definedName>
    <definedName name="_NGd3">[7]GeneralFeedDevices_Labels!#REF!</definedName>
    <definedName name="_NGd4">[7]GeneralFeedDevices_Labels!#REF!</definedName>
    <definedName name="_NGd5">[7]GeneralFeedDevices_Labels!#REF!</definedName>
    <definedName name="_NGd6">[7]GeneralFeedDevices_Labels!#REF!</definedName>
    <definedName name="_NGd7">[7]GeneralFeedDevices_Labels!#REF!</definedName>
    <definedName name="_NGd8">[7]GeneralFeedDevices_Labels!#REF!</definedName>
    <definedName name="_NGd9">[7]GeneralFeedDevices_Labels!#REF!</definedName>
    <definedName name="_ngl3" localSheetId="4">#REF!</definedName>
    <definedName name="_ngl3">#REF!</definedName>
    <definedName name="_ngl4" localSheetId="4">#REF!</definedName>
    <definedName name="_ngl4">#REF!</definedName>
    <definedName name="_NPa1" localSheetId="4">[7]CalmingSection_Labels!#REF!</definedName>
    <definedName name="_NPa1">[7]CalmingSection_Labels!#REF!</definedName>
    <definedName name="_NPa10" localSheetId="4">[7]CalmingSection_Labels!#REF!</definedName>
    <definedName name="_NPa10">[7]CalmingSection_Labels!#REF!</definedName>
    <definedName name="_NPa2">[7]CalmingSection_Labels!#REF!</definedName>
    <definedName name="_NPa3">[7]CalmingSection_Labels!#REF!</definedName>
    <definedName name="_NPa4">[7]CalmingSection_Labels!#REF!</definedName>
    <definedName name="_NPa5">[7]CalmingSection_Labels!#REF!</definedName>
    <definedName name="_NPa6">[7]CalmingSection_Labels!#REF!</definedName>
    <definedName name="_NPa7">[7]CalmingSection_Labels!#REF!</definedName>
    <definedName name="_NPa8">[7]CalmingSection_Labels!#REF!</definedName>
    <definedName name="_NPa9">[7]CalmingSection_Labels!#REF!</definedName>
    <definedName name="_NSp1">[7]CalmingSection_Labels!#REF!</definedName>
    <definedName name="_ODP1" localSheetId="4">#REF!</definedName>
    <definedName name="_ODP1">#REF!</definedName>
    <definedName name="_ODP2" localSheetId="4">#REF!</definedName>
    <definedName name="_ODP2">#REF!</definedName>
    <definedName name="_ODP3" localSheetId="4">#REF!</definedName>
    <definedName name="_ODP3">#REF!</definedName>
    <definedName name="_ODP4">#REF!</definedName>
    <definedName name="_Order1" hidden="1">255</definedName>
    <definedName name="_Order2" hidden="1">255</definedName>
    <definedName name="_pre1">#REF!</definedName>
    <definedName name="_pre2">#REF!</definedName>
    <definedName name="_pre3">#REF!</definedName>
    <definedName name="_pre4">#REF!</definedName>
    <definedName name="_pre5">#REF!</definedName>
    <definedName name="_qty1">#REF!</definedName>
    <definedName name="_qty2">#REF!</definedName>
    <definedName name="_qty3">#REF!</definedName>
    <definedName name="_qty4">#REF!</definedName>
    <definedName name="_r1">#REF!</definedName>
    <definedName name="_r2">#REF!</definedName>
    <definedName name="_RAT1">#REF!</definedName>
    <definedName name="_RAT2">#REF!</definedName>
    <definedName name="_RAT3">#REF!</definedName>
    <definedName name="_RAT4">#REF!</definedName>
    <definedName name="_Regression_Int" hidden="1">1</definedName>
    <definedName name="_Rev1" localSheetId="4">#REF!</definedName>
    <definedName name="_rev1">#REF!</definedName>
    <definedName name="_Rev2" localSheetId="4">#REF!</definedName>
    <definedName name="_rev2">#REF!</definedName>
    <definedName name="_Rev3" localSheetId="4">#REF!</definedName>
    <definedName name="_rev3">#REF!</definedName>
    <definedName name="_Rev4" localSheetId="4">#REF!</definedName>
    <definedName name="_rev4">#REF!</definedName>
    <definedName name="_rev5">#REF!</definedName>
    <definedName name="_SHT2">'[8]Air Cooler-E'!$A$1:$U$70</definedName>
    <definedName name="_SHT3">'[8]Air Cooler-E'!$A$1:$U$70</definedName>
    <definedName name="_SHT4">'[8]Air Cooler-E'!$A$1:$U$70</definedName>
    <definedName name="_sht5" localSheetId="4">#REF!</definedName>
    <definedName name="_sht5">#REF!</definedName>
    <definedName name="_SHT6">'[8]Air Cooler-E'!$A$1:$U$70</definedName>
    <definedName name="_SHT7">'[8]Air Cooler-E'!$A$1:$U$70</definedName>
    <definedName name="_Sort" localSheetId="4" hidden="1">#REF!</definedName>
    <definedName name="_Sort" hidden="1">#REF!</definedName>
    <definedName name="_UPP1" localSheetId="4">#REF!</definedName>
    <definedName name="_UPP1">#REF!</definedName>
    <definedName name="_UPP2" localSheetId="4">#REF!</definedName>
    <definedName name="_UPP2">#REF!</definedName>
    <definedName name="_UPP3">#REF!</definedName>
    <definedName name="_UPP4">#REF!</definedName>
    <definedName name="_UPS1">#REF!</definedName>
    <definedName name="_VIS1">#REF!</definedName>
    <definedName name="_VIS2">#REF!</definedName>
    <definedName name="_VIS3">#REF!</definedName>
    <definedName name="_VIS4">#REF!</definedName>
    <definedName name="_VP1">#REF!</definedName>
    <definedName name="_VP2">#REF!</definedName>
    <definedName name="_VP3">#REF!</definedName>
    <definedName name="_VP4">#REF!</definedName>
    <definedName name="_Z11">#REF!</definedName>
    <definedName name="_Z12">#REF!</definedName>
    <definedName name="\0">#REF!</definedName>
    <definedName name="\1">'[9]Page 2'!#REF!</definedName>
    <definedName name="\2">'[9]Page 2'!#REF!</definedName>
    <definedName name="\3">'[9]Page 2'!#REF!</definedName>
    <definedName name="\4">'[9]Page 2'!#REF!</definedName>
    <definedName name="\a">'[9]Page 2'!#REF!</definedName>
    <definedName name="\c" localSheetId="4">#REF!</definedName>
    <definedName name="\c">#REF!</definedName>
    <definedName name="\d">'[9]Page 2'!#REF!</definedName>
    <definedName name="\e" localSheetId="4">#REF!</definedName>
    <definedName name="\e">#REF!</definedName>
    <definedName name="\f" localSheetId="4">#REF!</definedName>
    <definedName name="\f">#REF!</definedName>
    <definedName name="\g" localSheetId="4">[10]BP!#REF!</definedName>
    <definedName name="\g">[10]BP!#REF!</definedName>
    <definedName name="\i" localSheetId="4">#REF!</definedName>
    <definedName name="\i">#REF!</definedName>
    <definedName name="\j" localSheetId="4">#REF!</definedName>
    <definedName name="\j">#REF!</definedName>
    <definedName name="\k" localSheetId="4">[6]KP1590_E!#REF!</definedName>
    <definedName name="\k">[6]KP1590_E!#REF!</definedName>
    <definedName name="\L" localSheetId="4">#REF!</definedName>
    <definedName name="\L">#REF!</definedName>
    <definedName name="\m" localSheetId="4">#REF!</definedName>
    <definedName name="\m">#REF!</definedName>
    <definedName name="\n">#REF!</definedName>
    <definedName name="\O">#REF!</definedName>
    <definedName name="\P">#REF!</definedName>
    <definedName name="\PX">#REF!</definedName>
    <definedName name="\r">'[9]Page 2'!#REF!</definedName>
    <definedName name="\s" localSheetId="4">#REF!</definedName>
    <definedName name="\s">#REF!</definedName>
    <definedName name="\t" localSheetId="4">#REF!</definedName>
    <definedName name="\t">#REF!</definedName>
    <definedName name="\u">#N/A</definedName>
    <definedName name="\V" localSheetId="4">#REF!</definedName>
    <definedName name="\V">#REF!</definedName>
    <definedName name="\x">#REF!</definedName>
    <definedName name="\z">#REF!</definedName>
    <definedName name="AAAA">[11]!AAAA</definedName>
    <definedName name="aaaaa">'[9]Page 2'!#REF!</definedName>
    <definedName name="ABPOW1" localSheetId="4">#REF!</definedName>
    <definedName name="ABPOW1">#REF!</definedName>
    <definedName name="ABPOW2" localSheetId="4">#REF!</definedName>
    <definedName name="ABPOW2">#REF!</definedName>
    <definedName name="ABPOW3" localSheetId="4">#REF!</definedName>
    <definedName name="ABPOW3">#REF!</definedName>
    <definedName name="ABPOW4">#REF!</definedName>
    <definedName name="ABPOWR">#REF!</definedName>
    <definedName name="AccessDatabase" hidden="1">"C:\DT\XLSFILES\NIZHNECV.mdb"</definedName>
    <definedName name="AccessSort">#REF!</definedName>
    <definedName name="aff">'[12]LV induction motors'!#REF!</definedName>
    <definedName name="Agip">'[13]OIL SYST DATA SHTS'!#REF!</definedName>
    <definedName name="agipx" localSheetId="4">#REF!</definedName>
    <definedName name="agipx">#REF!</definedName>
    <definedName name="AJD" localSheetId="4">#REF!</definedName>
    <definedName name="AJD">#REF!</definedName>
    <definedName name="ALI" localSheetId="4">#REF!</definedName>
    <definedName name="ALI">#REF!</definedName>
    <definedName name="ALL_SHEETS" localSheetId="4">[14]Insts!#REF!</definedName>
    <definedName name="ALL_SHEETS">[14]Insts!#REF!</definedName>
    <definedName name="AMEC_ENGINEERING" localSheetId="4">'[15]OIL SYST DATA SHTS'!#REF!</definedName>
    <definedName name="AMEC_ENGINEERING">'[15]OIL SYST DATA SHTS'!#REF!</definedName>
    <definedName name="ANPSH1" localSheetId="4">#REF!</definedName>
    <definedName name="ANPSH1">#REF!</definedName>
    <definedName name="ANPSH2" localSheetId="4">#REF!</definedName>
    <definedName name="ANPSH2">#REF!</definedName>
    <definedName name="ANPSH3" localSheetId="4">#REF!</definedName>
    <definedName name="ANPSH3">#REF!</definedName>
    <definedName name="ANPSH4">#REF!</definedName>
    <definedName name="ANPSHR">#REF!</definedName>
    <definedName name="anw">[16]EC600!#REF!</definedName>
    <definedName name="APAGE" localSheetId="4">#REF!</definedName>
    <definedName name="APAGE">#REF!</definedName>
    <definedName name="APAGEX" localSheetId="4">#REF!</definedName>
    <definedName name="APAGEX">#REF!</definedName>
    <definedName name="APPROUVE1">"Texte 166"</definedName>
    <definedName name="APPROUVE2">"Texte 178"</definedName>
    <definedName name="APPROUVE3">"Texte 172"</definedName>
    <definedName name="APPROUVE4">"Texte 184"</definedName>
    <definedName name="Approvedby">#REF!</definedName>
    <definedName name="ApprovedbyDate">#REF!</definedName>
    <definedName name="AREA">#REF!</definedName>
    <definedName name="AS">[7]CalmingSection_Labels!#REF!</definedName>
    <definedName name="asasdfasf">'[17]Motor Data'!$A$77:$C$83</definedName>
    <definedName name="asdgg">'[17]Motor Data'!$A$88:$C$90</definedName>
    <definedName name="ASDSASD">[18]Data!$J$10:$L$11</definedName>
    <definedName name="asfgjsalujkdojfdklsfjsdklfjsdkljfsdkljfsdl" localSheetId="4">#REF!</definedName>
    <definedName name="asfgjsalujkdojfdklsfjsdklfjsdkljfsdkljfsdl">#REF!</definedName>
    <definedName name="ass">'[19]Motor Data'!$A$88:$C$90</definedName>
    <definedName name="AUTRE_REF">"Texte 152"</definedName>
    <definedName name="B">#REF!</definedName>
    <definedName name="BALANCE">'[9]Page 2'!#REF!</definedName>
    <definedName name="BB">[11]!BB</definedName>
    <definedName name="BBPAGE" localSheetId="4">#REF!</definedName>
    <definedName name="BBPAGE">#REF!</definedName>
    <definedName name="bbpaget" localSheetId="4">#REF!</definedName>
    <definedName name="bbpaget">#REF!</definedName>
    <definedName name="BLKPAGE" localSheetId="4">#REF!</definedName>
    <definedName name="BLKPAGE">#REF!</definedName>
    <definedName name="BLKPAGEX">#REF!</definedName>
    <definedName name="BLUELETTERS" localSheetId="4">#REF!,#REF!,#REF!,#REF!,#REF!,#REF!</definedName>
    <definedName name="BLUELETTERS">#REF!,#REF!,#REF!,#REF!,#REF!,#REF!</definedName>
    <definedName name="BookPageNo">#REF!</definedName>
    <definedName name="BPAGE">#REF!</definedName>
    <definedName name="BPAGEX">#REF!</definedName>
    <definedName name="BR">#REF!</definedName>
    <definedName name="Busduct">'[20]PRICE-COMP'!#REF!</definedName>
    <definedName name="Button_6">"NIZHNECV_1_List"</definedName>
    <definedName name="C_">#REF!</definedName>
    <definedName name="C_X">#REF!</definedName>
    <definedName name="cable">'cable data'!$A$4:$G$38</definedName>
    <definedName name="CABLE_OD">[21]Cable_Data!$A$2:$B$165</definedName>
    <definedName name="Cable_Size">[22]Cable_Labels!$D$3:$D$55</definedName>
    <definedName name="Cable_Type">[22]Cable_Labels!$E$3:$E$9</definedName>
    <definedName name="Cable_Voltage">[22]Cable_Labels!$F$3:$F$5</definedName>
    <definedName name="CABLES">[14]Insts!#REF!</definedName>
    <definedName name="CableSchedule">'[23]Load List2'!$BB$1:$CO$3885</definedName>
    <definedName name="CableSizing">'[23]Load List2'!$AB$1:$BA$4000</definedName>
    <definedName name="CAL" localSheetId="4">#REF!</definedName>
    <definedName name="CAL">#REF!</definedName>
    <definedName name="CALC">'[9]Page 2'!#REF!</definedName>
    <definedName name="CALC2A" localSheetId="4">#REF!</definedName>
    <definedName name="CALC2A">#REF!</definedName>
    <definedName name="CALC2B" localSheetId="4">#REF!</definedName>
    <definedName name="CALC2B">#REF!</definedName>
    <definedName name="CALC2C" localSheetId="4">#REF!</definedName>
    <definedName name="CALC2C">#REF!</definedName>
    <definedName name="CALC3A">#REF!</definedName>
    <definedName name="CALC3B">#REF!</definedName>
    <definedName name="CALC3C">#REF!</definedName>
    <definedName name="CALC4A">#REF!</definedName>
    <definedName name="CALC4B">#REF!</definedName>
    <definedName name="CALC4C">#REF!</definedName>
    <definedName name="CALCP1">#REF!</definedName>
    <definedName name="CALCP2">#REF!</definedName>
    <definedName name="CALCP3">#REF!</definedName>
    <definedName name="CALCR1">#REF!</definedName>
    <definedName name="CALCR2">#REF!</definedName>
    <definedName name="CASE1D">#REF!</definedName>
    <definedName name="CASE1U">#REF!</definedName>
    <definedName name="CASE2D">#REF!</definedName>
    <definedName name="CASE2U">#REF!</definedName>
    <definedName name="CASE3D">#REF!</definedName>
    <definedName name="CASE3U">#REF!</definedName>
    <definedName name="CASE4D">#REF!</definedName>
    <definedName name="CASE4U">#REF!</definedName>
    <definedName name="CASENO">#REF!</definedName>
    <definedName name="CASENUM">#REF!</definedName>
    <definedName name="CASEQ">#REF!</definedName>
    <definedName name="CC">[11]!CC</definedName>
    <definedName name="CCCC">[11]!CCCC</definedName>
    <definedName name="CDBotArea">[7]CalmingSection_Labels!#REF!</definedName>
    <definedName name="CDClearance">[7]CalmingSection_Labels!#REF!</definedName>
    <definedName name="CDDetPicRelief" localSheetId="4">#REF!</definedName>
    <definedName name="CDDetPicRelief">#REF!</definedName>
    <definedName name="CDExitWidth">[7]CalmingSection_Labels!#REF!</definedName>
    <definedName name="CDInbetweenDC">[7]CalmingSection_Labels!#REF!</definedName>
    <definedName name="CDIWHeight">[7]CalmingSection_Labels!#REF!</definedName>
    <definedName name="CDMiddleDC">[7]CalmingSection_Labels!#REF!</definedName>
    <definedName name="CDNoPasses">[7]CalmingSection_Labels!#REF!</definedName>
    <definedName name="CDNotches">[7]CalmingSection_Labels!#REF!</definedName>
    <definedName name="CDPanDepth">[7]CalmingSection_Labels!#REF!</definedName>
    <definedName name="CDRelief">[7]CalmingSection_Labels!#REF!</definedName>
    <definedName name="CDSideDC">[7]CalmingSection_Labels!#REF!</definedName>
    <definedName name="CDTopArea">[7]CalmingSection_Labels!#REF!</definedName>
    <definedName name="CDType">[7]CalmingSection_Labels!#REF!</definedName>
    <definedName name="CDWeirHeight">[7]CalmingSection_Labels!#REF!</definedName>
    <definedName name="CHCOPY" localSheetId="4">#REF!</definedName>
    <definedName name="CHCOPY">#REF!</definedName>
    <definedName name="CHECK" localSheetId="4">#REF!</definedName>
    <definedName name="CHECK">#REF!</definedName>
    <definedName name="Checkedby" localSheetId="4">#REF!</definedName>
    <definedName name="Checkedby">#REF!</definedName>
    <definedName name="CheckedbyDate">#REF!</definedName>
    <definedName name="CIVIL_WORKS">[14]Insts!#REF!</definedName>
    <definedName name="CLEANUP" localSheetId="4">#REF!</definedName>
    <definedName name="CLEANUP">#REF!</definedName>
    <definedName name="Client" localSheetId="4">'[24]Page 1 - Front Sheet'!$B$27</definedName>
    <definedName name="client">#REF!</definedName>
    <definedName name="Client1">[25]Vsl2!$J$6</definedName>
    <definedName name="Client2">[25]Vsl2!$J$7</definedName>
    <definedName name="CN" localSheetId="4">#REF!</definedName>
    <definedName name="CN">#REF!</definedName>
    <definedName name="CNAME1" localSheetId="4">#REF!</definedName>
    <definedName name="CNAME1">#REF!</definedName>
    <definedName name="CNAME2" localSheetId="4">#REF!</definedName>
    <definedName name="CNAME2">#REF!</definedName>
    <definedName name="CNAME3">#REF!</definedName>
    <definedName name="CNAME4">#REF!</definedName>
    <definedName name="CODP1">#REF!</definedName>
    <definedName name="CODP2">#REF!</definedName>
    <definedName name="CODP3">#REF!</definedName>
    <definedName name="CODP4">#REF!</definedName>
    <definedName name="CODPR">#REF!</definedName>
    <definedName name="Column">#REF!</definedName>
    <definedName name="ColumnDataShowRange">#REF!</definedName>
    <definedName name="ColumnLengthUOM">#REF!</definedName>
    <definedName name="ColumnPicture">#REF!</definedName>
    <definedName name="CON">#REF!</definedName>
    <definedName name="Connection">#REF!</definedName>
    <definedName name="Consignee">#REF!</definedName>
    <definedName name="ConsultantName">#REF!</definedName>
    <definedName name="ContractNumber">#REF!</definedName>
    <definedName name="ContractorJobNo">#REF!</definedName>
    <definedName name="ConventionalSection">[7]CalmingSection_Labels!#REF!</definedName>
    <definedName name="CONX" localSheetId="4">#REF!</definedName>
    <definedName name="CONX">#REF!</definedName>
    <definedName name="CORRC" localSheetId="4">#REF!</definedName>
    <definedName name="CORRC">#REF!</definedName>
    <definedName name="COST_SUMMARY" localSheetId="4">#REF!</definedName>
    <definedName name="COST_SUMMARY">#REF!</definedName>
    <definedName name="CPAGE">#REF!</definedName>
    <definedName name="CPAGEX">#REF!</definedName>
    <definedName name="_xlnm.Criteria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VDP1">#REF!</definedName>
    <definedName name="CVDP2">#REF!</definedName>
    <definedName name="CVDP3">#REF!</definedName>
    <definedName name="CVDP4">#REF!</definedName>
    <definedName name="CVDPR">#REF!</definedName>
    <definedName name="d">#REF!</definedName>
    <definedName name="d_itemtag">#REF!</definedName>
    <definedName name="d_itemtage">#REF!</definedName>
    <definedName name="d_Path">#REF!</definedName>
    <definedName name="d_title">#REF!</definedName>
    <definedName name="Dam" localSheetId="4">외장전외경+(외장외경-외장전외경)/2</definedName>
    <definedName name="Dam">외장전외경+(외장외경-외장전외경)/2</definedName>
    <definedName name="data" localSheetId="4">#REF!</definedName>
    <definedName name="data">#REF!</definedName>
    <definedName name="DATA1D" localSheetId="4">#REF!</definedName>
    <definedName name="DATA1D">#REF!</definedName>
    <definedName name="DATA1U" localSheetId="4">#REF!</definedName>
    <definedName name="DATA1U">#REF!</definedName>
    <definedName name="DATA2D">#REF!</definedName>
    <definedName name="DATA2U">#REF!</definedName>
    <definedName name="DATA3D">#REF!</definedName>
    <definedName name="DATA3U">#REF!</definedName>
    <definedName name="DATA4D">#REF!</definedName>
    <definedName name="DATA4U">#REF!</definedName>
    <definedName name="_xlnm.Database">#REF!</definedName>
    <definedName name="DatatoExport">#REF!</definedName>
    <definedName name="DatatoExporttoAccess">#REF!</definedName>
    <definedName name="DATE">#REF!</definedName>
    <definedName name="Date1" localSheetId="4">#REF!</definedName>
    <definedName name="date1">#REF!</definedName>
    <definedName name="Date2" localSheetId="4">#REF!</definedName>
    <definedName name="date2">#REF!</definedName>
    <definedName name="Date3" localSheetId="4">#REF!</definedName>
    <definedName name="date3">#REF!</definedName>
    <definedName name="Date4" localSheetId="4">#REF!</definedName>
    <definedName name="date4">#REF!</definedName>
    <definedName name="date5">#REF!</definedName>
    <definedName name="DateRun">#REF!</definedName>
    <definedName name="DCCASE1">#REF!</definedName>
    <definedName name="DCCASE2">#REF!</definedName>
    <definedName name="DCDATA1">#REF!</definedName>
    <definedName name="DCDATA2">#REF!</definedName>
    <definedName name="DCDOWN">#REF!</definedName>
    <definedName name="DCEND">#REF!</definedName>
    <definedName name="DCF">#REF!</definedName>
    <definedName name="DCFILE1">#REF!</definedName>
    <definedName name="DCFILE2">#REF!</definedName>
    <definedName name="DCFNO1">#REF!</definedName>
    <definedName name="DCFNO2">#REF!</definedName>
    <definedName name="DCSNO1">#REF!</definedName>
    <definedName name="DCSNO2">#REF!</definedName>
    <definedName name="DCSTRM1">#REF!</definedName>
    <definedName name="DCSTRM2">#REF!</definedName>
    <definedName name="DCUP">#REF!</definedName>
    <definedName name="dd">[11]!dd</definedName>
    <definedName name="ddd">[11]!ddd</definedName>
    <definedName name="DDDD">#N/A</definedName>
    <definedName name="De">#REF!</definedName>
    <definedName name="DEL_LOAD">#REF!</definedName>
    <definedName name="DEL_MOTOR">#REF!</definedName>
    <definedName name="DeleteDripringWarning">#REF!</definedName>
    <definedName name="DELPS">#REF!</definedName>
    <definedName name="DEMOLISION_INST">#REF!</definedName>
    <definedName name="DENS1">#REF!</definedName>
    <definedName name="DENS2">#REF!</definedName>
    <definedName name="DENS3">#REF!</definedName>
    <definedName name="DENS4">#REF!</definedName>
    <definedName name="DENSR">#REF!</definedName>
    <definedName name="DESIGNATION1">"Texte 163"</definedName>
    <definedName name="DESIGNATION2">"Texte 175"</definedName>
    <definedName name="DESIGNATION3">"Texte 169"</definedName>
    <definedName name="DESIGNATION4">"Texte 181"</definedName>
    <definedName name="DesignBookNo">#REF!</definedName>
    <definedName name="DesignName">#REF!</definedName>
    <definedName name="DesignTable">#REF!</definedName>
    <definedName name="DesignTable1Up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etailPicHigh">#REF!</definedName>
    <definedName name="DF" hidden="1">#REF!</definedName>
    <definedName name="dfadf">'[17]Motor Data'!$A$88:$C$90</definedName>
    <definedName name="DFDP1" localSheetId="4">#REF!</definedName>
    <definedName name="DFDP1">#REF!</definedName>
    <definedName name="DFDP2" localSheetId="4">#REF!</definedName>
    <definedName name="DFDP2">#REF!</definedName>
    <definedName name="DFDP3" localSheetId="4">#REF!</definedName>
    <definedName name="DFDP3">#REF!</definedName>
    <definedName name="DFDP4">#REF!</definedName>
    <definedName name="DFDPR">#REF!</definedName>
    <definedName name="DFEE" hidden="1">#REF!</definedName>
    <definedName name="DISP1">#REF!</definedName>
    <definedName name="DISP2">#REF!</definedName>
    <definedName name="DISP3">#REF!</definedName>
    <definedName name="DISP4">#REF!</definedName>
    <definedName name="DISPR">#REF!</definedName>
    <definedName name="DJDGJN">#REF!</definedName>
    <definedName name="DJGA">#REF!</definedName>
    <definedName name="DKSG" hidden="1">#REF!</definedName>
    <definedName name="DKSGMLWJD" hidden="1">#REF!</definedName>
    <definedName name="DocNo">'[24]Page 1 - Front Sheet'!$G$36</definedName>
    <definedName name="DocumentNumber" localSheetId="4">#REF!</definedName>
    <definedName name="DocumentNumber">#REF!</definedName>
    <definedName name="DotDetailPictureLeft" localSheetId="4">#REF!</definedName>
    <definedName name="DotDetailPictureLeft">#REF!</definedName>
    <definedName name="DotDetailPictureRight" localSheetId="4">#REF!</definedName>
    <definedName name="DotDetailPictureRight">#REF!</definedName>
    <definedName name="DotDetailPictureRightBig">#REF!</definedName>
    <definedName name="DotDetailPictureTrough">#REF!</definedName>
    <definedName name="DotINColumn">#REF!</definedName>
    <definedName name="DOWNP1">#REF!</definedName>
    <definedName name="DOWNP2">#REF!</definedName>
    <definedName name="DOWNP3">#REF!</definedName>
    <definedName name="DOWNP4">#REF!</definedName>
    <definedName name="DOWNPR">#REF!</definedName>
    <definedName name="Dp" hidden="1">#REF!</definedName>
    <definedName name="DPAGE">#REF!</definedName>
    <definedName name="Drainlog1">#REF!</definedName>
    <definedName name="DRIVE">#REF!</definedName>
    <definedName name="DRIVER">#REF!</definedName>
    <definedName name="DRS_Header">#REF!</definedName>
    <definedName name="DRS_Title">#REF!</definedName>
    <definedName name="DRUMLENGTH">#REF!</definedName>
    <definedName name="dsgfggg" hidden="1">#REF!</definedName>
    <definedName name="Dsm" localSheetId="4">외도외경+(차폐외경-외도외경)/2</definedName>
    <definedName name="Dsm">외도외경+(차폐외경-외도외경)/2</definedName>
    <definedName name="DSTHD" localSheetId="4">#REF!</definedName>
    <definedName name="DSTHD">#REF!</definedName>
    <definedName name="DSTHD1" localSheetId="4">#REF!</definedName>
    <definedName name="DSTHD1">#REF!</definedName>
    <definedName name="DSTHD2" localSheetId="4">#REF!</definedName>
    <definedName name="DSTHD2">#REF!</definedName>
    <definedName name="DSTHD3">#REF!</definedName>
    <definedName name="DSTHD4">#REF!</definedName>
    <definedName name="DSTHDR">#REF!</definedName>
    <definedName name="DSTITLE">#REF!</definedName>
    <definedName name="dukhan">#REF!</definedName>
    <definedName name="DYE">#REF!</definedName>
    <definedName name="EARTHING_MATERI" localSheetId="4">[14]Insts!#REF!</definedName>
    <definedName name="EARTHING_MATERI">[14]Insts!#REF!</definedName>
    <definedName name="ED" hidden="1">#REF!</definedName>
    <definedName name="ELPR" localSheetId="4">#REF!</definedName>
    <definedName name="ELPR">#REF!</definedName>
    <definedName name="EngineeredBy" localSheetId="4">#REF!</definedName>
    <definedName name="EngineeredBy">#REF!</definedName>
    <definedName name="EPAGE" localSheetId="4">#REF!</definedName>
    <definedName name="EPAGE">#REF!</definedName>
    <definedName name="EQDP1">#REF!</definedName>
    <definedName name="EQDP2">#REF!</definedName>
    <definedName name="EQDP3">#REF!</definedName>
    <definedName name="EQDP4">#REF!</definedName>
    <definedName name="EQDPR">#REF!</definedName>
    <definedName name="EQUIP1">#REF!</definedName>
    <definedName name="EQUIP2">#REF!</definedName>
    <definedName name="Equipment">#REF!</definedName>
    <definedName name="EQUIPMENTLIST">#REF!</definedName>
    <definedName name="EQUIPMENTLISTINDEX">#REF!</definedName>
    <definedName name="EquipmentNo">#REF!</definedName>
    <definedName name="EQUIPNO">#REF!</definedName>
    <definedName name="ERASE1">#REF!</definedName>
    <definedName name="ERASE2">#REF!</definedName>
    <definedName name="ERASE3">#REF!</definedName>
    <definedName name="ERASE4">#REF!</definedName>
    <definedName name="ETABLI1">"Texte 164"</definedName>
    <definedName name="ETABLI2">"Texte 176"</definedName>
    <definedName name="ETABLI3">"Texte 170"</definedName>
    <definedName name="ETABLI4">"Texte 182"</definedName>
    <definedName name="EXDP1">#REF!</definedName>
    <definedName name="EXDP2">#REF!</definedName>
    <definedName name="EXDP3">#REF!</definedName>
    <definedName name="EXDP4">#REF!</definedName>
    <definedName name="EXDPR">#REF!</definedName>
    <definedName name="F">#REF!</definedName>
    <definedName name="Failure">'[26]Drop Downs'!#REF!</definedName>
    <definedName name="FD" hidden="1">#REF!</definedName>
    <definedName name="feeder">[27]Data!$J$12:$L$13</definedName>
    <definedName name="FEEDER1">'[28]Data '!$F$20:$H$20</definedName>
    <definedName name="fg" hidden="1">#REF!</definedName>
    <definedName name="FILENAME" localSheetId="4">#REF!</definedName>
    <definedName name="FILENAME">#REF!</definedName>
    <definedName name="filepath">#REF!</definedName>
    <definedName name="fin">"Texte 2,Texte 3,Texte 4,Texte 5,Texte 6,Texte 7,Texte 8,Texte 9,Texte 10,Texte 11,Texte 12,Texte 13,Texte 14,Trait 15,Trait 16,Trait 17,Trait 18,Trait 19,Trait 20,Trait 21,Trait 22,Trait 23,Rectangle 24,Trait 25,Rectangle 26,Texte 1"</definedName>
    <definedName name="firealarm">'[20]PRICE-COMP'!#REF!</definedName>
    <definedName name="FLASH_GAS_ABSORBER_H_MB" localSheetId="4">#REF!</definedName>
    <definedName name="FLASH_GAS_ABSORBER_H_MB">#REF!</definedName>
    <definedName name="fliepath">#REF!</definedName>
    <definedName name="FPAGE" localSheetId="4">#REF!</definedName>
    <definedName name="FPAGE">#REF!</definedName>
    <definedName name="FRONTSHEET" localSheetId="4">'[9]Page 2'!#REF!</definedName>
    <definedName name="FRONTSHEET">'[9]Page 2'!#REF!</definedName>
    <definedName name="fv" localSheetId="4">#REF!</definedName>
    <definedName name="fv">#REF!</definedName>
    <definedName name="GA_408">"GA-408"</definedName>
    <definedName name="GAS">#REF!</definedName>
    <definedName name="GdConstriction">[7]GeneralFeedDevices_Labels!#REF!</definedName>
    <definedName name="GdDischargeType">[7]GeneralFeedDevices_Labels!#REF!</definedName>
    <definedName name="GdDist">[7]GeneralFeedDevices_Labels!#REF!</definedName>
    <definedName name="GdDistDrainHole">[7]GeneralFeedDevices_Labels!#REF!</definedName>
    <definedName name="GdDistFunnels">[7]GeneralFeedDevices_Labels!#REF!</definedName>
    <definedName name="GdDistHead">[7]GeneralFeedDevices_Labels!#REF!</definedName>
    <definedName name="GdDistHeadMin">[7]GeneralFeedDevices_Labels!#REF!</definedName>
    <definedName name="GdDistText1">[7]GeneralFeedDevices_Labels!#REF!</definedName>
    <definedName name="GdDistTol">[7]GeneralFeedDevices_Labels!#REF!</definedName>
    <definedName name="GdDistType">[7]GeneralFeedDevices_Labels!#REF!</definedName>
    <definedName name="GdDrip">[7]GeneralFeedDevices_Labels!#REF!</definedName>
    <definedName name="GdDripDiam">[7]GeneralFeedDevices_Labels!#REF!</definedName>
    <definedName name="GdDripHHole">[7]GeneralFeedDevices_Labels!#REF!</definedName>
    <definedName name="GdDripHHoleD">[7]GeneralFeedDevices_Labels!#REF!</definedName>
    <definedName name="GdDripHHoleH">[7]GeneralFeedDevices_Labels!#REF!</definedName>
    <definedName name="GdDripHoleD">[7]GeneralFeedDevices_Labels!#REF!</definedName>
    <definedName name="GdDripLHoleD">[7]GeneralFeedDevices_Labels!#REF!</definedName>
    <definedName name="GdDripLHoleH">[7]GeneralFeedDevices_Labels!#REF!</definedName>
    <definedName name="GdDripPointDens">[7]GeneralFeedDevices_Labels!#REF!</definedName>
    <definedName name="GdDripSH">[7]GeneralFeedDevices_Labels!#REF!</definedName>
    <definedName name="GdDripStrainer">[7]GeneralFeedDevices_Labels!#REF!</definedName>
    <definedName name="GdDripSW">[7]GeneralFeedDevices_Labels!#REF!</definedName>
    <definedName name="GdDripTopNH">[7]GeneralFeedDevices_Labels!#REF!</definedName>
    <definedName name="GdDripTopNW">[7]GeneralFeedDevices_Labels!#REF!</definedName>
    <definedName name="GdDripTubeHA">[7]GeneralFeedDevices_Labels!#REF!</definedName>
    <definedName name="GdDripTubeHB">[7]GeneralFeedDevices_Labels!#REF!</definedName>
    <definedName name="GdGuidepipes">[7]GeneralFeedDevices_Labels!#REF!</definedName>
    <definedName name="GdGuidepipesDia">[7]GeneralFeedDevices_Labels!#REF!</definedName>
    <definedName name="GdGuidepipesYN">[7]GeneralFeedDevices_Labels!#REF!</definedName>
    <definedName name="GdHeaderD">[7]GeneralFeedDevices_Labels!#REF!</definedName>
    <definedName name="GdHeaderSD">[7]GeneralFeedDevices_Labels!#REF!</definedName>
    <definedName name="GdLiqRate">[7]GeneralFeedDevices_Labels!#REF!</definedName>
    <definedName name="GdMaxLiqRate">[7]GeneralFeedDevices_Labels!#REF!</definedName>
    <definedName name="GdMinLiqRate">[7]GeneralFeedDevices_Labels!#REF!</definedName>
    <definedName name="GdPackingNo">[7]GeneralFeedDevices_Labels!#REF!</definedName>
    <definedName name="GdPerfType">[7]GeneralFeedDevices_Labels!#REF!</definedName>
    <definedName name="GdPredist">[7]GeneralFeedDevices_Labels!#REF!</definedName>
    <definedName name="GdPredistTesting">[7]GeneralFeedDevices_Labels!#REF!</definedName>
    <definedName name="GdPredistType">[7]GeneralFeedDevices_Labels!#REF!</definedName>
    <definedName name="GdSurfTens">[7]GeneralFeedDevices_Labels!#REF!</definedName>
    <definedName name="GdText1">[7]GeneralFeedDevices_Labels!#REF!</definedName>
    <definedName name="GdVisc">[7]GeneralFeedDevices_Labels!#REF!</definedName>
    <definedName name="General" localSheetId="4">#REF!</definedName>
    <definedName name="General">#REF!</definedName>
    <definedName name="GeneralNotesBlock" localSheetId="4">#REF!</definedName>
    <definedName name="GeneralNotesBlock">#REF!</definedName>
    <definedName name="Generator" localSheetId="4">'[20]PRICE-COMP'!#REF!</definedName>
    <definedName name="Generator">'[20]PRICE-COMP'!#REF!</definedName>
    <definedName name="GETCASE" localSheetId="4">#REF!</definedName>
    <definedName name="GETCASE">#REF!</definedName>
    <definedName name="GETCN" localSheetId="4">#REF!</definedName>
    <definedName name="GETCN">#REF!</definedName>
    <definedName name="Gland" localSheetId="4">#REF!</definedName>
    <definedName name="Gland">#REF!</definedName>
    <definedName name="Gland_Size">[29]Labels!$C$3:$C$14</definedName>
    <definedName name="GLANDS">[14]Insts!#REF!</definedName>
    <definedName name="GMLWD" hidden="1">#REF!</definedName>
    <definedName name="GMR" localSheetId="4">#REF!</definedName>
    <definedName name="GMR">#REF!</definedName>
    <definedName name="GPAGE" localSheetId="4">#REF!</definedName>
    <definedName name="GPAGE">#REF!</definedName>
    <definedName name="HEADER" localSheetId="4">#REF!</definedName>
    <definedName name="HEADER">#REF!</definedName>
    <definedName name="HEADINGS">#REF!</definedName>
    <definedName name="heat">[27]Data!$J$6:$L$6</definedName>
    <definedName name="HEATER" localSheetId="4">#REF!</definedName>
    <definedName name="HEATER">#REF!</definedName>
    <definedName name="Heater_CB_MTBE" localSheetId="4">#REF!</definedName>
    <definedName name="Heater_CB_MTBE">#REF!</definedName>
    <definedName name="Heater_UO" localSheetId="4">#REF!</definedName>
    <definedName name="Heater_UO">#REF!</definedName>
    <definedName name="HEATER1">#REF!</definedName>
    <definedName name="HJ" hidden="1">#REF!</definedName>
    <definedName name="HOOK_UP_MATERIA">[14]Insts!#REF!</definedName>
    <definedName name="HPAGE" localSheetId="4">#REF!</definedName>
    <definedName name="HPAGE">#REF!</definedName>
    <definedName name="HTML_CodePage" hidden="1">949</definedName>
    <definedName name="HTML_Control" hidden="1">{"'EWS'!$A$8:$K$86"}</definedName>
    <definedName name="HTML_Description" hidden="1">""</definedName>
    <definedName name="HTML_Email" hidden="1">"kkokka@halla.net"</definedName>
    <definedName name="HTML_Header" hidden="1">"Engineering Work Schedule"</definedName>
    <definedName name="HTML_LastUpdate" hidden="1">"97-07-01"</definedName>
    <definedName name="HTML_LineAfter" hidden="1">FALSE</definedName>
    <definedName name="HTML_LineBefore" hidden="1">FALSE</definedName>
    <definedName name="HTML_Name" hidden="1">"황국환"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"EWS"</definedName>
    <definedName name="HYDP1" localSheetId="4">#REF!</definedName>
    <definedName name="HYDP1">#REF!</definedName>
    <definedName name="HYDP2" localSheetId="4">#REF!</definedName>
    <definedName name="HYDP2">#REF!</definedName>
    <definedName name="HYDP3">#REF!</definedName>
    <definedName name="HYDP4">#REF!</definedName>
    <definedName name="HYDPR">#REF!</definedName>
    <definedName name="I">"Texte 149"</definedName>
    <definedName name="ID">#REF!</definedName>
    <definedName name="IMP0">#REF!</definedName>
    <definedName name="IMPC1D">#REF!</definedName>
    <definedName name="IMPC1U">#REF!</definedName>
    <definedName name="IMPC2D">#REF!</definedName>
    <definedName name="IMPC2U">#REF!</definedName>
    <definedName name="IMPC3D">#REF!</definedName>
    <definedName name="IMPC3U">#REF!</definedName>
    <definedName name="IMPC4D">#REF!</definedName>
    <definedName name="IMPC4U">#REF!</definedName>
    <definedName name="IMPEND">#REF!</definedName>
    <definedName name="IMPMENU">#REF!</definedName>
    <definedName name="Impres_titres_MI">#REF!</definedName>
    <definedName name="IMPRESSION">#REF!</definedName>
    <definedName name="INDICATOR">#REF!</definedName>
    <definedName name="INDP">#REF!</definedName>
    <definedName name="INSTRUMENTS">[14]Insts!#REF!</definedName>
    <definedName name="INTROD">[6]KP1590_E!#REF!</definedName>
    <definedName name="IP">#REF!</definedName>
    <definedName name="IPAGE">#REF!</definedName>
    <definedName name="isolator">'[20]PRICE-COMP'!#REF!</definedName>
    <definedName name="ITEM">"Texte 185"</definedName>
    <definedName name="ItemName">[25]Vsl2!$J$11</definedName>
    <definedName name="ItemNumber">[25]Vsl2!$J$9</definedName>
    <definedName name="JB_REF" localSheetId="4">#REF!</definedName>
    <definedName name="JB_REF">#REF!</definedName>
    <definedName name="JB_TYPE" localSheetId="4">#REF!</definedName>
    <definedName name="JB_TYPE">#REF!</definedName>
    <definedName name="JBA_101" localSheetId="4">#REF!</definedName>
    <definedName name="JBA_101">#REF!</definedName>
    <definedName name="JBT">#REF!</definedName>
    <definedName name="JBT_1">#REF!</definedName>
    <definedName name="jj">#REF!</definedName>
    <definedName name="JOB">'[30]FIRED HEATER Sh. 1'!$Y$2</definedName>
    <definedName name="JobNO" localSheetId="4">#REF!</definedName>
    <definedName name="JobNO">#REF!</definedName>
    <definedName name="JobNumber">[25]Vsl2!$J$5</definedName>
    <definedName name="JUNCTION_BOXE">[14]Insts!#REF!</definedName>
    <definedName name="K" localSheetId="4">#REF!</definedName>
    <definedName name="K">#REF!</definedName>
    <definedName name="kco">'[15]OIL SYST DATA SHTS'!#REF!</definedName>
    <definedName name="KDPC_tp" localSheetId="4">#REF!</definedName>
    <definedName name="KDPC_tp">#REF!</definedName>
    <definedName name="KKKKK" hidden="1">#REF!</definedName>
    <definedName name="kmb" localSheetId="4">#REF!</definedName>
    <definedName name="kmb">#REF!</definedName>
    <definedName name="Kone" localSheetId="4">#REF!</definedName>
    <definedName name="Kone">#REF!</definedName>
    <definedName name="Ktwo">#REF!</definedName>
    <definedName name="kubal">[11]!kubal</definedName>
    <definedName name="L_BotLength" localSheetId="4">#REF!</definedName>
    <definedName name="L_BotLength">#REF!</definedName>
    <definedName name="L_BotWidth" localSheetId="4">#REF!</definedName>
    <definedName name="L_BotWidth">#REF!</definedName>
    <definedName name="L_BubbArea" localSheetId="4">#REF!</definedName>
    <definedName name="L_BubbArea">#REF!</definedName>
    <definedName name="L_CSA">#REF!</definedName>
    <definedName name="L_HoleDiam">#REF!</definedName>
    <definedName name="L_NFA">#REF!</definedName>
    <definedName name="L_NoCS">#REF!</definedName>
    <definedName name="L_NoHiFiCS">#REF!</definedName>
    <definedName name="L_TopLength">#REF!</definedName>
    <definedName name="L_TopWidth">#REF!</definedName>
    <definedName name="L_WeirHeight">#REF!</definedName>
    <definedName name="L_WeirLength">#REF!</definedName>
    <definedName name="LABOUR">#REF!</definedName>
    <definedName name="language">'[20]PRICE-COMP'!#REF!</definedName>
    <definedName name="LastRevision" localSheetId="4">#REF!</definedName>
    <definedName name="LastRevision">#REF!</definedName>
    <definedName name="LastRow" localSheetId="4">#REF!</definedName>
    <definedName name="LastRow">#REF!</definedName>
    <definedName name="leak" localSheetId="4">'[26]Drop Downs'!#REF!</definedName>
    <definedName name="leak">'[26]Drop Downs'!#REF!</definedName>
    <definedName name="Legend" localSheetId="4">#REF!</definedName>
    <definedName name="Legend">#REF!</definedName>
    <definedName name="LEGENDSS" localSheetId="4">#REF!</definedName>
    <definedName name="LEGENDSS">#REF!</definedName>
    <definedName name="LIEU1">"Texte 157"</definedName>
    <definedName name="LIEU2">"Texte 158"</definedName>
    <definedName name="light" localSheetId="4">[27]Data!$J$10:$L$10</definedName>
    <definedName name="light">"Picture 1"</definedName>
    <definedName name="LIGHT_FITTINGS">[14]Insts!#REF!</definedName>
    <definedName name="light1" localSheetId="4">#REF!</definedName>
    <definedName name="light1">#REF!</definedName>
    <definedName name="LIGHTING" localSheetId="4">#REF!</definedName>
    <definedName name="LIGHTING">#REF!</definedName>
    <definedName name="LIGHTING1" localSheetId="4">#REF!</definedName>
    <definedName name="LIGHTING1">#REF!</definedName>
    <definedName name="Limits" localSheetId="4">'[26]Drop Downs'!#REF!</definedName>
    <definedName name="Limits">'[26]Drop Downs'!#REF!</definedName>
    <definedName name="LIQR" localSheetId="4">#REF!</definedName>
    <definedName name="LIQR">#REF!</definedName>
    <definedName name="Load_CB_MTBE" localSheetId="4">#REF!</definedName>
    <definedName name="Load_CB_MTBE">#REF!</definedName>
    <definedName name="Load_UO" localSheetId="4">#REF!</definedName>
    <definedName name="Load_UO">#REF!</definedName>
    <definedName name="LoadList">'[23]Load List2'!$A$1:$AA$4000</definedName>
    <definedName name="LOCAB" localSheetId="4">#REF!</definedName>
    <definedName name="LOCAB">#REF!</definedName>
    <definedName name="LOCAT" localSheetId="4">#REF!</definedName>
    <definedName name="LOCAT">#REF!</definedName>
    <definedName name="Location" localSheetId="4">[25]Vsl2!$J$8</definedName>
    <definedName name="location">#REF!</definedName>
    <definedName name="LookUp_Range">[31]Units!$B$3:$CZ$8</definedName>
    <definedName name="LZA_HH" localSheetId="4">#REF!</definedName>
    <definedName name="LZA_HH">#REF!</definedName>
    <definedName name="LZA_LL" localSheetId="4">#REF!</definedName>
    <definedName name="LZA_LL">#REF!</definedName>
    <definedName name="m_32" localSheetId="4">#REF!</definedName>
    <definedName name="m_32">#REF!</definedName>
    <definedName name="M_40">#REF!</definedName>
    <definedName name="M_50">#REF!</definedName>
    <definedName name="MACRO">#REF!</definedName>
    <definedName name="Macro1">[11]!Macro1</definedName>
    <definedName name="Macro20">[11]!Macro20</definedName>
    <definedName name="MACROS" localSheetId="4">#REF!</definedName>
    <definedName name="MACROS">#REF!</definedName>
    <definedName name="MadeBy" localSheetId="4">#REF!</definedName>
    <definedName name="MadeBy">#REF!</definedName>
    <definedName name="MadebyDate" localSheetId="4">#REF!</definedName>
    <definedName name="MadebyDate">#REF!</definedName>
    <definedName name="MAIN_ADSORBER_DATA">#REF!</definedName>
    <definedName name="mandy">[32]DRS_Data!$W$16</definedName>
    <definedName name="MARGDP1" localSheetId="4">#REF!</definedName>
    <definedName name="MARGDP1">#REF!</definedName>
    <definedName name="MARGDP2" localSheetId="4">#REF!</definedName>
    <definedName name="MARGDP2">#REF!</definedName>
    <definedName name="MARGDP3" localSheetId="4">#REF!</definedName>
    <definedName name="MARGDP3">#REF!</definedName>
    <definedName name="MARGDP4">#REF!</definedName>
    <definedName name="MARGDPR">#REF!</definedName>
    <definedName name="MARGIN1">#REF!</definedName>
    <definedName name="MARGIN2">#REF!</definedName>
    <definedName name="MARGIN3">#REF!</definedName>
    <definedName name="MARGIN4">#REF!</definedName>
    <definedName name="MARGINR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aterial">[33]NUKE!#REF!</definedName>
    <definedName name="matlN" localSheetId="4">#REF!</definedName>
    <definedName name="matlN">#REF!</definedName>
    <definedName name="matlP" localSheetId="4">#REF!</definedName>
    <definedName name="matlP">#REF!</definedName>
    <definedName name="matlP2" localSheetId="4">#REF!</definedName>
    <definedName name="matlP2">#REF!</definedName>
    <definedName name="MAXDNP">#REF!</definedName>
    <definedName name="MAXDNT">#REF!</definedName>
    <definedName name="MAXSP1">#REF!</definedName>
    <definedName name="MAXSP2">#REF!</definedName>
    <definedName name="MAXSP3">#REF!</definedName>
    <definedName name="MAXSP4">#REF!</definedName>
    <definedName name="MAXSPR">#REF!</definedName>
    <definedName name="MAXUPP">#REF!</definedName>
    <definedName name="MAXUPT">#REF!</definedName>
    <definedName name="Medium">#REF!</definedName>
    <definedName name="MENU1">#REF!</definedName>
    <definedName name="MESCNo">#REF!</definedName>
    <definedName name="METDP1">#REF!</definedName>
    <definedName name="METDP2">#REF!</definedName>
    <definedName name="METDP3">#REF!</definedName>
    <definedName name="METDP4">#REF!</definedName>
    <definedName name="METDPR">#REF!</definedName>
    <definedName name="MINDNT">#REF!</definedName>
    <definedName name="MINUPT">#REF!</definedName>
    <definedName name="MISDP1">#REF!</definedName>
    <definedName name="MISDP2">#REF!</definedName>
    <definedName name="MISDP3">#REF!</definedName>
    <definedName name="MISDP4">#REF!</definedName>
    <definedName name="MISDPR">#REF!</definedName>
    <definedName name="moto3">[34]Data!$A$5:$C$35</definedName>
    <definedName name="motor" localSheetId="4">#REF!</definedName>
    <definedName name="motor">#REF!</definedName>
    <definedName name="Motor_CB_MTBE">'[35]BUS Configuration'!#REF!</definedName>
    <definedName name="Motor_UO" localSheetId="4">#REF!</definedName>
    <definedName name="Motor_UO">#REF!</definedName>
    <definedName name="MOTOR1" localSheetId="4">#REF!</definedName>
    <definedName name="MOTOR1">#REF!</definedName>
    <definedName name="motor2">[27]Data!$A$5:$C$34</definedName>
    <definedName name="motor4">[27]Data!$E$5:$G$34</definedName>
    <definedName name="MotorRatedPower" localSheetId="4">#REF!</definedName>
    <definedName name="MotorRatedPower">#REF!</definedName>
    <definedName name="MP_CLIENTREVISION0" localSheetId="4">#REF!</definedName>
    <definedName name="MP_CLIENTREVISION0">#REF!</definedName>
    <definedName name="MP_CLIENTREVISION1" localSheetId="4">#REF!</definedName>
    <definedName name="MP_CLIENTREVISION1">#REF!</definedName>
    <definedName name="MP_CLIENTREVISION2">#REF!</definedName>
    <definedName name="MP_DOCAPPROVER0">#REF!</definedName>
    <definedName name="MP_DOCAPPROVER1">#REF!</definedName>
    <definedName name="MP_DOCAPPROVER2">#REF!</definedName>
    <definedName name="MP_DOCCHECKER0">#REF!</definedName>
    <definedName name="MP_DOCCHECKER1">#REF!</definedName>
    <definedName name="MP_DOCCHECKER2">#REF!</definedName>
    <definedName name="MP_DOCID">#REF!</definedName>
    <definedName name="MP_DOCISSSTADAT">#REF!</definedName>
    <definedName name="MP_DOCISSSTADAT0">#REF!</definedName>
    <definedName name="MP_DOCISSSTADAT1">#REF!</definedName>
    <definedName name="MP_DOCISSSTADAT2">#REF!</definedName>
    <definedName name="MP_DOCREVDES0">#REF!</definedName>
    <definedName name="MP_DOCREVDES1">#REF!</definedName>
    <definedName name="MP_DOCREVDES2">#REF!</definedName>
    <definedName name="MP_EQ_002">[36]COVER!$E$21</definedName>
    <definedName name="MP_EQ_003">[36]COVER!$E$22</definedName>
    <definedName name="MP_EQ_004">[36]COVER!$E$23</definedName>
    <definedName name="MP_EQ_005" localSheetId="4">#REF!</definedName>
    <definedName name="MP_EQ_005">#REF!</definedName>
    <definedName name="MP_EQ_006" localSheetId="4">#REF!</definedName>
    <definedName name="MP_EQ_006">#REF!</definedName>
    <definedName name="MP_EQ_007" localSheetId="4">#REF!</definedName>
    <definedName name="MP_EQ_007">#REF!</definedName>
    <definedName name="MP_EQ_008">#REF!</definedName>
    <definedName name="MP_EQ_009">#REF!</definedName>
    <definedName name="MP_EQ_010">#REF!</definedName>
    <definedName name="MP_EQ_011">#REF!</definedName>
    <definedName name="MP_EQ_012">#REF!</definedName>
    <definedName name="MP_EQ_013">#REF!</definedName>
    <definedName name="MP_EQ_014">#REF!</definedName>
    <definedName name="MP_EQ_015">#REF!</definedName>
    <definedName name="MP_EQ_016">#REF!</definedName>
    <definedName name="MP_EQ_017">#REF!</definedName>
    <definedName name="MP_EQ_018">#REF!</definedName>
    <definedName name="MP_EQ_019">#REF!</definedName>
    <definedName name="MP_EQ_020">#REF!</definedName>
    <definedName name="MP_EQ_021">#REF!</definedName>
    <definedName name="MP_EQ_022">#REF!</definedName>
    <definedName name="MP_EQ_023">#REF!</definedName>
    <definedName name="MP_EQ_024">#REF!</definedName>
    <definedName name="MP_EQ_025">#REF!</definedName>
    <definedName name="MP_EQ_026">#REF!</definedName>
    <definedName name="MP_EQ_027">#REF!</definedName>
    <definedName name="MP_EQ_028">#REF!</definedName>
    <definedName name="MP_EQ_029">#REF!</definedName>
    <definedName name="MP_EQ_030">#REF!</definedName>
    <definedName name="MP_EQ_031">#REF!</definedName>
    <definedName name="MP_EQ_032">#REF!</definedName>
    <definedName name="MP_EQ_033">#REF!</definedName>
    <definedName name="MP_EQ_034">#REF!</definedName>
    <definedName name="MP_EQ_035">#REF!</definedName>
    <definedName name="MP_EQ_036">#REF!</definedName>
    <definedName name="MP_EQ_037">#REF!</definedName>
    <definedName name="MP_EQ_038">#REF!</definedName>
    <definedName name="MP_EQ_039">#REF!</definedName>
    <definedName name="MP_EQ_040">#REF!</definedName>
    <definedName name="MP_EQ_041">#REF!</definedName>
    <definedName name="MP_EQ_042">#REF!</definedName>
    <definedName name="MP_EQ_043">#REF!</definedName>
    <definedName name="MP_EQ_044">#REF!</definedName>
    <definedName name="MP_EQ_045">#REF!</definedName>
    <definedName name="MP_EQ_046">#REF!</definedName>
    <definedName name="MP_EQ_047">#REF!</definedName>
    <definedName name="MP_EQ_048">#REF!</definedName>
    <definedName name="MP_EQ_049">#REF!</definedName>
    <definedName name="MP_EQ_050">#REF!</definedName>
    <definedName name="MP_EQDESC_002">#REF!</definedName>
    <definedName name="MP_EQDESC_003">#REF!</definedName>
    <definedName name="MP_EQDESC_004">#REF!</definedName>
    <definedName name="MP_EQDESC_005">#REF!</definedName>
    <definedName name="MP_EQDESC_006">#REF!</definedName>
    <definedName name="MP_EQDESC_007">#REF!</definedName>
    <definedName name="MP_EQDESC_008">#REF!</definedName>
    <definedName name="MP_EQDESC_009">#REF!</definedName>
    <definedName name="MP_EQDESC_010">#REF!</definedName>
    <definedName name="MP_EQDESC_011">#REF!</definedName>
    <definedName name="MP_EQDESC_012">#REF!</definedName>
    <definedName name="MP_EQDESC_013">#REF!</definedName>
    <definedName name="MP_EQDESC_014">#REF!</definedName>
    <definedName name="MP_EQDESC_015">#REF!</definedName>
    <definedName name="MP_EQDESC_016">#REF!</definedName>
    <definedName name="MP_EQDESC_017">#REF!</definedName>
    <definedName name="MP_EQDESC_018">#REF!</definedName>
    <definedName name="MP_EQDESC_019">#REF!</definedName>
    <definedName name="MP_EQDESC_020">#REF!</definedName>
    <definedName name="MP_EQDESC_021">#REF!</definedName>
    <definedName name="MP_EQDESC_022">#REF!</definedName>
    <definedName name="MP_EQDESC_023">#REF!</definedName>
    <definedName name="MP_EQDESC_024">#REF!</definedName>
    <definedName name="MP_EQDESC_025">#REF!</definedName>
    <definedName name="MP_EQDESC_026">#REF!</definedName>
    <definedName name="MP_EQDESC_027">#REF!</definedName>
    <definedName name="MP_EQDESC_028">#REF!</definedName>
    <definedName name="MP_EQDESC_029">#REF!</definedName>
    <definedName name="MP_EQDESC_030">#REF!</definedName>
    <definedName name="MP_EQDESC_031">#REF!</definedName>
    <definedName name="MP_EQDESC_032">#REF!</definedName>
    <definedName name="MP_EQDESC_033">#REF!</definedName>
    <definedName name="MP_EQDESC_034">#REF!</definedName>
    <definedName name="MP_EQDESC_035">#REF!</definedName>
    <definedName name="MP_EQDESC_036">#REF!</definedName>
    <definedName name="MP_EQDESC_037">#REF!</definedName>
    <definedName name="MP_EQDESC_038">#REF!</definedName>
    <definedName name="MP_EQDESC_039">#REF!</definedName>
    <definedName name="MP_EQDESC_040">#REF!</definedName>
    <definedName name="MP_EQDESC_041">#REF!</definedName>
    <definedName name="MP_EQDESC_042">#REF!</definedName>
    <definedName name="MP_EQDESC_043">#REF!</definedName>
    <definedName name="MP_EQDESC_044">#REF!</definedName>
    <definedName name="MP_EQDESC_045">#REF!</definedName>
    <definedName name="MP_EQDESC_046">#REF!</definedName>
    <definedName name="MP_EQDESC_047">#REF!</definedName>
    <definedName name="MP_EQDESC_048">#REF!</definedName>
    <definedName name="MP_EQDESC_049">#REF!</definedName>
    <definedName name="MP_EQDESC_050">#REF!</definedName>
    <definedName name="MP_EQUIPDESC">#REF!</definedName>
    <definedName name="MP_EQUIPNR">[36]COVER!$E$20</definedName>
    <definedName name="MP_EXTREVISION" localSheetId="4">#REF!</definedName>
    <definedName name="MP_EXTREVISION">#REF!</definedName>
    <definedName name="MP_ORIGIN0" localSheetId="4">#REF!</definedName>
    <definedName name="MP_ORIGIN0">#REF!</definedName>
    <definedName name="MP_ORIGIN1" localSheetId="4">#REF!</definedName>
    <definedName name="MP_ORIGIN1">#REF!</definedName>
    <definedName name="MP_ORIGIN2">#REF!</definedName>
    <definedName name="MP_PROCLIENT">#REF!</definedName>
    <definedName name="MP_PROJECTNAME">#REF!</definedName>
    <definedName name="MP_PROLOCATION">#REF!</definedName>
    <definedName name="MP_PROSHORTNAME">#REF!</definedName>
    <definedName name="MP_REQSUBCNO">#REF!</definedName>
    <definedName name="MP_WRDSENDERGRPCOD">#REF!</definedName>
    <definedName name="MSB">'[20]PRICE-COMP'!#REF!</definedName>
    <definedName name="MtrLV" localSheetId="4">#REF!</definedName>
    <definedName name="MtrLV">#REF!</definedName>
    <definedName name="MtrMV" localSheetId="4">#REF!</definedName>
    <definedName name="MtrMV">#REF!</definedName>
    <definedName name="naff" localSheetId="4">[37]Alternator!#REF!</definedName>
    <definedName name="naff">[37]Alternator!#REF!</definedName>
    <definedName name="NETP1" localSheetId="4">#REF!</definedName>
    <definedName name="NETP1">#REF!</definedName>
    <definedName name="NETP2" localSheetId="4">#REF!</definedName>
    <definedName name="NETP2">#REF!</definedName>
    <definedName name="NETP3" localSheetId="4">#REF!</definedName>
    <definedName name="NETP3">#REF!</definedName>
    <definedName name="NETP4">#REF!</definedName>
    <definedName name="NETPR">#REF!</definedName>
    <definedName name="NEW">[7]CalmingSection_Labels!#REF!</definedName>
    <definedName name="NGd11A">[7]GeneralFeedDevices_Labels!#REF!</definedName>
    <definedName name="NGd11B">[7]GeneralFeedDevices_Labels!#REF!</definedName>
    <definedName name="NGd11D">[7]GeneralFeedDevices_Labels!#REF!</definedName>
    <definedName name="ngl4tank" localSheetId="4">#REF!</definedName>
    <definedName name="ngl4tank">#REF!</definedName>
    <definedName name="NN">[11]!NN</definedName>
    <definedName name="NoFigureDesignTable" localSheetId="4">#REF!</definedName>
    <definedName name="NoFigureDesignTable">#REF!</definedName>
    <definedName name="NoFigureNoteTable" localSheetId="4">#REF!</definedName>
    <definedName name="NoFigureNoteTable">#REF!</definedName>
    <definedName name="NOMDOC" localSheetId="4">'[12]LV induction motors'!#REF!</definedName>
    <definedName name="NOMDOC">'[12]LV induction motors'!#REF!</definedName>
    <definedName name="NoPlan">"Texte 148"</definedName>
    <definedName name="note">#REF!</definedName>
    <definedName name="NOTE0">#REF!</definedName>
    <definedName name="NOTE1">#REF!</definedName>
    <definedName name="NOTE4">#REF!</definedName>
    <definedName name="NOTESPC">#REF!</definedName>
    <definedName name="NoteTable">#REF!</definedName>
    <definedName name="NoteTable1Up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ozzleStart">#REF!</definedName>
    <definedName name="NPSHAV1">#REF!</definedName>
    <definedName name="NPSHAV2">#REF!</definedName>
    <definedName name="NPSHAV3">#REF!</definedName>
    <definedName name="NPSHAV4">#REF!</definedName>
    <definedName name="NPSHAVR">#REF!</definedName>
    <definedName name="NSpray1">[7]GeneralFeedDevices_Labels!#REF!</definedName>
    <definedName name="NSpray10">[7]GeneralFeedDevices_Labels!#REF!</definedName>
    <definedName name="NSpray11">[7]GeneralFeedDevices_Labels!#REF!</definedName>
    <definedName name="NSpray12">[7]GeneralFeedDevices_Labels!#REF!</definedName>
    <definedName name="NSpray2">[7]GeneralFeedDevices_Labels!#REF!</definedName>
    <definedName name="NSpray3">[7]GeneralFeedDevices_Labels!#REF!</definedName>
    <definedName name="NSpray4">[7]GeneralFeedDevices_Labels!#REF!</definedName>
    <definedName name="NSpray5">[7]GeneralFeedDevices_Labels!#REF!</definedName>
    <definedName name="NSpray6">[7]GeneralFeedDevices_Labels!#REF!</definedName>
    <definedName name="NSpray7">[7]GeneralFeedDevices_Labels!#REF!</definedName>
    <definedName name="NSpray8">[7]GeneralFeedDevices_Labels!#REF!</definedName>
    <definedName name="NSpray9">[7]GeneralFeedDevices_Labels!#REF!</definedName>
    <definedName name="NTMENU" localSheetId="4">#REF!</definedName>
    <definedName name="NTMENU">#REF!</definedName>
    <definedName name="NUMSPEC">[37]Alternator!#REF!</definedName>
    <definedName name="oc">#REF!</definedName>
    <definedName name="ODPR" localSheetId="4">#REF!</definedName>
    <definedName name="ODPR">#REF!</definedName>
    <definedName name="OP" hidden="1">#REF!</definedName>
    <definedName name="oPTIONS" localSheetId="4">#REF!</definedName>
    <definedName name="oPTIONS">#REF!</definedName>
    <definedName name="ORPL">"""ORPL"""</definedName>
    <definedName name="OUTDP">#REF!</definedName>
    <definedName name="P">#REF!</definedName>
    <definedName name="P2CFile">#REF!</definedName>
    <definedName name="Pa">#REF!</definedName>
    <definedName name="PAGE">"Texte 150"</definedName>
    <definedName name="PAGE1">#REF!</definedName>
    <definedName name="PAGE2">#REF!</definedName>
    <definedName name="PAGE3">'[9]Page 2'!#REF!</definedName>
    <definedName name="PAGE4">'[9]Page 2'!#REF!</definedName>
    <definedName name="PAGE7" localSheetId="4">#REF!</definedName>
    <definedName name="PAGE7">#REF!</definedName>
    <definedName name="PANEL" localSheetId="4">#REF!</definedName>
    <definedName name="PANEL">#REF!</definedName>
    <definedName name="PANEL1" localSheetId="4">#REF!</definedName>
    <definedName name="PANEL1">#REF!</definedName>
    <definedName name="PCALCR">#REF!</definedName>
    <definedName name="PEFF1">#REF!</definedName>
    <definedName name="PEFF2">#REF!</definedName>
    <definedName name="PEFF3">#REF!</definedName>
    <definedName name="PEFF4">#REF!</definedName>
    <definedName name="PEFFR">#REF!</definedName>
    <definedName name="PERC1">#REF!</definedName>
    <definedName name="PERC2">#REF!</definedName>
    <definedName name="PERC3">#REF!</definedName>
    <definedName name="PERC4">#REF!</definedName>
    <definedName name="PERCENT">#REF!</definedName>
    <definedName name="PERMES">#REF!</definedName>
    <definedName name="Pf">#REF!</definedName>
    <definedName name="PictureRightCDPicket">#REF!</definedName>
    <definedName name="pjname">#REF!</definedName>
    <definedName name="pjno">#REF!</definedName>
    <definedName name="PkColumnID">[7]CalmingSection_Labels!#REF!</definedName>
    <definedName name="pkg" localSheetId="4">#REF!</definedName>
    <definedName name="pkg">#REF!</definedName>
    <definedName name="PKG_1" localSheetId="4">#REF!</definedName>
    <definedName name="PKG_1">#REF!</definedName>
    <definedName name="PkHeight" localSheetId="4">[7]CalmingSection_Labels!#REF!</definedName>
    <definedName name="PkHeight">[7]CalmingSection_Labels!#REF!</definedName>
    <definedName name="PkMaterial" localSheetId="4">[7]CalmingSection_Labels!#REF!</definedName>
    <definedName name="PkMaterial">[7]CalmingSection_Labels!#REF!</definedName>
    <definedName name="PkSheetTh">[7]CalmingSection_Labels!#REF!</definedName>
    <definedName name="PkSize">[7]CalmingSection_Labels!#REF!</definedName>
    <definedName name="PkType">[7]CalmingSection_Labels!#REF!</definedName>
    <definedName name="Plant" localSheetId="4">#REF!</definedName>
    <definedName name="Plant">#REF!</definedName>
    <definedName name="PlantName" localSheetId="4">#REF!</definedName>
    <definedName name="PlantName">#REF!</definedName>
    <definedName name="PLUG" localSheetId="4">#REF!</definedName>
    <definedName name="PLUG">#REF!</definedName>
    <definedName name="Pone">#REF!</definedName>
    <definedName name="Ports">#REF!</definedName>
    <definedName name="Positions">#REF!</definedName>
    <definedName name="Power">#REF!</definedName>
    <definedName name="PRCALC1">#REF!</definedName>
    <definedName name="PRCALC2">#REF!</definedName>
    <definedName name="PRCALC3">#REF!</definedName>
    <definedName name="PRCALC4">#REF!</definedName>
    <definedName name="Principal">#REF!</definedName>
    <definedName name="PRINT">'[9]Page 2'!#REF!</definedName>
    <definedName name="_xlnm.Print_Area" localSheetId="4">'cable data'!$A$1:$C$38</definedName>
    <definedName name="_xlnm.Print_Area" localSheetId="0">'Stmap-2'!$C$1:$AR$1168</definedName>
    <definedName name="_xlnm.Print_Area">#REF!</definedName>
    <definedName name="Print_Area_MI" localSheetId="4">#REF!</definedName>
    <definedName name="Print_Area_MI">#REF!</definedName>
    <definedName name="Print_Area_MI1" localSheetId="4">#REF!</definedName>
    <definedName name="Print_Area_MI1">#REF!</definedName>
    <definedName name="Print_Area_X">[38]Datasheet!$A$1:$S$58</definedName>
    <definedName name="_xlnm.Print_Titles" localSheetId="0">'Stmap-2'!$14:$18</definedName>
    <definedName name="PRINT1" localSheetId="4">#REF!</definedName>
    <definedName name="PRINT1">#REF!</definedName>
    <definedName name="PRINT2" localSheetId="4">#REF!</definedName>
    <definedName name="PRINT2">#REF!</definedName>
    <definedName name="PRINT3" localSheetId="4">#REF!</definedName>
    <definedName name="PRINT3">#REF!</definedName>
    <definedName name="PRINTD">#REF!</definedName>
    <definedName name="PrintRange">#REF!</definedName>
    <definedName name="PRNTEND">#REF!</definedName>
    <definedName name="PRNTMSG">#REF!</definedName>
    <definedName name="PRNTSCRN">#REF!</definedName>
    <definedName name="PROJ">#REF!</definedName>
    <definedName name="Project">'[24]Page 1 - Front Sheet'!$B$12</definedName>
    <definedName name="PROPOSAL_SUMMARY" localSheetId="4">#REF!</definedName>
    <definedName name="PROPOSAL_SUMMARY">#REF!</definedName>
    <definedName name="Ps" localSheetId="4">#REF!</definedName>
    <definedName name="Ps">#REF!</definedName>
    <definedName name="Pthree" localSheetId="4">#REF!</definedName>
    <definedName name="Pthree">#REF!</definedName>
    <definedName name="Ptwo">#REF!</definedName>
    <definedName name="PUMPDP1">#REF!</definedName>
    <definedName name="PUMPDP2">#REF!</definedName>
    <definedName name="PUMPDP3">#REF!</definedName>
    <definedName name="PUMPDP4">#REF!</definedName>
    <definedName name="PUMPDPR">#REF!</definedName>
    <definedName name="PUMPHD1">#REF!</definedName>
    <definedName name="PUMPHD2">#REF!</definedName>
    <definedName name="PUMPHD3">#REF!</definedName>
    <definedName name="PUMPHD4">#REF!</definedName>
    <definedName name="PUMPHDR">#REF!</definedName>
    <definedName name="PUSH_BUTTONS">[14]Insts!#REF!</definedName>
    <definedName name="Q">#N/A</definedName>
    <definedName name="QA" hidden="1">#REF!</definedName>
    <definedName name="qqqqqqqq">'[9]Page 2'!#REF!</definedName>
    <definedName name="Query_for_Index_Report" localSheetId="4">#REF!</definedName>
    <definedName name="Query_for_Index_Report">#REF!</definedName>
    <definedName name="QUIT" localSheetId="4">#REF!</definedName>
    <definedName name="QUIT">#REF!</definedName>
    <definedName name="qw" hidden="1">#REF!</definedName>
    <definedName name="ra" localSheetId="4">#REF!</definedName>
    <definedName name="ra">#REF!</definedName>
    <definedName name="rac">#REF!</definedName>
    <definedName name="RATED">#REF!</definedName>
    <definedName name="Rating">#REF!</definedName>
    <definedName name="Ratlog1">#REF!</definedName>
    <definedName name="ratlog2">#REF!</definedName>
    <definedName name="ratlog3">#REF!</definedName>
    <definedName name="RATNO1">#REF!</definedName>
    <definedName name="RATNO2">#REF!</definedName>
    <definedName name="_xlnm.Recorder">#REF!</definedName>
    <definedName name="REF_CLIENT1">"Texte 155"</definedName>
    <definedName name="REF_CLIENT2">"Texte 156"</definedName>
    <definedName name="Ref_PowerGround">#REF!</definedName>
    <definedName name="RefCable_Instrumentation">#REF!</definedName>
    <definedName name="RefCable_Power">#REF!</definedName>
    <definedName name="ReferenceDrawingsBlock">#REF!</definedName>
    <definedName name="RequisitionNo">#REF!</definedName>
    <definedName name="RESET">#REF!</definedName>
    <definedName name="Rev">#REF!</definedName>
    <definedName name="Révision">#REF!</definedName>
    <definedName name="RevisionBlock">#REF!</definedName>
    <definedName name="RevisionDate_1">#REF!</definedName>
    <definedName name="RevisionIndexDataBlock">#REF!</definedName>
    <definedName name="REVNAME1">#REF!</definedName>
    <definedName name="REVNAME2">#REF!</definedName>
    <definedName name="REVNAME3">#REF!</definedName>
    <definedName name="REVNAME4">#REF!</definedName>
    <definedName name="REVNO">#REF!</definedName>
    <definedName name="Rfive">#REF!</definedName>
    <definedName name="RNT">#REF!</definedName>
    <definedName name="ro">#REF!</definedName>
    <definedName name="Rone">#REF!</definedName>
    <definedName name="ROY">#REF!</definedName>
    <definedName name="RR">[11]!RR</definedName>
    <definedName name="RRR">[11]!RRR</definedName>
    <definedName name="RRRRR">[11]!RRRRR</definedName>
    <definedName name="rs" localSheetId="4">#REF!</definedName>
    <definedName name="rs">#REF!</definedName>
    <definedName name="RSOFF1" localSheetId="4">#REF!</definedName>
    <definedName name="RSOFF1">#REF!</definedName>
    <definedName name="RSOFF2" localSheetId="4">#REF!</definedName>
    <definedName name="RSOFF2">#REF!</definedName>
    <definedName name="RSOFF3">#REF!</definedName>
    <definedName name="RSOFF4">#REF!</definedName>
    <definedName name="RSOFFR">#REF!</definedName>
    <definedName name="RTBRNCH">#REF!</definedName>
    <definedName name="Rth">#REF!</definedName>
    <definedName name="Rthree">#REF!</definedName>
    <definedName name="Rtwo">#REF!</definedName>
    <definedName name="S">#REF!</definedName>
    <definedName name="SAVE">#REF!</definedName>
    <definedName name="SCALE">#REF!</definedName>
    <definedName name="Schedule">#REF!</definedName>
    <definedName name="sddd">#REF!</definedName>
    <definedName name="SDF" hidden="1">#REF!</definedName>
    <definedName name="SDS">#REF!</definedName>
    <definedName name="Section">[7]CalmingSection_Labels!#REF!</definedName>
    <definedName name="Section_Separator" localSheetId="4">#REF!</definedName>
    <definedName name="Section_Separator">#REF!</definedName>
    <definedName name="SectionCase" localSheetId="4">#REF!</definedName>
    <definedName name="SectionCase">#REF!</definedName>
    <definedName name="SectionHeight" localSheetId="4">[7]CalmingSection_Labels!#REF!</definedName>
    <definedName name="SectionHeight">[7]CalmingSection_Labels!#REF!</definedName>
    <definedName name="SectionPerformance" localSheetId="4">#REF!</definedName>
    <definedName name="SectionPerformance">#REF!</definedName>
    <definedName name="SECTIONS" localSheetId="4">#REF!</definedName>
    <definedName name="SECTIONS">#REF!</definedName>
    <definedName name="SectionTrayDim" localSheetId="4">#REF!</definedName>
    <definedName name="SectionTrayDim">#REF!</definedName>
    <definedName name="sectlog2">#REF!</definedName>
    <definedName name="sectlog3">#REF!</definedName>
    <definedName name="sectlogic">#REF!</definedName>
    <definedName name="SEL">'[28]DSP-EM-81-01'!$M$6:$N$8</definedName>
    <definedName name="SelectList_MotorRatedPower" localSheetId="4">#REF!</definedName>
    <definedName name="SelectList_MotorRatedPower">#REF!</definedName>
    <definedName name="SERVICE">"Texte 151"</definedName>
    <definedName name="SET">#REF!</definedName>
    <definedName name="SET0">#REF!</definedName>
    <definedName name="SFDP1">#REF!</definedName>
    <definedName name="SFDP2">#REF!</definedName>
    <definedName name="SFDP3">#REF!</definedName>
    <definedName name="SFDP4">#REF!</definedName>
    <definedName name="SFDPR">#REF!</definedName>
    <definedName name="SHEET03" hidden="1">{#N/A,#N/A,FALSE,"0XX_1";#N/A,#N/A,FALSE,"OXX_2";#N/A,#N/A,FALSE,"0XX_3";#N/A,#N/A,FALSE,"0XX_4";#N/A,#N/A,FALSE,"0XX_5";#N/A,#N/A,FALSE,"0XX_6";#N/A,#N/A,FALSE,"1XX_1";#N/A,#N/A,FALSE,"1XX_2";#N/A,#N/A,FALSE,"2XX_1";#N/A,#N/A,FALSE,"2XX_2";#N/A,#N/A,FALSE,"2XX_3";#N/A,#N/A,FALSE,"2XX_4";#N/A,#N/A,FALSE,"3XX_1";#N/A,#N/A,FALSE,"3XX_2";#N/A,#N/A,FALSE,"3XX_3";#N/A,#N/A,FALSE,"3XX_4";#N/A,#N/A,FALSE,"3XX_5";#N/A,#N/A,FALSE,"3XX_6";#N/A,#N/A,FALSE,"3XX_7";#N/A,#N/A,FALSE,"3XX_8";#N/A,#N/A,FALSE,"3XX_9";#N/A,#N/A,FALSE,"4XX_1";#N/A,#N/A,FALSE,"4XX_2";#N/A,#N/A,FALSE,"4XX_3";#N/A,#N/A,FALSE,"5XX_1";#N/A,#N/A,FALSE,"5XX_2";#N/A,#N/A,FALSE,"6XX_1";#N/A,#N/A,FALSE,"6XX_2";#N/A,#N/A,FALSE,"6XX_3";#N/A,#N/A,FALSE,"6XX_4";#N/A,#N/A,FALSE,"7XX_1";#N/A,#N/A,FALSE,"7XX_2";#N/A,#N/A,FALSE,"8XX_1";#N/A,#N/A,FALSE,"8XX_2"}</definedName>
    <definedName name="Sheet1">#REF!</definedName>
    <definedName name="Sheet2">'[39]Electrical Load List'!#REF!</definedName>
    <definedName name="Sheet3">'[39]Electrical Load List'!#REF!</definedName>
    <definedName name="Sheet4">'[39]Electrical Load List'!#REF!</definedName>
    <definedName name="Sheet5">'[39]Electrical Load List'!#REF!</definedName>
    <definedName name="Sheet6">'[39]Electrical Load List'!#REF!</definedName>
    <definedName name="SheetNoContd" localSheetId="4">#REF!</definedName>
    <definedName name="SheetNoContd">#REF!</definedName>
    <definedName name="SHUTR" localSheetId="4">#REF!</definedName>
    <definedName name="SHUTR">#REF!</definedName>
    <definedName name="sigle" localSheetId="4">'[12]LV induction motors'!#REF!</definedName>
    <definedName name="sigle">'[12]LV induction motors'!#REF!</definedName>
    <definedName name="Sign1" localSheetId="4">#REF!</definedName>
    <definedName name="Sign1">#REF!</definedName>
    <definedName name="Sign2" localSheetId="4">#REF!</definedName>
    <definedName name="Sign2">#REF!</definedName>
    <definedName name="Sign3" localSheetId="4">#REF!</definedName>
    <definedName name="Sign3">#REF!</definedName>
    <definedName name="Sign4">#REF!</definedName>
    <definedName name="Signal">#REF!</definedName>
    <definedName name="Size">#REF!</definedName>
    <definedName name="SKETCH">#REF!</definedName>
    <definedName name="Skin">#N/A</definedName>
    <definedName name="SKTCH1">#REF!</definedName>
    <definedName name="SKTCH2">#REF!</definedName>
    <definedName name="SmallPictureLeft">#REF!</definedName>
    <definedName name="SmallPictureLeftDown">#REF!</definedName>
    <definedName name="SmallPictureRight">#REF!</definedName>
    <definedName name="SMART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500000000</definedName>
    <definedName name="solver_scl" hidden="1">2</definedName>
    <definedName name="solver_sho" hidden="1">2</definedName>
    <definedName name="solver_tim" hidden="1">100</definedName>
    <definedName name="solver_tmp" hidden="1">500000000</definedName>
    <definedName name="solver_tol" hidden="1">0.05</definedName>
    <definedName name="solver_typ" hidden="1">1</definedName>
    <definedName name="solver_val" hidden="1">0</definedName>
    <definedName name="SORT">#REF!</definedName>
    <definedName name="SpDistBranch">[7]GeneralFeedDevices_Labels!#REF!</definedName>
    <definedName name="SpDistWet">[7]GeneralFeedDevices_Labels!#REF!</definedName>
    <definedName name="SpFreeH">[7]GeneralFeedDevices_Labels!#REF!</definedName>
    <definedName name="SpNAngle">[7]GeneralFeedDevices_Labels!#REF!</definedName>
    <definedName name="SpNDistData">[7]GeneralFeedDevices_Labels!#REF!</definedName>
    <definedName name="SpNLiqDens">[7]GeneralFeedDevices_Labels!#REF!</definedName>
    <definedName name="SpNLiqRate">[7]GeneralFeedDevices_Labels!#REF!</definedName>
    <definedName name="SpNLiqTemp">[7]GeneralFeedDevices_Labels!#REF!</definedName>
    <definedName name="SpNMaxLiqRate">[7]GeneralFeedDevices_Labels!#REF!</definedName>
    <definedName name="SpNMinLiqRate">[7]GeneralFeedDevices_Labels!#REF!</definedName>
    <definedName name="SpNMinP">[7]GeneralFeedDevices_Labels!#REF!</definedName>
    <definedName name="SpNoBranch">[7]GeneralFeedDevices_Labels!#REF!</definedName>
    <definedName name="SpNoNozzles">[7]GeneralFeedDevices_Labels!#REF!</definedName>
    <definedName name="SpNoNozzlesWarn">[7]GeneralFeedDevices_Labels!#REF!</definedName>
    <definedName name="SpNOrient">[7]GeneralFeedDevices_Labels!#REF!</definedName>
    <definedName name="SpNozzleD">[7]GeneralFeedDevices_Labels!#REF!</definedName>
    <definedName name="SpNozzleDist">[7]GeneralFeedDevices_Labels!#REF!</definedName>
    <definedName name="SpNozzTyp">[7]GeneralFeedDevices_Labels!#REF!</definedName>
    <definedName name="SpNozzVendor">[7]GeneralFeedDevices_Labels!#REF!</definedName>
    <definedName name="SpNProcData">[7]GeneralFeedDevices_Labels!#REF!</definedName>
    <definedName name="SpNZonePress">[7]GeneralFeedDevices_Labels!#REF!</definedName>
    <definedName name="SprayIDColumn">[7]CalmingSection_Labels!#REF!</definedName>
    <definedName name="SpStNozzleD">[7]GeneralFeedDevices_Labels!#REF!</definedName>
    <definedName name="SRCEP1" localSheetId="4">#REF!</definedName>
    <definedName name="SRCEP1">#REF!</definedName>
    <definedName name="SRCEP2" localSheetId="4">#REF!</definedName>
    <definedName name="SRCEP2">#REF!</definedName>
    <definedName name="SRCEP3" localSheetId="4">#REF!</definedName>
    <definedName name="SRCEP3">#REF!</definedName>
    <definedName name="SRCEP4">#REF!</definedName>
    <definedName name="SRCEPR">#REF!</definedName>
    <definedName name="Srs">#REF!</definedName>
    <definedName name="SS">[11]!SS</definedName>
    <definedName name="SSTHD" localSheetId="4">#REF!</definedName>
    <definedName name="SSTHD">#REF!</definedName>
    <definedName name="SSTHD1" localSheetId="4">#REF!</definedName>
    <definedName name="SSTHD1">#REF!</definedName>
    <definedName name="SSTHD2" localSheetId="4">#REF!</definedName>
    <definedName name="SSTHD2">#REF!</definedName>
    <definedName name="SSTHD3">#REF!</definedName>
    <definedName name="SSTHD4">#REF!</definedName>
    <definedName name="SSTHDR">#REF!</definedName>
    <definedName name="STAN">#REF!</definedName>
    <definedName name="STRM1D">#REF!</definedName>
    <definedName name="STRM1U">#REF!</definedName>
    <definedName name="STRM2D">#REF!</definedName>
    <definedName name="STRM2U">#REF!</definedName>
    <definedName name="STRM3D">#REF!</definedName>
    <definedName name="STRM3U">#REF!</definedName>
    <definedName name="STRM4D">#REF!</definedName>
    <definedName name="STRM4U">#REF!</definedName>
    <definedName name="STRMESS">#REF!</definedName>
    <definedName name="STRMNAME">#REF!</definedName>
    <definedName name="SUBHEADER">#REF!</definedName>
    <definedName name="SUCDPR">#REF!</definedName>
    <definedName name="SUCP1">#REF!</definedName>
    <definedName name="SUCP2">#REF!</definedName>
    <definedName name="SUCP3">#REF!</definedName>
    <definedName name="SUCP4">#REF!</definedName>
    <definedName name="sum">#REF!</definedName>
    <definedName name="SWITCHGEAR_MCC">[14]Insts!#REF!</definedName>
    <definedName name="SWS" hidden="1">#REF!</definedName>
    <definedName name="SYSTEM" localSheetId="4">#REF!</definedName>
    <definedName name="SYSTEM">#REF!</definedName>
    <definedName name="T900_949">#N/A</definedName>
    <definedName name="TabEditPassWord" hidden="1">GBCB1</definedName>
    <definedName name="Tcon" localSheetId="4">#REF!</definedName>
    <definedName name="Tcon">#REF!</definedName>
    <definedName name="Td" localSheetId="4">#REF!</definedName>
    <definedName name="Td">#REF!</definedName>
    <definedName name="tech특성" localSheetId="4">외장전외경+(외장외경-외장전외경)/2</definedName>
    <definedName name="tech특성">외장전외경+(외장외경-외장전외경)/2</definedName>
    <definedName name="Temp" localSheetId="4">#REF!</definedName>
    <definedName name="Temp">#REF!</definedName>
    <definedName name="TEMP1" localSheetId="4">#REF!</definedName>
    <definedName name="TEMP1">#REF!</definedName>
    <definedName name="TEMP2" localSheetId="4">#REF!</definedName>
    <definedName name="TEMP2">#REF!</definedName>
    <definedName name="TEMP3">#REF!</definedName>
    <definedName name="TEMP4">#REF!</definedName>
    <definedName name="TEMPR">#REF!</definedName>
    <definedName name="TEST" localSheetId="4">[6]KP1590_E!#REF!</definedName>
    <definedName name="TEST">[6]KP1590_E!#REF!</definedName>
    <definedName name="Title">#REF!</definedName>
    <definedName name="TITLE1">#REF!</definedName>
    <definedName name="TITLE2">#REF!</definedName>
    <definedName name="TitleBlock">#REF!</definedName>
    <definedName name="titre1" localSheetId="4">'[12]LV induction motors'!#REF!</definedName>
    <definedName name="titre1">'[12]LV induction motors'!#REF!</definedName>
    <definedName name="titre2" localSheetId="4">'[12]LV induction motors'!#REF!</definedName>
    <definedName name="titre2">'[12]LV induction motors'!#REF!</definedName>
    <definedName name="titreb" localSheetId="4">'[12]LV induction motors'!#REF!</definedName>
    <definedName name="titreb">'[12]LV induction motors'!#REF!</definedName>
    <definedName name="titreb2" localSheetId="4">[37]Alternator!#REF!</definedName>
    <definedName name="titreb2">[37]Alternator!#REF!</definedName>
    <definedName name="TKW" localSheetId="4">#REF!</definedName>
    <definedName name="TKW">#REF!</definedName>
    <definedName name="TN" hidden="1">#REF!</definedName>
    <definedName name="total" localSheetId="4">#REF!</definedName>
    <definedName name="total">#REF!</definedName>
    <definedName name="TOTAL1">#N/A</definedName>
    <definedName name="TOTAL2">#N/A</definedName>
    <definedName name="TRAYS_CABLE" localSheetId="4">[14]Insts!#REF!</definedName>
    <definedName name="TRAYS_CABLE">[14]Insts!#REF!</definedName>
    <definedName name="Ts" localSheetId="4">#REF!</definedName>
    <definedName name="Ts">#REF!</definedName>
    <definedName name="Ttwo" localSheetId="4">#REF!</definedName>
    <definedName name="Ttwo">#REF!</definedName>
    <definedName name="Type" localSheetId="4">#REF!</definedName>
    <definedName name="Type">#REF!</definedName>
    <definedName name="U">#REF!</definedName>
    <definedName name="UNIT">'[30]FIRED HEATER Sh. 1'!$AD$2</definedName>
    <definedName name="UNITE1">"Texte 159"</definedName>
    <definedName name="UNITE2">"Texte 160"</definedName>
    <definedName name="Units_Value">#REF!</definedName>
    <definedName name="Uo">#REF!</definedName>
    <definedName name="UPPR">#REF!</definedName>
    <definedName name="UPS">'[28]Data '!$J$32:$L$32</definedName>
    <definedName name="USUnits" localSheetId="4">#REF!</definedName>
    <definedName name="USUnits">#REF!</definedName>
    <definedName name="UYRORYO" localSheetId="4">#REF!</definedName>
    <definedName name="UYRORYO">#REF!</definedName>
    <definedName name="Vent" localSheetId="4">#REF!</definedName>
    <definedName name="Vent">#REF!</definedName>
    <definedName name="VERIFIE1">"Texte 165"</definedName>
    <definedName name="VERIFIE2">"Texte 177"</definedName>
    <definedName name="VERIFIE3">"Texte 171"</definedName>
    <definedName name="VERIFIE4">"Texte 183"</definedName>
    <definedName name="Version">#REF!</definedName>
    <definedName name="VFLOW1">#REF!</definedName>
    <definedName name="VFLOW2">#REF!</definedName>
    <definedName name="VFLOW3">#REF!</definedName>
    <definedName name="VFLOW4">#REF!</definedName>
    <definedName name="VFLOWR">#REF!</definedName>
    <definedName name="VISR">#REF!</definedName>
    <definedName name="VPR">#REF!</definedName>
    <definedName name="vtype">#REF!</definedName>
    <definedName name="w">#REF!</definedName>
    <definedName name="WarningPosition">#REF!</definedName>
    <definedName name="Wd">#REF!</definedName>
    <definedName name="WelcomeBorder">[7]Welcome!$A$1:$A$31,[7]Welcome!$A$26:$K$31,[7]Welcome!$L$1:$N$31,[7]Welcome!$A$1:$K$1</definedName>
    <definedName name="WFLOW" localSheetId="4">#REF!</definedName>
    <definedName name="WFLOW">#REF!</definedName>
    <definedName name="WFLOW1" localSheetId="4">#REF!</definedName>
    <definedName name="WFLOW1">#REF!</definedName>
    <definedName name="WFLOW2">#REF!</definedName>
    <definedName name="WFLOW3">#REF!</definedName>
    <definedName name="WFLOW4">#REF!</definedName>
    <definedName name="WFLOWR">#REF!</definedName>
    <definedName name="wire차폐저항">#REF!</definedName>
    <definedName name="wirilight">'[20]PRICE-COMP'!#REF!</definedName>
    <definedName name="wrn.LOADLIST." localSheetId="4" hidden="1">{#N/A,#N/A,TRUE,"LDLST";#N/A,#N/A,TRUE,"LDLST (2)"}</definedName>
    <definedName name="wrn.LOADLIST." hidden="1">{#N/A,#N/A,TRUE,"LDLST";#N/A,#N/A,TRUE,"LDLST (2)"}</definedName>
    <definedName name="wrn.MCC._.LOADS." localSheetId="4" hidden="1">{#N/A,#N/A,FALSE,"MCC-12-1";#N/A,#N/A,FALSE,"MCC-12-2";#N/A,#N/A,FALSE,"SUM"}</definedName>
    <definedName name="wrn.MCC._.LOADS." hidden="1">{#N/A,#N/A,FALSE,"MCC-12-1";#N/A,#N/A,FALSE,"MCC-12-2";#N/A,#N/A,FALSE,"SUM"}</definedName>
    <definedName name="wrn.Print_Report." localSheetId="4" hidden="1">{#N/A,#N/A,FALSE,"PAGE 1_OVERALL SUMMARY";#N/A,#N/A,FALSE,"PAGE 2_SUMMARY";#N/A,#N/A,FALSE,"PAGE 3_SUMMARY_CONT'D";#N/A,#N/A,FALSE,"PAGE 4_GENERAL_DETAILS";#N/A,#N/A,FALSE,"PAGE 5_ENG_CONT'D";#N/A,#N/A,FALSE,"PAGE 6_REQ_CONT'D";#N/A,#N/A,FALSE,"PAGE 7_REQ_CONT'D";#N/A,#N/A,FALSE,"PAGE 8_REQ_CONT'D";#N/A,#N/A,FALSE,"PAGE 9 _DRAFTING";#N/A,#N/A,FALSE,"PAGE 10 _DRAFTING_cont'd"}</definedName>
    <definedName name="wrn.Print_Report." hidden="1">{#N/A,#N/A,FALSE,"PAGE 1_OVERALL SUMMARY";#N/A,#N/A,FALSE,"PAGE 2_SUMMARY";#N/A,#N/A,FALSE,"PAGE 3_SUMMARY_CONT'D";#N/A,#N/A,FALSE,"PAGE 4_GENERAL_DETAILS";#N/A,#N/A,FALSE,"PAGE 5_ENG_CONT'D";#N/A,#N/A,FALSE,"PAGE 6_REQ_CONT'D";#N/A,#N/A,FALSE,"PAGE 7_REQ_CONT'D";#N/A,#N/A,FALSE,"PAGE 8_REQ_CONT'D";#N/A,#N/A,FALSE,"PAGE 9 _DRAFTING";#N/A,#N/A,FALSE,"PAGE 10 _DRAFTING_cont'd"}</definedName>
    <definedName name="ww">[11]!ww</definedName>
    <definedName name="www" hidden="1">#REF!</definedName>
    <definedName name="wwww">[11]!wwww</definedName>
    <definedName name="x" localSheetId="4">#REF!</definedName>
    <definedName name="x">#REF!</definedName>
    <definedName name="Xa" localSheetId="4">#REF!</definedName>
    <definedName name="Xa">#REF!</definedName>
    <definedName name="Xm" localSheetId="4">#REF!</definedName>
    <definedName name="Xm">#REF!</definedName>
    <definedName name="Xp">#N/A</definedName>
    <definedName name="Xs" localSheetId="4">ROUND(SQRT((8*PI()*F*1)/(ro*'cable data'!Kone*10^4)),4)</definedName>
    <definedName name="Xs">ROUND(SQRT((8*PI()*F*1)/(ro*Kone*10^4)),4)</definedName>
    <definedName name="XX">[11]!XX</definedName>
    <definedName name="yp" localSheetId="4">#REF!</definedName>
    <definedName name="yp">#REF!</definedName>
    <definedName name="ys" localSheetId="4">ROUND('cable data'!Xs^4/(192+0.8*'cable data'!Xs^4),15)</definedName>
    <definedName name="ys">ROUND(Xs^4/(192+0.8*Xs^4),15)</definedName>
    <definedName name="z" localSheetId="4">#REF!</definedName>
    <definedName name="z">#REF!</definedName>
    <definedName name="Zone" localSheetId="4">#REF!</definedName>
    <definedName name="Zone">#REF!</definedName>
    <definedName name="Zone_impres_MI" localSheetId="4">#REF!</definedName>
    <definedName name="Zone_impres_MI">#REF!</definedName>
    <definedName name="zpage">#REF!</definedName>
    <definedName name="Пред_шума">#REF!</definedName>
    <definedName name="공장동" hidden="1">#REF!</definedName>
    <definedName name="공정표" hidden="1">{#N/A,#N/A,FALSE,"0XX_1";#N/A,#N/A,FALSE,"OXX_2";#N/A,#N/A,FALSE,"0XX_3";#N/A,#N/A,FALSE,"0XX_4";#N/A,#N/A,FALSE,"0XX_5";#N/A,#N/A,FALSE,"0XX_6";#N/A,#N/A,FALSE,"1XX_1";#N/A,#N/A,FALSE,"1XX_2";#N/A,#N/A,FALSE,"2XX_1";#N/A,#N/A,FALSE,"2XX_2";#N/A,#N/A,FALSE,"2XX_3";#N/A,#N/A,FALSE,"2XX_4";#N/A,#N/A,FALSE,"3XX_1";#N/A,#N/A,FALSE,"3XX_2";#N/A,#N/A,FALSE,"3XX_3";#N/A,#N/A,FALSE,"3XX_4";#N/A,#N/A,FALSE,"3XX_5";#N/A,#N/A,FALSE,"3XX_6";#N/A,#N/A,FALSE,"3XX_7";#N/A,#N/A,FALSE,"3XX_8";#N/A,#N/A,FALSE,"3XX_9";#N/A,#N/A,FALSE,"4XX_1";#N/A,#N/A,FALSE,"4XX_2";#N/A,#N/A,FALSE,"4XX_3";#N/A,#N/A,FALSE,"5XX_1";#N/A,#N/A,FALSE,"5XX_2";#N/A,#N/A,FALSE,"6XX_1";#N/A,#N/A,FALSE,"6XX_2";#N/A,#N/A,FALSE,"6XX_3";#N/A,#N/A,FALSE,"6XX_4";#N/A,#N/A,FALSE,"7XX_1";#N/A,#N/A,FALSE,"7XX_2";#N/A,#N/A,FALSE,"8XX_1";#N/A,#N/A,FALSE,"8XX_2"}</definedName>
    <definedName name="급수펌프선정" hidden="1">{"'급수사용량산정 (2)'!$A$1:$M$49","'급수사용량산정 (2)'!$A$1:$M$80"}</definedName>
    <definedName name="ㄳㄳ" hidden="1">#REF!</definedName>
    <definedName name="ㄴ" hidden="1">#REF!</definedName>
    <definedName name="ㄴㄹ" hidden="1">#REF!</definedName>
    <definedName name="ㄴㅀ" hidden="1">#REF!</definedName>
    <definedName name="내도외경">#REF!</definedName>
    <definedName name="ㄷ" hidden="1">#REF!</definedName>
    <definedName name="ㄷㄱ" hidden="1">#REF!</definedName>
    <definedName name="ㄷㄱㄱㄱㄱㄱㄱ" hidden="1">#REF!</definedName>
    <definedName name="단면적">#REF!</definedName>
    <definedName name="도체">#REF!</definedName>
    <definedName name="도체단락시간">#REF!</definedName>
    <definedName name="도체단락전류">#REF!</definedName>
    <definedName name="도체외경">#REF!</definedName>
    <definedName name="리액턴스">#REF!</definedName>
    <definedName name="ㅂㅂㅂㅂ" hidden="1">#REF!</definedName>
    <definedName name="ㅂㅂㅂㅂㅂㅂ" hidden="1">#REF!</definedName>
    <definedName name="ㅂㅂㅂㅂㅂㅂㅂㅂ" hidden="1">#REF!</definedName>
    <definedName name="ㅂㅈ" hidden="1">#REF!</definedName>
    <definedName name="비투자율">#REF!</definedName>
    <definedName name="ㅅㅅㅅㅅㅅ" hidden="1">#REF!</definedName>
    <definedName name="시스전외경">#REF!</definedName>
    <definedName name="ㅇㄹ" hidden="1">#REF!</definedName>
    <definedName name="ㅇㄹㅀ" hidden="1">#REF!</definedName>
    <definedName name="언" hidden="1">#REF!</definedName>
    <definedName name="연동선경">#REF!</definedName>
    <definedName name="연동선수">#REF!</definedName>
    <definedName name="연동테프두께">#REF!</definedName>
    <definedName name="연동테프중첩율">#REF!</definedName>
    <definedName name="외도외경">#REF!</definedName>
    <definedName name="외장외경">#REF!</definedName>
    <definedName name="외장전외경">#REF!</definedName>
    <definedName name="유전정접">#REF!</definedName>
    <definedName name="유전체손실">#REF!</definedName>
    <definedName name="유지관리비" hidden="1">#REF!</definedName>
    <definedName name="인덕턴스">#REF!</definedName>
    <definedName name="일위대가" hidden="1">#REF!</definedName>
    <definedName name="ㅈㄷ" hidden="1">#REF!</definedName>
    <definedName name="ㅈㄷㄳㄳㄱㄷㅈ" hidden="1">#REF!</definedName>
    <definedName name="ㅈㅂ" hidden="1">#REF!</definedName>
    <definedName name="자재업" hidden="1">#REF!</definedName>
    <definedName name="저항계수">#REF!</definedName>
    <definedName name="절연외경">#REF!</definedName>
    <definedName name="절연저항20">#REF!</definedName>
    <definedName name="절연저항90">#REF!</definedName>
    <definedName name="정전용량">#REF!</definedName>
    <definedName name="차폐">#REF!</definedName>
    <definedName name="차폐외경">#REF!</definedName>
    <definedName name="차폐전외경">#REF!</definedName>
    <definedName name="최대전계강도">#REF!</definedName>
    <definedName name="최소전계강도">#REF!</definedName>
    <definedName name="충전전류">#REF!</definedName>
    <definedName name="케이블외경">#REF!</definedName>
    <definedName name="테프차폐저항">#REF!</definedName>
    <definedName name="팬" hidden="1">{"'급수사용량산정 (2)'!$A$1:$M$49","'급수사용량산정 (2)'!$A$1:$M$80"}</definedName>
    <definedName name="피치배율">#REF!</definedName>
    <definedName name="ㅐㅔ" hidden="1">#REF!</definedName>
    <definedName name="ㅔㅐ" hidden="1">#REF!</definedName>
    <definedName name="ㅔㅔㅔㅔ" hidden="1">#REF!</definedName>
    <definedName name="ㅔㅔㅔㅔㅔ" hidden="1">#REF!</definedName>
    <definedName name="ㅕㅑ" hidden="1">#REF!</definedName>
    <definedName name="ㅕㅑㅐㅔ" hidden="1">#REF!</definedName>
  </definedNames>
  <calcPr calcId="191029"/>
  <pivotCaches>
    <pivotCache cacheId="6" r:id="rId45"/>
    <pivotCache cacheId="7" r:id="rId46"/>
  </pivotCaches>
</workbook>
</file>

<file path=xl/calcChain.xml><?xml version="1.0" encoding="utf-8"?>
<calcChain xmlns="http://schemas.openxmlformats.org/spreadsheetml/2006/main">
  <c r="AW20" i="3" l="1"/>
  <c r="AZ20" i="3"/>
  <c r="K20" i="3" s="1"/>
  <c r="L20" i="3" s="1"/>
  <c r="AW21" i="3"/>
  <c r="AZ21" i="3"/>
  <c r="AW22" i="3"/>
  <c r="C22" i="3" s="1"/>
  <c r="AZ22" i="3"/>
  <c r="K22" i="3" s="1"/>
  <c r="L22" i="3" s="1"/>
  <c r="AW23" i="3"/>
  <c r="AZ23" i="3"/>
  <c r="K23" i="3" s="1"/>
  <c r="L23" i="3" s="1"/>
  <c r="AW24" i="3"/>
  <c r="AZ24" i="3"/>
  <c r="AW25" i="3"/>
  <c r="C25" i="3" s="1"/>
  <c r="AZ25" i="3"/>
  <c r="K25" i="3" s="1"/>
  <c r="L25" i="3" s="1"/>
  <c r="AW26" i="3"/>
  <c r="AZ26" i="3"/>
  <c r="K26" i="3" s="1"/>
  <c r="L26" i="3" s="1"/>
  <c r="AW27" i="3"/>
  <c r="AZ27" i="3"/>
  <c r="AW28" i="3"/>
  <c r="AZ28" i="3"/>
  <c r="AW29" i="3"/>
  <c r="AZ29" i="3"/>
  <c r="AW30" i="3"/>
  <c r="AZ30" i="3"/>
  <c r="AW31" i="3"/>
  <c r="AZ31" i="3"/>
  <c r="AW32" i="3"/>
  <c r="AZ32" i="3"/>
  <c r="AW33" i="3"/>
  <c r="AZ33" i="3"/>
  <c r="AW34" i="3"/>
  <c r="AZ34" i="3"/>
  <c r="AW35" i="3"/>
  <c r="AZ35" i="3"/>
  <c r="AW36" i="3"/>
  <c r="AZ36" i="3"/>
  <c r="AW37" i="3"/>
  <c r="AZ37" i="3"/>
  <c r="AW38" i="3"/>
  <c r="AZ38" i="3"/>
  <c r="AW39" i="3"/>
  <c r="AZ39" i="3"/>
  <c r="AW40" i="3"/>
  <c r="AZ40" i="3"/>
  <c r="AW41" i="3"/>
  <c r="AZ41" i="3"/>
  <c r="AW42" i="3"/>
  <c r="AZ42" i="3"/>
  <c r="AW43" i="3"/>
  <c r="AZ43" i="3"/>
  <c r="AW44" i="3"/>
  <c r="AZ44" i="3"/>
  <c r="AW45" i="3"/>
  <c r="AZ45" i="3"/>
  <c r="AW46" i="3"/>
  <c r="AZ46" i="3"/>
  <c r="AW47" i="3"/>
  <c r="AZ47" i="3"/>
  <c r="AW48" i="3"/>
  <c r="AZ48" i="3"/>
  <c r="AW49" i="3"/>
  <c r="AZ49" i="3"/>
  <c r="AW50" i="3"/>
  <c r="AZ50" i="3"/>
  <c r="AW51" i="3"/>
  <c r="AZ51" i="3"/>
  <c r="AW52" i="3"/>
  <c r="AZ52" i="3"/>
  <c r="AW53" i="3"/>
  <c r="AZ53" i="3"/>
  <c r="AW54" i="3"/>
  <c r="AZ54" i="3"/>
  <c r="AW55" i="3"/>
  <c r="AZ55" i="3"/>
  <c r="AW56" i="3"/>
  <c r="AZ56" i="3"/>
  <c r="AW57" i="3"/>
  <c r="AZ57" i="3"/>
  <c r="AW58" i="3"/>
  <c r="AZ58" i="3"/>
  <c r="AW59" i="3"/>
  <c r="AZ59" i="3"/>
  <c r="AW60" i="3"/>
  <c r="AZ60" i="3"/>
  <c r="AW61" i="3"/>
  <c r="AZ61" i="3"/>
  <c r="AW62" i="3"/>
  <c r="AZ62" i="3"/>
  <c r="AW63" i="3"/>
  <c r="AZ63" i="3"/>
  <c r="AW64" i="3"/>
  <c r="AZ64" i="3"/>
  <c r="AW65" i="3"/>
  <c r="AZ65" i="3"/>
  <c r="AW66" i="3"/>
  <c r="AZ66" i="3"/>
  <c r="AW67" i="3"/>
  <c r="AZ67" i="3"/>
  <c r="AW68" i="3"/>
  <c r="AZ68" i="3"/>
  <c r="AW69" i="3"/>
  <c r="AZ69" i="3"/>
  <c r="AW70" i="3"/>
  <c r="AZ70" i="3"/>
  <c r="AW71" i="3"/>
  <c r="AZ71" i="3"/>
  <c r="AW72" i="3"/>
  <c r="AZ72" i="3"/>
  <c r="AW73" i="3"/>
  <c r="AZ73" i="3"/>
  <c r="AW74" i="3"/>
  <c r="AZ74" i="3"/>
  <c r="AW75" i="3"/>
  <c r="AZ75" i="3"/>
  <c r="AW76" i="3"/>
  <c r="AZ76" i="3"/>
  <c r="AW77" i="3"/>
  <c r="AZ77" i="3"/>
  <c r="AW78" i="3"/>
  <c r="AZ78" i="3"/>
  <c r="AW79" i="3"/>
  <c r="AZ79" i="3"/>
  <c r="AW80" i="3"/>
  <c r="AZ80" i="3"/>
  <c r="AW81" i="3"/>
  <c r="AZ81" i="3"/>
  <c r="AW82" i="3"/>
  <c r="AZ82" i="3"/>
  <c r="AW83" i="3"/>
  <c r="AZ83" i="3"/>
  <c r="AW84" i="3"/>
  <c r="AZ84" i="3"/>
  <c r="AW85" i="3"/>
  <c r="AZ85" i="3"/>
  <c r="AW86" i="3"/>
  <c r="AZ86" i="3"/>
  <c r="AW87" i="3"/>
  <c r="AZ87" i="3"/>
  <c r="AW88" i="3"/>
  <c r="AZ88" i="3"/>
  <c r="AW89" i="3"/>
  <c r="AZ89" i="3"/>
  <c r="AW90" i="3"/>
  <c r="AZ90" i="3"/>
  <c r="AW91" i="3"/>
  <c r="AZ91" i="3"/>
  <c r="AW92" i="3"/>
  <c r="AZ92" i="3"/>
  <c r="AW93" i="3"/>
  <c r="AZ93" i="3"/>
  <c r="AW94" i="3"/>
  <c r="AZ94" i="3"/>
  <c r="AW95" i="3"/>
  <c r="AZ95" i="3"/>
  <c r="AW96" i="3"/>
  <c r="AZ96" i="3"/>
  <c r="AW97" i="3"/>
  <c r="AZ97" i="3"/>
  <c r="AW98" i="3"/>
  <c r="AZ98" i="3"/>
  <c r="AW99" i="3"/>
  <c r="AZ99" i="3"/>
  <c r="AW100" i="3"/>
  <c r="AZ100" i="3"/>
  <c r="AW101" i="3"/>
  <c r="AZ101" i="3"/>
  <c r="AW102" i="3"/>
  <c r="AZ102" i="3"/>
  <c r="AW103" i="3"/>
  <c r="AZ103" i="3"/>
  <c r="AW104" i="3"/>
  <c r="AZ104" i="3"/>
  <c r="AW105" i="3"/>
  <c r="AZ105" i="3"/>
  <c r="AW106" i="3"/>
  <c r="AZ106" i="3"/>
  <c r="AW107" i="3"/>
  <c r="AZ107" i="3"/>
  <c r="AW108" i="3"/>
  <c r="AZ108" i="3"/>
  <c r="AW109" i="3"/>
  <c r="AZ109" i="3"/>
  <c r="AW110" i="3"/>
  <c r="AZ110" i="3"/>
  <c r="AW111" i="3"/>
  <c r="AZ111" i="3"/>
  <c r="AW112" i="3"/>
  <c r="AZ112" i="3"/>
  <c r="AW113" i="3"/>
  <c r="AZ113" i="3"/>
  <c r="AW114" i="3"/>
  <c r="AZ114" i="3"/>
  <c r="AW115" i="3"/>
  <c r="AZ115" i="3"/>
  <c r="AW116" i="3"/>
  <c r="AZ116" i="3"/>
  <c r="AW117" i="3"/>
  <c r="AZ117" i="3"/>
  <c r="AW118" i="3"/>
  <c r="AZ118" i="3"/>
  <c r="AW119" i="3"/>
  <c r="AZ119" i="3"/>
  <c r="AW120" i="3"/>
  <c r="AZ120" i="3"/>
  <c r="AW121" i="3"/>
  <c r="AZ121" i="3"/>
  <c r="AW122" i="3"/>
  <c r="AZ122" i="3"/>
  <c r="AW123" i="3"/>
  <c r="AZ123" i="3"/>
  <c r="AW124" i="3"/>
  <c r="AZ124" i="3"/>
  <c r="AW125" i="3"/>
  <c r="AZ125" i="3"/>
  <c r="AW126" i="3"/>
  <c r="AZ126" i="3"/>
  <c r="AW127" i="3"/>
  <c r="AZ127" i="3"/>
  <c r="AW128" i="3"/>
  <c r="AZ128" i="3"/>
  <c r="AW129" i="3"/>
  <c r="AZ129" i="3"/>
  <c r="AW130" i="3"/>
  <c r="AZ130" i="3"/>
  <c r="AW131" i="3"/>
  <c r="AZ131" i="3"/>
  <c r="AW132" i="3"/>
  <c r="AZ132" i="3"/>
  <c r="AW133" i="3"/>
  <c r="AZ133" i="3"/>
  <c r="AW134" i="3"/>
  <c r="AZ134" i="3"/>
  <c r="AW135" i="3"/>
  <c r="AZ135" i="3"/>
  <c r="AW136" i="3"/>
  <c r="AZ136" i="3"/>
  <c r="AW137" i="3"/>
  <c r="AZ137" i="3"/>
  <c r="AW138" i="3"/>
  <c r="AZ138" i="3"/>
  <c r="AW139" i="3"/>
  <c r="AZ139" i="3"/>
  <c r="AW140" i="3"/>
  <c r="AZ140" i="3"/>
  <c r="AW141" i="3"/>
  <c r="AZ141" i="3"/>
  <c r="AW142" i="3"/>
  <c r="AZ142" i="3"/>
  <c r="AW143" i="3"/>
  <c r="AZ143" i="3"/>
  <c r="AW144" i="3"/>
  <c r="AZ144" i="3"/>
  <c r="AW145" i="3"/>
  <c r="AZ145" i="3"/>
  <c r="AW146" i="3"/>
  <c r="AZ146" i="3"/>
  <c r="AW147" i="3"/>
  <c r="AZ147" i="3"/>
  <c r="AW148" i="3"/>
  <c r="AZ148" i="3"/>
  <c r="AW149" i="3"/>
  <c r="AZ149" i="3"/>
  <c r="AW150" i="3"/>
  <c r="AZ150" i="3"/>
  <c r="AW151" i="3"/>
  <c r="AZ151" i="3"/>
  <c r="AW152" i="3"/>
  <c r="AZ152" i="3"/>
  <c r="AW153" i="3"/>
  <c r="AZ153" i="3"/>
  <c r="AW154" i="3"/>
  <c r="AZ154" i="3"/>
  <c r="AW155" i="3"/>
  <c r="AZ155" i="3"/>
  <c r="AW156" i="3"/>
  <c r="AZ156" i="3"/>
  <c r="AW157" i="3"/>
  <c r="AZ157" i="3"/>
  <c r="AW158" i="3"/>
  <c r="AZ158" i="3"/>
  <c r="AW159" i="3"/>
  <c r="AZ159" i="3"/>
  <c r="AW160" i="3"/>
  <c r="AZ160" i="3"/>
  <c r="AW161" i="3"/>
  <c r="AZ161" i="3"/>
  <c r="AW162" i="3"/>
  <c r="AZ162" i="3"/>
  <c r="AW163" i="3"/>
  <c r="AZ163" i="3"/>
  <c r="AW164" i="3"/>
  <c r="AZ164" i="3"/>
  <c r="AW165" i="3"/>
  <c r="AZ165" i="3"/>
  <c r="AW166" i="3"/>
  <c r="AZ166" i="3"/>
  <c r="AW167" i="3"/>
  <c r="AZ167" i="3"/>
  <c r="AW168" i="3"/>
  <c r="AZ168" i="3"/>
  <c r="AW169" i="3"/>
  <c r="AZ169" i="3"/>
  <c r="AW170" i="3"/>
  <c r="AZ170" i="3"/>
  <c r="AW171" i="3"/>
  <c r="AZ171" i="3"/>
  <c r="AW172" i="3"/>
  <c r="AZ172" i="3"/>
  <c r="AW173" i="3"/>
  <c r="AZ173" i="3"/>
  <c r="AW174" i="3"/>
  <c r="AZ174" i="3"/>
  <c r="AW175" i="3"/>
  <c r="AZ175" i="3"/>
  <c r="AW176" i="3"/>
  <c r="AZ176" i="3"/>
  <c r="AW177" i="3"/>
  <c r="AZ177" i="3"/>
  <c r="AW178" i="3"/>
  <c r="AZ178" i="3"/>
  <c r="AW179" i="3"/>
  <c r="AZ179" i="3"/>
  <c r="AW180" i="3"/>
  <c r="AZ180" i="3"/>
  <c r="AW181" i="3"/>
  <c r="AZ181" i="3"/>
  <c r="AW182" i="3"/>
  <c r="AZ182" i="3"/>
  <c r="AW183" i="3"/>
  <c r="AZ183" i="3"/>
  <c r="AW184" i="3"/>
  <c r="AZ184" i="3"/>
  <c r="AW185" i="3"/>
  <c r="AZ185" i="3"/>
  <c r="AW186" i="3"/>
  <c r="AZ186" i="3"/>
  <c r="AW187" i="3"/>
  <c r="AZ187" i="3"/>
  <c r="AW188" i="3"/>
  <c r="AZ188" i="3"/>
  <c r="AW189" i="3"/>
  <c r="AZ189" i="3"/>
  <c r="AW190" i="3"/>
  <c r="AZ190" i="3"/>
  <c r="AW191" i="3"/>
  <c r="AZ191" i="3"/>
  <c r="AW192" i="3"/>
  <c r="AZ192" i="3"/>
  <c r="AW193" i="3"/>
  <c r="AZ193" i="3"/>
  <c r="AW194" i="3"/>
  <c r="AZ194" i="3"/>
  <c r="AW195" i="3"/>
  <c r="AZ195" i="3"/>
  <c r="AW196" i="3"/>
  <c r="AZ196" i="3"/>
  <c r="AW197" i="3"/>
  <c r="AZ197" i="3"/>
  <c r="AW198" i="3"/>
  <c r="AZ198" i="3"/>
  <c r="AW199" i="3"/>
  <c r="AZ199" i="3"/>
  <c r="AW200" i="3"/>
  <c r="AZ200" i="3"/>
  <c r="AW201" i="3"/>
  <c r="AZ201" i="3"/>
  <c r="AW202" i="3"/>
  <c r="AZ202" i="3"/>
  <c r="AW203" i="3"/>
  <c r="AZ203" i="3"/>
  <c r="AW204" i="3"/>
  <c r="AZ204" i="3"/>
  <c r="AW205" i="3"/>
  <c r="AZ205" i="3"/>
  <c r="AW206" i="3"/>
  <c r="AZ206" i="3"/>
  <c r="AW207" i="3"/>
  <c r="AZ207" i="3"/>
  <c r="AW208" i="3"/>
  <c r="AZ208" i="3"/>
  <c r="AW209" i="3"/>
  <c r="AZ209" i="3"/>
  <c r="AW210" i="3"/>
  <c r="AZ210" i="3"/>
  <c r="AW211" i="3"/>
  <c r="AZ211" i="3"/>
  <c r="AW212" i="3"/>
  <c r="AZ212" i="3"/>
  <c r="AW213" i="3"/>
  <c r="AZ213" i="3"/>
  <c r="AW214" i="3"/>
  <c r="AZ214" i="3"/>
  <c r="AW215" i="3"/>
  <c r="AZ215" i="3"/>
  <c r="AW216" i="3"/>
  <c r="AZ216" i="3"/>
  <c r="AW217" i="3"/>
  <c r="AZ217" i="3"/>
  <c r="AW218" i="3"/>
  <c r="AZ218" i="3"/>
  <c r="AW219" i="3"/>
  <c r="AZ219" i="3"/>
  <c r="AW220" i="3"/>
  <c r="AZ220" i="3"/>
  <c r="AW221" i="3"/>
  <c r="AZ221" i="3"/>
  <c r="AW222" i="3"/>
  <c r="AZ222" i="3"/>
  <c r="AW223" i="3"/>
  <c r="AZ223" i="3"/>
  <c r="AW224" i="3"/>
  <c r="AZ224" i="3"/>
  <c r="AW225" i="3"/>
  <c r="AZ225" i="3"/>
  <c r="AW226" i="3"/>
  <c r="AZ226" i="3"/>
  <c r="AW227" i="3"/>
  <c r="AZ227" i="3"/>
  <c r="AW228" i="3"/>
  <c r="AZ228" i="3"/>
  <c r="AW229" i="3"/>
  <c r="AZ229" i="3"/>
  <c r="AW230" i="3"/>
  <c r="AZ230" i="3"/>
  <c r="AW231" i="3"/>
  <c r="AZ231" i="3"/>
  <c r="AW232" i="3"/>
  <c r="AZ232" i="3"/>
  <c r="AW233" i="3"/>
  <c r="AZ233" i="3"/>
  <c r="AW234" i="3"/>
  <c r="AZ234" i="3"/>
  <c r="AW235" i="3"/>
  <c r="AZ235" i="3"/>
  <c r="AW236" i="3"/>
  <c r="AZ236" i="3"/>
  <c r="AW237" i="3"/>
  <c r="AZ237" i="3"/>
  <c r="AW238" i="3"/>
  <c r="AZ238" i="3"/>
  <c r="AW239" i="3"/>
  <c r="AZ239" i="3"/>
  <c r="AW240" i="3"/>
  <c r="AZ240" i="3"/>
  <c r="AW241" i="3"/>
  <c r="AZ241" i="3"/>
  <c r="AW242" i="3"/>
  <c r="AZ242" i="3"/>
  <c r="AW243" i="3"/>
  <c r="AZ243" i="3"/>
  <c r="AW244" i="3"/>
  <c r="AZ244" i="3"/>
  <c r="AW245" i="3"/>
  <c r="AZ245" i="3"/>
  <c r="AW246" i="3"/>
  <c r="AZ246" i="3"/>
  <c r="AW247" i="3"/>
  <c r="AZ247" i="3"/>
  <c r="AW248" i="3"/>
  <c r="AZ248" i="3"/>
  <c r="AW249" i="3"/>
  <c r="AZ249" i="3"/>
  <c r="AW250" i="3"/>
  <c r="AZ250" i="3"/>
  <c r="AW251" i="3"/>
  <c r="AZ251" i="3"/>
  <c r="AW252" i="3"/>
  <c r="AZ252" i="3"/>
  <c r="AW253" i="3"/>
  <c r="AZ253" i="3"/>
  <c r="AW254" i="3"/>
  <c r="AZ254" i="3"/>
  <c r="AW255" i="3"/>
  <c r="AZ255" i="3"/>
  <c r="AW256" i="3"/>
  <c r="AZ256" i="3"/>
  <c r="AW257" i="3"/>
  <c r="AZ257" i="3"/>
  <c r="AW258" i="3"/>
  <c r="AZ258" i="3"/>
  <c r="AW259" i="3"/>
  <c r="AZ259" i="3"/>
  <c r="AW260" i="3"/>
  <c r="AZ260" i="3"/>
  <c r="AW261" i="3"/>
  <c r="AZ261" i="3"/>
  <c r="AW262" i="3"/>
  <c r="AZ262" i="3"/>
  <c r="AW263" i="3"/>
  <c r="AZ263" i="3"/>
  <c r="AW264" i="3"/>
  <c r="AZ264" i="3"/>
  <c r="AW265" i="3"/>
  <c r="AZ265" i="3"/>
  <c r="AW266" i="3"/>
  <c r="AZ266" i="3"/>
  <c r="AW267" i="3"/>
  <c r="AZ267" i="3"/>
  <c r="AW268" i="3"/>
  <c r="AZ268" i="3"/>
  <c r="AW269" i="3"/>
  <c r="AZ269" i="3"/>
  <c r="AW270" i="3"/>
  <c r="AZ270" i="3"/>
  <c r="AW271" i="3"/>
  <c r="AZ271" i="3"/>
  <c r="AW272" i="3"/>
  <c r="AZ272" i="3"/>
  <c r="AW273" i="3"/>
  <c r="AZ273" i="3"/>
  <c r="AW274" i="3"/>
  <c r="AZ274" i="3"/>
  <c r="AW275" i="3"/>
  <c r="AZ275" i="3"/>
  <c r="AW276" i="3"/>
  <c r="AZ276" i="3"/>
  <c r="AW277" i="3"/>
  <c r="AZ277" i="3"/>
  <c r="AW278" i="3"/>
  <c r="AZ278" i="3"/>
  <c r="AW279" i="3"/>
  <c r="AZ279" i="3"/>
  <c r="AW280" i="3"/>
  <c r="AZ280" i="3"/>
  <c r="AW281" i="3"/>
  <c r="AZ281" i="3"/>
  <c r="AW282" i="3"/>
  <c r="AZ282" i="3"/>
  <c r="AW283" i="3"/>
  <c r="AZ283" i="3"/>
  <c r="AW284" i="3"/>
  <c r="AZ284" i="3"/>
  <c r="AW285" i="3"/>
  <c r="AZ285" i="3"/>
  <c r="AW286" i="3"/>
  <c r="AZ286" i="3"/>
  <c r="AW287" i="3"/>
  <c r="AZ287" i="3"/>
  <c r="AW288" i="3"/>
  <c r="AZ288" i="3"/>
  <c r="AW289" i="3"/>
  <c r="AZ289" i="3"/>
  <c r="AW290" i="3"/>
  <c r="AZ290" i="3"/>
  <c r="AW291" i="3"/>
  <c r="AZ291" i="3"/>
  <c r="AW292" i="3"/>
  <c r="AZ292" i="3"/>
  <c r="AW293" i="3"/>
  <c r="AZ293" i="3"/>
  <c r="AW294" i="3"/>
  <c r="AZ294" i="3"/>
  <c r="AW295" i="3"/>
  <c r="AZ295" i="3"/>
  <c r="AW296" i="3"/>
  <c r="AZ296" i="3"/>
  <c r="AW297" i="3"/>
  <c r="AZ297" i="3"/>
  <c r="AW298" i="3"/>
  <c r="AZ298" i="3"/>
  <c r="AW299" i="3"/>
  <c r="AZ299" i="3"/>
  <c r="AW300" i="3"/>
  <c r="AZ300" i="3"/>
  <c r="AW301" i="3"/>
  <c r="AZ301" i="3"/>
  <c r="AW302" i="3"/>
  <c r="AZ302" i="3"/>
  <c r="AW303" i="3"/>
  <c r="AZ303" i="3"/>
  <c r="AW304" i="3"/>
  <c r="AZ304" i="3"/>
  <c r="AW305" i="3"/>
  <c r="AZ305" i="3"/>
  <c r="AW306" i="3"/>
  <c r="AZ306" i="3"/>
  <c r="AW307" i="3"/>
  <c r="AZ307" i="3"/>
  <c r="AW308" i="3"/>
  <c r="AZ308" i="3"/>
  <c r="AW309" i="3"/>
  <c r="AZ309" i="3"/>
  <c r="AW310" i="3"/>
  <c r="AZ310" i="3"/>
  <c r="AW311" i="3"/>
  <c r="AZ311" i="3"/>
  <c r="AW312" i="3"/>
  <c r="AZ312" i="3"/>
  <c r="AW313" i="3"/>
  <c r="AZ313" i="3"/>
  <c r="AW314" i="3"/>
  <c r="AZ314" i="3"/>
  <c r="AW315" i="3"/>
  <c r="AZ315" i="3"/>
  <c r="AW316" i="3"/>
  <c r="AZ316" i="3"/>
  <c r="AW317" i="3"/>
  <c r="AZ317" i="3"/>
  <c r="AW318" i="3"/>
  <c r="AZ318" i="3"/>
  <c r="AW319" i="3"/>
  <c r="AZ319" i="3"/>
  <c r="AW320" i="3"/>
  <c r="AZ320" i="3"/>
  <c r="AW321" i="3"/>
  <c r="AZ321" i="3"/>
  <c r="AW322" i="3"/>
  <c r="AZ322" i="3"/>
  <c r="AW323" i="3"/>
  <c r="AZ323" i="3"/>
  <c r="AW324" i="3"/>
  <c r="AZ324" i="3"/>
  <c r="AW325" i="3"/>
  <c r="AZ325" i="3"/>
  <c r="AW326" i="3"/>
  <c r="AZ326" i="3"/>
  <c r="AW327" i="3"/>
  <c r="AZ327" i="3"/>
  <c r="AW328" i="3"/>
  <c r="AZ328" i="3"/>
  <c r="AW329" i="3"/>
  <c r="AZ329" i="3"/>
  <c r="AW330" i="3"/>
  <c r="AZ330" i="3"/>
  <c r="AW331" i="3"/>
  <c r="AZ331" i="3"/>
  <c r="AW332" i="3"/>
  <c r="AZ332" i="3"/>
  <c r="AW333" i="3"/>
  <c r="AZ333" i="3"/>
  <c r="AW334" i="3"/>
  <c r="AZ334" i="3"/>
  <c r="AW335" i="3"/>
  <c r="AZ335" i="3"/>
  <c r="AW336" i="3"/>
  <c r="AZ336" i="3"/>
  <c r="AW337" i="3"/>
  <c r="AZ337" i="3"/>
  <c r="AW338" i="3"/>
  <c r="AZ338" i="3"/>
  <c r="AW339" i="3"/>
  <c r="AZ339" i="3"/>
  <c r="AW340" i="3"/>
  <c r="AZ340" i="3"/>
  <c r="AW341" i="3"/>
  <c r="AZ341" i="3"/>
  <c r="AW342" i="3"/>
  <c r="AZ342" i="3"/>
  <c r="AW343" i="3"/>
  <c r="AZ343" i="3"/>
  <c r="AW344" i="3"/>
  <c r="AZ344" i="3"/>
  <c r="AW345" i="3"/>
  <c r="AZ345" i="3"/>
  <c r="AW346" i="3"/>
  <c r="AZ346" i="3"/>
  <c r="AW347" i="3"/>
  <c r="AZ347" i="3"/>
  <c r="AW348" i="3"/>
  <c r="AZ348" i="3"/>
  <c r="AW349" i="3"/>
  <c r="AZ349" i="3"/>
  <c r="AW350" i="3"/>
  <c r="AZ350" i="3"/>
  <c r="AW351" i="3"/>
  <c r="AZ351" i="3"/>
  <c r="AW352" i="3"/>
  <c r="AZ352" i="3"/>
  <c r="AW353" i="3"/>
  <c r="AZ353" i="3"/>
  <c r="AW354" i="3"/>
  <c r="AZ354" i="3"/>
  <c r="AW355" i="3"/>
  <c r="AZ355" i="3"/>
  <c r="AW356" i="3"/>
  <c r="AZ356" i="3"/>
  <c r="AW357" i="3"/>
  <c r="AZ357" i="3"/>
  <c r="AW358" i="3"/>
  <c r="AZ358" i="3"/>
  <c r="AW359" i="3"/>
  <c r="AZ359" i="3"/>
  <c r="AW360" i="3"/>
  <c r="AZ360" i="3"/>
  <c r="AW361" i="3"/>
  <c r="AZ361" i="3"/>
  <c r="AW362" i="3"/>
  <c r="AZ362" i="3"/>
  <c r="AW363" i="3"/>
  <c r="AZ363" i="3"/>
  <c r="AW364" i="3"/>
  <c r="AZ364" i="3"/>
  <c r="AW365" i="3"/>
  <c r="AZ365" i="3"/>
  <c r="AW366" i="3"/>
  <c r="AZ366" i="3"/>
  <c r="AW367" i="3"/>
  <c r="AZ367" i="3"/>
  <c r="AW368" i="3"/>
  <c r="AZ368" i="3"/>
  <c r="AW369" i="3"/>
  <c r="AZ369" i="3"/>
  <c r="AW370" i="3"/>
  <c r="AZ370" i="3"/>
  <c r="AW371" i="3"/>
  <c r="AZ371" i="3"/>
  <c r="AW372" i="3"/>
  <c r="AZ372" i="3"/>
  <c r="AW373" i="3"/>
  <c r="AZ373" i="3"/>
  <c r="AW374" i="3"/>
  <c r="AZ374" i="3"/>
  <c r="AW375" i="3"/>
  <c r="AZ375" i="3"/>
  <c r="AW376" i="3"/>
  <c r="AZ376" i="3"/>
  <c r="AW377" i="3"/>
  <c r="AZ377" i="3"/>
  <c r="AW378" i="3"/>
  <c r="AZ378" i="3"/>
  <c r="AW379" i="3"/>
  <c r="AZ379" i="3"/>
  <c r="AW380" i="3"/>
  <c r="AZ380" i="3"/>
  <c r="AW381" i="3"/>
  <c r="AZ381" i="3"/>
  <c r="AW382" i="3"/>
  <c r="AZ382" i="3"/>
  <c r="AW383" i="3"/>
  <c r="AZ383" i="3"/>
  <c r="AW384" i="3"/>
  <c r="AZ384" i="3"/>
  <c r="AW385" i="3"/>
  <c r="AZ385" i="3"/>
  <c r="AW386" i="3"/>
  <c r="AZ386" i="3"/>
  <c r="AW387" i="3"/>
  <c r="AZ387" i="3"/>
  <c r="AW388" i="3"/>
  <c r="AZ388" i="3"/>
  <c r="AW389" i="3"/>
  <c r="AZ389" i="3"/>
  <c r="AW390" i="3"/>
  <c r="AZ390" i="3"/>
  <c r="AW391" i="3"/>
  <c r="AZ391" i="3"/>
  <c r="AW392" i="3"/>
  <c r="AZ392" i="3"/>
  <c r="AW393" i="3"/>
  <c r="AZ393" i="3"/>
  <c r="AW394" i="3"/>
  <c r="AZ394" i="3"/>
  <c r="AW395" i="3"/>
  <c r="AZ395" i="3"/>
  <c r="AW396" i="3"/>
  <c r="AZ396" i="3"/>
  <c r="AW397" i="3"/>
  <c r="AZ397" i="3"/>
  <c r="AW398" i="3"/>
  <c r="AZ398" i="3"/>
  <c r="AW399" i="3"/>
  <c r="AZ399" i="3"/>
  <c r="AW400" i="3"/>
  <c r="AZ400" i="3"/>
  <c r="AW401" i="3"/>
  <c r="AZ401" i="3"/>
  <c r="AW402" i="3"/>
  <c r="AZ402" i="3"/>
  <c r="AW403" i="3"/>
  <c r="AZ403" i="3"/>
  <c r="AW404" i="3"/>
  <c r="AZ404" i="3"/>
  <c r="AW405" i="3"/>
  <c r="AZ405" i="3"/>
  <c r="AW406" i="3"/>
  <c r="AZ406" i="3"/>
  <c r="AW407" i="3"/>
  <c r="AZ407" i="3"/>
  <c r="AW408" i="3"/>
  <c r="AZ408" i="3"/>
  <c r="AW409" i="3"/>
  <c r="AZ409" i="3"/>
  <c r="AW410" i="3"/>
  <c r="AZ410" i="3"/>
  <c r="AW411" i="3"/>
  <c r="AZ411" i="3"/>
  <c r="AW412" i="3"/>
  <c r="AZ412" i="3"/>
  <c r="AW413" i="3"/>
  <c r="AZ413" i="3"/>
  <c r="AW414" i="3"/>
  <c r="AZ414" i="3"/>
  <c r="AW415" i="3"/>
  <c r="AZ415" i="3"/>
  <c r="AW416" i="3"/>
  <c r="AZ416" i="3"/>
  <c r="AW417" i="3"/>
  <c r="AZ417" i="3"/>
  <c r="AW418" i="3"/>
  <c r="AZ418" i="3"/>
  <c r="AW419" i="3"/>
  <c r="AZ419" i="3"/>
  <c r="AW420" i="3"/>
  <c r="AZ420" i="3"/>
  <c r="AW421" i="3"/>
  <c r="AZ421" i="3"/>
  <c r="AW422" i="3"/>
  <c r="AZ422" i="3"/>
  <c r="AW423" i="3"/>
  <c r="AZ423" i="3"/>
  <c r="AW424" i="3"/>
  <c r="AZ424" i="3"/>
  <c r="AW425" i="3"/>
  <c r="AZ425" i="3"/>
  <c r="AW426" i="3"/>
  <c r="AZ426" i="3"/>
  <c r="AW427" i="3"/>
  <c r="AZ427" i="3"/>
  <c r="AW428" i="3"/>
  <c r="AZ428" i="3"/>
  <c r="AW429" i="3"/>
  <c r="AZ429" i="3"/>
  <c r="AW430" i="3"/>
  <c r="AZ430" i="3"/>
  <c r="AW431" i="3"/>
  <c r="AZ431" i="3"/>
  <c r="AW432" i="3"/>
  <c r="AZ432" i="3"/>
  <c r="AW433" i="3"/>
  <c r="AZ433" i="3"/>
  <c r="AW434" i="3"/>
  <c r="AZ434" i="3"/>
  <c r="AW435" i="3"/>
  <c r="AZ435" i="3"/>
  <c r="AW436" i="3"/>
  <c r="AZ436" i="3"/>
  <c r="AW437" i="3"/>
  <c r="AZ437" i="3"/>
  <c r="AW438" i="3"/>
  <c r="AZ438" i="3"/>
  <c r="AW439" i="3"/>
  <c r="AZ439" i="3"/>
  <c r="AW440" i="3"/>
  <c r="AZ440" i="3"/>
  <c r="AW441" i="3"/>
  <c r="AZ441" i="3"/>
  <c r="AW442" i="3"/>
  <c r="AZ442" i="3"/>
  <c r="AW443" i="3"/>
  <c r="AZ443" i="3"/>
  <c r="AW444" i="3"/>
  <c r="AZ444" i="3"/>
  <c r="AW445" i="3"/>
  <c r="AZ445" i="3"/>
  <c r="AW446" i="3"/>
  <c r="AZ446" i="3"/>
  <c r="AW447" i="3"/>
  <c r="AZ447" i="3"/>
  <c r="AW448" i="3"/>
  <c r="AZ448" i="3"/>
  <c r="AW449" i="3"/>
  <c r="AZ449" i="3"/>
  <c r="AW450" i="3"/>
  <c r="AZ450" i="3"/>
  <c r="AW451" i="3"/>
  <c r="AZ451" i="3"/>
  <c r="AW452" i="3"/>
  <c r="AZ452" i="3"/>
  <c r="AW453" i="3"/>
  <c r="AZ453" i="3"/>
  <c r="AW454" i="3"/>
  <c r="AZ454" i="3"/>
  <c r="AW455" i="3"/>
  <c r="AZ455" i="3"/>
  <c r="AW456" i="3"/>
  <c r="AZ456" i="3"/>
  <c r="AW457" i="3"/>
  <c r="AZ457" i="3"/>
  <c r="AW458" i="3"/>
  <c r="AZ458" i="3"/>
  <c r="AW459" i="3"/>
  <c r="AZ459" i="3"/>
  <c r="AW460" i="3"/>
  <c r="AZ460" i="3"/>
  <c r="AW461" i="3"/>
  <c r="AZ461" i="3"/>
  <c r="AW462" i="3"/>
  <c r="AZ462" i="3"/>
  <c r="AW463" i="3"/>
  <c r="AZ463" i="3"/>
  <c r="AW464" i="3"/>
  <c r="AZ464" i="3"/>
  <c r="AW465" i="3"/>
  <c r="AZ465" i="3"/>
  <c r="AW466" i="3"/>
  <c r="AZ466" i="3"/>
  <c r="AW467" i="3"/>
  <c r="AZ467" i="3"/>
  <c r="AW468" i="3"/>
  <c r="AZ468" i="3"/>
  <c r="AW469" i="3"/>
  <c r="AZ469" i="3"/>
  <c r="AW470" i="3"/>
  <c r="AZ470" i="3"/>
  <c r="AW471" i="3"/>
  <c r="AZ471" i="3"/>
  <c r="AW472" i="3"/>
  <c r="AZ472" i="3"/>
  <c r="AW473" i="3"/>
  <c r="AZ473" i="3"/>
  <c r="AW474" i="3"/>
  <c r="AZ474" i="3"/>
  <c r="AW475" i="3"/>
  <c r="AZ475" i="3"/>
  <c r="AW476" i="3"/>
  <c r="AZ476" i="3"/>
  <c r="AW477" i="3"/>
  <c r="AZ477" i="3"/>
  <c r="AW478" i="3"/>
  <c r="AZ478" i="3"/>
  <c r="AW479" i="3"/>
  <c r="AZ479" i="3"/>
  <c r="AW480" i="3"/>
  <c r="AZ480" i="3"/>
  <c r="AW481" i="3"/>
  <c r="AZ481" i="3"/>
  <c r="AW482" i="3"/>
  <c r="AZ482" i="3"/>
  <c r="AW483" i="3"/>
  <c r="AZ483" i="3"/>
  <c r="AW484" i="3"/>
  <c r="AZ484" i="3"/>
  <c r="AW485" i="3"/>
  <c r="AZ485" i="3"/>
  <c r="AW486" i="3"/>
  <c r="AZ486" i="3"/>
  <c r="AW487" i="3"/>
  <c r="AZ487" i="3"/>
  <c r="AW488" i="3"/>
  <c r="AZ488" i="3"/>
  <c r="AW489" i="3"/>
  <c r="AZ489" i="3"/>
  <c r="AW490" i="3"/>
  <c r="AZ490" i="3"/>
  <c r="AW491" i="3"/>
  <c r="AZ491" i="3"/>
  <c r="AW492" i="3"/>
  <c r="AZ492" i="3"/>
  <c r="AW493" i="3"/>
  <c r="AZ493" i="3"/>
  <c r="AW494" i="3"/>
  <c r="AZ494" i="3"/>
  <c r="AW495" i="3"/>
  <c r="AZ495" i="3"/>
  <c r="AW496" i="3"/>
  <c r="AZ496" i="3"/>
  <c r="AW497" i="3"/>
  <c r="AZ497" i="3"/>
  <c r="AW498" i="3"/>
  <c r="AZ498" i="3"/>
  <c r="AW499" i="3"/>
  <c r="AZ499" i="3"/>
  <c r="AW500" i="3"/>
  <c r="AZ500" i="3"/>
  <c r="AW501" i="3"/>
  <c r="AZ501" i="3"/>
  <c r="AW502" i="3"/>
  <c r="AZ502" i="3"/>
  <c r="AW503" i="3"/>
  <c r="AZ503" i="3"/>
  <c r="AW504" i="3"/>
  <c r="AZ504" i="3"/>
  <c r="AW505" i="3"/>
  <c r="AZ505" i="3"/>
  <c r="AW506" i="3"/>
  <c r="AZ506" i="3"/>
  <c r="AW507" i="3"/>
  <c r="AZ507" i="3"/>
  <c r="AW508" i="3"/>
  <c r="AZ508" i="3"/>
  <c r="AW509" i="3"/>
  <c r="AZ509" i="3"/>
  <c r="AW510" i="3"/>
  <c r="AZ510" i="3"/>
  <c r="AW511" i="3"/>
  <c r="AZ511" i="3"/>
  <c r="AW512" i="3"/>
  <c r="AZ512" i="3"/>
  <c r="AW513" i="3"/>
  <c r="AZ513" i="3"/>
  <c r="AW514" i="3"/>
  <c r="AZ514" i="3"/>
  <c r="AW515" i="3"/>
  <c r="AZ515" i="3"/>
  <c r="AW516" i="3"/>
  <c r="AZ516" i="3"/>
  <c r="AW517" i="3"/>
  <c r="AZ517" i="3"/>
  <c r="AW518" i="3"/>
  <c r="AZ518" i="3"/>
  <c r="K518" i="3" s="1"/>
  <c r="L518" i="3" s="1"/>
  <c r="AW519" i="3"/>
  <c r="AZ519" i="3"/>
  <c r="K519" i="3" s="1"/>
  <c r="L519" i="3" s="1"/>
  <c r="AW520" i="3"/>
  <c r="AZ520" i="3"/>
  <c r="AW521" i="3"/>
  <c r="AZ521" i="3"/>
  <c r="AW522" i="3"/>
  <c r="AZ522" i="3"/>
  <c r="AW523" i="3"/>
  <c r="AZ523" i="3"/>
  <c r="AW524" i="3"/>
  <c r="AZ524" i="3"/>
  <c r="AW525" i="3"/>
  <c r="AZ525" i="3"/>
  <c r="AW526" i="3"/>
  <c r="AZ526" i="3"/>
  <c r="AW527" i="3"/>
  <c r="AZ527" i="3"/>
  <c r="AW528" i="3"/>
  <c r="AZ528" i="3"/>
  <c r="AW529" i="3"/>
  <c r="AZ529" i="3"/>
  <c r="AW530" i="3"/>
  <c r="AZ530" i="3"/>
  <c r="AW531" i="3"/>
  <c r="AZ531" i="3"/>
  <c r="AW532" i="3"/>
  <c r="AZ532" i="3"/>
  <c r="AW533" i="3"/>
  <c r="AZ533" i="3"/>
  <c r="AW534" i="3"/>
  <c r="AZ534" i="3"/>
  <c r="AW535" i="3"/>
  <c r="AZ535" i="3"/>
  <c r="AW536" i="3"/>
  <c r="AZ536" i="3"/>
  <c r="AW537" i="3"/>
  <c r="AZ537" i="3"/>
  <c r="AW538" i="3"/>
  <c r="AZ538" i="3"/>
  <c r="AW539" i="3"/>
  <c r="AZ539" i="3"/>
  <c r="AW540" i="3"/>
  <c r="AZ540" i="3"/>
  <c r="AW541" i="3"/>
  <c r="AZ541" i="3"/>
  <c r="AW542" i="3"/>
  <c r="AZ542" i="3"/>
  <c r="AW543" i="3"/>
  <c r="AZ543" i="3"/>
  <c r="AW544" i="3"/>
  <c r="AZ544" i="3"/>
  <c r="AW545" i="3"/>
  <c r="AZ545" i="3"/>
  <c r="AW546" i="3"/>
  <c r="AZ546" i="3"/>
  <c r="AW547" i="3"/>
  <c r="AZ547" i="3"/>
  <c r="AW548" i="3"/>
  <c r="AZ548" i="3"/>
  <c r="AW549" i="3"/>
  <c r="AZ549" i="3"/>
  <c r="AW550" i="3"/>
  <c r="AZ550" i="3"/>
  <c r="AW551" i="3"/>
  <c r="AZ551" i="3"/>
  <c r="AW552" i="3"/>
  <c r="AZ552" i="3"/>
  <c r="AW553" i="3"/>
  <c r="AZ553" i="3"/>
  <c r="AW554" i="3"/>
  <c r="AZ554" i="3"/>
  <c r="AW555" i="3"/>
  <c r="AZ555" i="3"/>
  <c r="AW556" i="3"/>
  <c r="AZ556" i="3"/>
  <c r="AW557" i="3"/>
  <c r="AZ557" i="3"/>
  <c r="AW558" i="3"/>
  <c r="AZ558" i="3"/>
  <c r="AW559" i="3"/>
  <c r="AZ559" i="3"/>
  <c r="AW560" i="3"/>
  <c r="AZ560" i="3"/>
  <c r="AW561" i="3"/>
  <c r="AZ561" i="3"/>
  <c r="AW562" i="3"/>
  <c r="AZ562" i="3"/>
  <c r="AW563" i="3"/>
  <c r="AZ563" i="3"/>
  <c r="AW564" i="3"/>
  <c r="AZ564" i="3"/>
  <c r="AW565" i="3"/>
  <c r="AZ565" i="3"/>
  <c r="AW566" i="3"/>
  <c r="AZ566" i="3"/>
  <c r="AW567" i="3"/>
  <c r="AZ567" i="3"/>
  <c r="AW568" i="3"/>
  <c r="AZ568" i="3"/>
  <c r="AW569" i="3"/>
  <c r="AZ569" i="3"/>
  <c r="AW570" i="3"/>
  <c r="AZ570" i="3"/>
  <c r="AW571" i="3"/>
  <c r="AZ571" i="3"/>
  <c r="AW572" i="3"/>
  <c r="AZ572" i="3"/>
  <c r="AW573" i="3"/>
  <c r="AZ573" i="3"/>
  <c r="AW574" i="3"/>
  <c r="AZ574" i="3"/>
  <c r="AW575" i="3"/>
  <c r="AZ575" i="3"/>
  <c r="AW576" i="3"/>
  <c r="AZ576" i="3"/>
  <c r="AW577" i="3"/>
  <c r="AZ577" i="3"/>
  <c r="AW578" i="3"/>
  <c r="AZ578" i="3"/>
  <c r="AW579" i="3"/>
  <c r="AZ579" i="3"/>
  <c r="AW580" i="3"/>
  <c r="AZ580" i="3"/>
  <c r="AW581" i="3"/>
  <c r="AZ581" i="3"/>
  <c r="AW582" i="3"/>
  <c r="AZ582" i="3"/>
  <c r="AW583" i="3"/>
  <c r="AZ583" i="3"/>
  <c r="AW584" i="3"/>
  <c r="AZ584" i="3"/>
  <c r="AW585" i="3"/>
  <c r="AZ585" i="3"/>
  <c r="AW586" i="3"/>
  <c r="AZ586" i="3"/>
  <c r="AW587" i="3"/>
  <c r="AZ587" i="3"/>
  <c r="AW588" i="3"/>
  <c r="AZ588" i="3"/>
  <c r="AW589" i="3"/>
  <c r="AZ589" i="3"/>
  <c r="AW590" i="3"/>
  <c r="AZ590" i="3"/>
  <c r="AW591" i="3"/>
  <c r="AZ591" i="3"/>
  <c r="AW592" i="3"/>
  <c r="AZ592" i="3"/>
  <c r="AW593" i="3"/>
  <c r="AZ593" i="3"/>
  <c r="AW594" i="3"/>
  <c r="AZ594" i="3"/>
  <c r="AW595" i="3"/>
  <c r="AZ595" i="3"/>
  <c r="AW596" i="3"/>
  <c r="AZ596" i="3"/>
  <c r="AW597" i="3"/>
  <c r="AZ597" i="3"/>
  <c r="AW598" i="3"/>
  <c r="AZ598" i="3"/>
  <c r="AW599" i="3"/>
  <c r="AZ599" i="3"/>
  <c r="AW600" i="3"/>
  <c r="AZ600" i="3"/>
  <c r="AW601" i="3"/>
  <c r="AZ601" i="3"/>
  <c r="AW602" i="3"/>
  <c r="AZ602" i="3"/>
  <c r="AW603" i="3"/>
  <c r="AZ603" i="3"/>
  <c r="AW604" i="3"/>
  <c r="AZ604" i="3"/>
  <c r="AW605" i="3"/>
  <c r="AZ605" i="3"/>
  <c r="AW606" i="3"/>
  <c r="AZ606" i="3"/>
  <c r="AW607" i="3"/>
  <c r="AZ607" i="3"/>
  <c r="AW608" i="3"/>
  <c r="AZ608" i="3"/>
  <c r="AW609" i="3"/>
  <c r="AZ609" i="3"/>
  <c r="AW610" i="3"/>
  <c r="AZ610" i="3"/>
  <c r="AW611" i="3"/>
  <c r="AZ611" i="3"/>
  <c r="AW612" i="3"/>
  <c r="AZ612" i="3"/>
  <c r="AW613" i="3"/>
  <c r="AZ613" i="3"/>
  <c r="AW614" i="3"/>
  <c r="AZ614" i="3"/>
  <c r="AW615" i="3"/>
  <c r="AZ615" i="3"/>
  <c r="AW616" i="3"/>
  <c r="AZ616" i="3"/>
  <c r="AW617" i="3"/>
  <c r="AZ617" i="3"/>
  <c r="AW618" i="3"/>
  <c r="AZ618" i="3"/>
  <c r="AW619" i="3"/>
  <c r="AZ619" i="3"/>
  <c r="AW620" i="3"/>
  <c r="AZ620" i="3"/>
  <c r="AW621" i="3"/>
  <c r="AZ621" i="3"/>
  <c r="AW622" i="3"/>
  <c r="AZ622" i="3"/>
  <c r="AW623" i="3"/>
  <c r="AZ623" i="3"/>
  <c r="AW624" i="3"/>
  <c r="AZ624" i="3"/>
  <c r="AW625" i="3"/>
  <c r="AZ625" i="3"/>
  <c r="AW626" i="3"/>
  <c r="AZ626" i="3"/>
  <c r="AW627" i="3"/>
  <c r="AZ627" i="3"/>
  <c r="AW628" i="3"/>
  <c r="AZ628" i="3"/>
  <c r="AW629" i="3"/>
  <c r="AZ629" i="3"/>
  <c r="AW630" i="3"/>
  <c r="AZ630" i="3"/>
  <c r="AW631" i="3"/>
  <c r="AZ631" i="3"/>
  <c r="AW632" i="3"/>
  <c r="AZ632" i="3"/>
  <c r="AW633" i="3"/>
  <c r="AZ633" i="3"/>
  <c r="AW634" i="3"/>
  <c r="AZ634" i="3"/>
  <c r="AW635" i="3"/>
  <c r="AZ635" i="3"/>
  <c r="AW636" i="3"/>
  <c r="AZ636" i="3"/>
  <c r="AW637" i="3"/>
  <c r="AZ637" i="3"/>
  <c r="AW638" i="3"/>
  <c r="AZ638" i="3"/>
  <c r="AW639" i="3"/>
  <c r="AZ639" i="3"/>
  <c r="AW640" i="3"/>
  <c r="AZ640" i="3"/>
  <c r="AW641" i="3"/>
  <c r="AZ641" i="3"/>
  <c r="AW642" i="3"/>
  <c r="AZ642" i="3"/>
  <c r="AW643" i="3"/>
  <c r="AZ643" i="3"/>
  <c r="AW644" i="3"/>
  <c r="AZ644" i="3"/>
  <c r="AW645" i="3"/>
  <c r="AZ645" i="3"/>
  <c r="AW646" i="3"/>
  <c r="AZ646" i="3"/>
  <c r="AW647" i="3"/>
  <c r="AZ647" i="3"/>
  <c r="AW648" i="3"/>
  <c r="AZ648" i="3"/>
  <c r="AW649" i="3"/>
  <c r="AZ649" i="3"/>
  <c r="AW650" i="3"/>
  <c r="AZ650" i="3"/>
  <c r="AW651" i="3"/>
  <c r="AZ651" i="3"/>
  <c r="AW652" i="3"/>
  <c r="AZ652" i="3"/>
  <c r="AW653" i="3"/>
  <c r="AZ653" i="3"/>
  <c r="AW654" i="3"/>
  <c r="AZ654" i="3"/>
  <c r="AW655" i="3"/>
  <c r="AZ655" i="3"/>
  <c r="AW656" i="3"/>
  <c r="AZ656" i="3"/>
  <c r="AW657" i="3"/>
  <c r="AZ657" i="3"/>
  <c r="AW658" i="3"/>
  <c r="AZ658" i="3"/>
  <c r="AW659" i="3"/>
  <c r="AZ659" i="3"/>
  <c r="AW660" i="3"/>
  <c r="AZ660" i="3"/>
  <c r="AW661" i="3"/>
  <c r="AZ661" i="3"/>
  <c r="AW662" i="3"/>
  <c r="AZ662" i="3"/>
  <c r="AW663" i="3"/>
  <c r="AZ663" i="3"/>
  <c r="AW664" i="3"/>
  <c r="AZ664" i="3"/>
  <c r="AW665" i="3"/>
  <c r="AZ665" i="3"/>
  <c r="AW666" i="3"/>
  <c r="AZ666" i="3"/>
  <c r="AW667" i="3"/>
  <c r="AZ667" i="3"/>
  <c r="AW668" i="3"/>
  <c r="AZ668" i="3"/>
  <c r="AW669" i="3"/>
  <c r="AZ669" i="3"/>
  <c r="AW670" i="3"/>
  <c r="AZ670" i="3"/>
  <c r="AW671" i="3"/>
  <c r="AZ671" i="3"/>
  <c r="AW672" i="3"/>
  <c r="AZ672" i="3"/>
  <c r="AW673" i="3"/>
  <c r="AZ673" i="3"/>
  <c r="AW674" i="3"/>
  <c r="AZ674" i="3"/>
  <c r="AW675" i="3"/>
  <c r="AZ675" i="3"/>
  <c r="AW676" i="3"/>
  <c r="AZ676" i="3"/>
  <c r="AW677" i="3"/>
  <c r="AZ677" i="3"/>
  <c r="AW678" i="3"/>
  <c r="AZ678" i="3"/>
  <c r="AW679" i="3"/>
  <c r="AZ679" i="3"/>
  <c r="AW680" i="3"/>
  <c r="AZ680" i="3"/>
  <c r="AW681" i="3"/>
  <c r="AZ681" i="3"/>
  <c r="AW682" i="3"/>
  <c r="AZ682" i="3"/>
  <c r="AW683" i="3"/>
  <c r="AZ683" i="3"/>
  <c r="AW684" i="3"/>
  <c r="AZ684" i="3"/>
  <c r="AW685" i="3"/>
  <c r="AZ685" i="3"/>
  <c r="AW686" i="3"/>
  <c r="AZ686" i="3"/>
  <c r="AW687" i="3"/>
  <c r="AZ687" i="3"/>
  <c r="AW688" i="3"/>
  <c r="AZ688" i="3"/>
  <c r="AW689" i="3"/>
  <c r="AZ689" i="3"/>
  <c r="AW690" i="3"/>
  <c r="AZ690" i="3"/>
  <c r="AW691" i="3"/>
  <c r="AZ691" i="3"/>
  <c r="AW692" i="3"/>
  <c r="AZ692" i="3"/>
  <c r="AW693" i="3"/>
  <c r="AZ693" i="3"/>
  <c r="AW694" i="3"/>
  <c r="AZ694" i="3"/>
  <c r="AW695" i="3"/>
  <c r="AZ695" i="3"/>
  <c r="AW696" i="3"/>
  <c r="AZ696" i="3"/>
  <c r="AW697" i="3"/>
  <c r="AZ697" i="3"/>
  <c r="AW698" i="3"/>
  <c r="AZ698" i="3"/>
  <c r="AW699" i="3"/>
  <c r="AZ699" i="3"/>
  <c r="AW700" i="3"/>
  <c r="AZ700" i="3"/>
  <c r="AW701" i="3"/>
  <c r="AZ701" i="3"/>
  <c r="AW702" i="3"/>
  <c r="AZ702" i="3"/>
  <c r="AW703" i="3"/>
  <c r="AZ703" i="3"/>
  <c r="AW704" i="3"/>
  <c r="AZ704" i="3"/>
  <c r="AW705" i="3"/>
  <c r="AZ705" i="3"/>
  <c r="AW706" i="3"/>
  <c r="AZ706" i="3"/>
  <c r="AW707" i="3"/>
  <c r="AZ707" i="3"/>
  <c r="AW708" i="3"/>
  <c r="AZ708" i="3"/>
  <c r="AW709" i="3"/>
  <c r="AZ709" i="3"/>
  <c r="AW710" i="3"/>
  <c r="AZ710" i="3"/>
  <c r="AW711" i="3"/>
  <c r="AZ711" i="3"/>
  <c r="AW712" i="3"/>
  <c r="AZ712" i="3"/>
  <c r="AW713" i="3"/>
  <c r="AZ713" i="3"/>
  <c r="AW714" i="3"/>
  <c r="AZ714" i="3"/>
  <c r="AW715" i="3"/>
  <c r="AZ715" i="3"/>
  <c r="AW716" i="3"/>
  <c r="AZ716" i="3"/>
  <c r="AW717" i="3"/>
  <c r="AZ717" i="3"/>
  <c r="AW718" i="3"/>
  <c r="AZ718" i="3"/>
  <c r="AW719" i="3"/>
  <c r="AZ719" i="3"/>
  <c r="AW720" i="3"/>
  <c r="AZ720" i="3"/>
  <c r="AW721" i="3"/>
  <c r="AZ721" i="3"/>
  <c r="AW722" i="3"/>
  <c r="AZ722" i="3"/>
  <c r="AW723" i="3"/>
  <c r="AZ723" i="3"/>
  <c r="AW724" i="3"/>
  <c r="AZ724" i="3"/>
  <c r="AW725" i="3"/>
  <c r="AZ725" i="3"/>
  <c r="AW726" i="3"/>
  <c r="AZ726" i="3"/>
  <c r="AW727" i="3"/>
  <c r="AZ727" i="3"/>
  <c r="AW728" i="3"/>
  <c r="AZ728" i="3"/>
  <c r="AW729" i="3"/>
  <c r="AZ729" i="3"/>
  <c r="AW730" i="3"/>
  <c r="AZ730" i="3"/>
  <c r="AW731" i="3"/>
  <c r="AZ731" i="3"/>
  <c r="AW732" i="3"/>
  <c r="AZ732" i="3"/>
  <c r="AW733" i="3"/>
  <c r="AZ733" i="3"/>
  <c r="AW734" i="3"/>
  <c r="AZ734" i="3"/>
  <c r="AW735" i="3"/>
  <c r="AZ735" i="3"/>
  <c r="AW736" i="3"/>
  <c r="AZ736" i="3"/>
  <c r="AW737" i="3"/>
  <c r="AZ737" i="3"/>
  <c r="AW738" i="3"/>
  <c r="AZ738" i="3"/>
  <c r="AW739" i="3"/>
  <c r="AZ739" i="3"/>
  <c r="AW740" i="3"/>
  <c r="AZ740" i="3"/>
  <c r="AW741" i="3"/>
  <c r="AZ741" i="3"/>
  <c r="AW742" i="3"/>
  <c r="AZ742" i="3"/>
  <c r="AW743" i="3"/>
  <c r="AZ743" i="3"/>
  <c r="AW744" i="3"/>
  <c r="AZ744" i="3"/>
  <c r="AW745" i="3"/>
  <c r="AZ745" i="3"/>
  <c r="AW746" i="3"/>
  <c r="AZ746" i="3"/>
  <c r="AW747" i="3"/>
  <c r="AZ747" i="3"/>
  <c r="AW748" i="3"/>
  <c r="AZ748" i="3"/>
  <c r="AW749" i="3"/>
  <c r="AZ749" i="3"/>
  <c r="AW750" i="3"/>
  <c r="AZ750" i="3"/>
  <c r="AW751" i="3"/>
  <c r="AZ751" i="3"/>
  <c r="AW752" i="3"/>
  <c r="AZ752" i="3"/>
  <c r="AW753" i="3"/>
  <c r="AZ753" i="3"/>
  <c r="AW754" i="3"/>
  <c r="AZ754" i="3"/>
  <c r="AW755" i="3"/>
  <c r="AZ755" i="3"/>
  <c r="AW756" i="3"/>
  <c r="AZ756" i="3"/>
  <c r="AW757" i="3"/>
  <c r="AZ757" i="3"/>
  <c r="AW758" i="3"/>
  <c r="AZ758" i="3"/>
  <c r="AW759" i="3"/>
  <c r="AZ759" i="3"/>
  <c r="AW760" i="3"/>
  <c r="AZ760" i="3"/>
  <c r="AW761" i="3"/>
  <c r="AZ761" i="3"/>
  <c r="AW762" i="3"/>
  <c r="AZ762" i="3"/>
  <c r="AW763" i="3"/>
  <c r="AZ763" i="3"/>
  <c r="AW764" i="3"/>
  <c r="AZ764" i="3"/>
  <c r="AW765" i="3"/>
  <c r="AZ765" i="3"/>
  <c r="AW766" i="3"/>
  <c r="AZ766" i="3"/>
  <c r="AW767" i="3"/>
  <c r="AZ767" i="3"/>
  <c r="AW768" i="3"/>
  <c r="AZ768" i="3"/>
  <c r="AW769" i="3"/>
  <c r="AZ769" i="3"/>
  <c r="AW770" i="3"/>
  <c r="AZ770" i="3"/>
  <c r="AW771" i="3"/>
  <c r="AZ771" i="3"/>
  <c r="AW772" i="3"/>
  <c r="AZ772" i="3"/>
  <c r="AW773" i="3"/>
  <c r="AZ773" i="3"/>
  <c r="AW774" i="3"/>
  <c r="AZ774" i="3"/>
  <c r="AW775" i="3"/>
  <c r="AZ775" i="3"/>
  <c r="AW776" i="3"/>
  <c r="AZ776" i="3"/>
  <c r="AW777" i="3"/>
  <c r="AZ777" i="3"/>
  <c r="AW778" i="3"/>
  <c r="AZ778" i="3"/>
  <c r="AW779" i="3"/>
  <c r="AZ779" i="3"/>
  <c r="AW780" i="3"/>
  <c r="AZ780" i="3"/>
  <c r="AW781" i="3"/>
  <c r="AZ781" i="3"/>
  <c r="AW782" i="3"/>
  <c r="AZ782" i="3"/>
  <c r="AW783" i="3"/>
  <c r="AZ783" i="3"/>
  <c r="AW784" i="3"/>
  <c r="AZ784" i="3"/>
  <c r="AW785" i="3"/>
  <c r="AZ785" i="3"/>
  <c r="AW786" i="3"/>
  <c r="AZ786" i="3"/>
  <c r="AW787" i="3"/>
  <c r="AZ787" i="3"/>
  <c r="AW788" i="3"/>
  <c r="AZ788" i="3"/>
  <c r="AW789" i="3"/>
  <c r="AZ789" i="3"/>
  <c r="AW790" i="3"/>
  <c r="AZ790" i="3"/>
  <c r="AW791" i="3"/>
  <c r="AZ791" i="3"/>
  <c r="AW792" i="3"/>
  <c r="AZ792" i="3"/>
  <c r="AW793" i="3"/>
  <c r="AZ793" i="3"/>
  <c r="AW794" i="3"/>
  <c r="AZ794" i="3"/>
  <c r="AW795" i="3"/>
  <c r="AZ795" i="3"/>
  <c r="AW796" i="3"/>
  <c r="AZ796" i="3"/>
  <c r="AW797" i="3"/>
  <c r="AZ797" i="3"/>
  <c r="AW798" i="3"/>
  <c r="AZ798" i="3"/>
  <c r="AW799" i="3"/>
  <c r="AZ799" i="3"/>
  <c r="AW800" i="3"/>
  <c r="AZ800" i="3"/>
  <c r="AW801" i="3"/>
  <c r="AZ801" i="3"/>
  <c r="AW802" i="3"/>
  <c r="AZ802" i="3"/>
  <c r="AW803" i="3"/>
  <c r="AZ803" i="3"/>
  <c r="AW804" i="3"/>
  <c r="AZ804" i="3"/>
  <c r="AW805" i="3"/>
  <c r="AZ805" i="3"/>
  <c r="AW806" i="3"/>
  <c r="AZ806" i="3"/>
  <c r="AW807" i="3"/>
  <c r="AZ807" i="3"/>
  <c r="AW808" i="3"/>
  <c r="AZ808" i="3"/>
  <c r="AW809" i="3"/>
  <c r="AZ809" i="3"/>
  <c r="AW810" i="3"/>
  <c r="AZ810" i="3"/>
  <c r="AW811" i="3"/>
  <c r="AZ811" i="3"/>
  <c r="AW812" i="3"/>
  <c r="AZ812" i="3"/>
  <c r="AW813" i="3"/>
  <c r="AZ813" i="3"/>
  <c r="AW814" i="3"/>
  <c r="AZ814" i="3"/>
  <c r="AW815" i="3"/>
  <c r="AZ815" i="3"/>
  <c r="AW816" i="3"/>
  <c r="AZ816" i="3"/>
  <c r="AW817" i="3"/>
  <c r="AZ817" i="3"/>
  <c r="AW818" i="3"/>
  <c r="AZ818" i="3"/>
  <c r="AW819" i="3"/>
  <c r="AZ819" i="3"/>
  <c r="AW820" i="3"/>
  <c r="AZ820" i="3"/>
  <c r="AW821" i="3"/>
  <c r="AZ821" i="3"/>
  <c r="AW822" i="3"/>
  <c r="AZ822" i="3"/>
  <c r="AW823" i="3"/>
  <c r="AZ823" i="3"/>
  <c r="AW824" i="3"/>
  <c r="AZ824" i="3"/>
  <c r="AW825" i="3"/>
  <c r="AZ825" i="3"/>
  <c r="AW826" i="3"/>
  <c r="AZ826" i="3"/>
  <c r="AW827" i="3"/>
  <c r="AZ827" i="3"/>
  <c r="AW828" i="3"/>
  <c r="AZ828" i="3"/>
  <c r="AW829" i="3"/>
  <c r="AZ829" i="3"/>
  <c r="AW830" i="3"/>
  <c r="AZ830" i="3"/>
  <c r="AW831" i="3"/>
  <c r="AZ831" i="3"/>
  <c r="AW832" i="3"/>
  <c r="AZ832" i="3"/>
  <c r="AW833" i="3"/>
  <c r="AZ833" i="3"/>
  <c r="AW834" i="3"/>
  <c r="AZ834" i="3"/>
  <c r="AW835" i="3"/>
  <c r="AZ835" i="3"/>
  <c r="AW836" i="3"/>
  <c r="AZ836" i="3"/>
  <c r="AW837" i="3"/>
  <c r="AZ837" i="3"/>
  <c r="AW838" i="3"/>
  <c r="AZ838" i="3"/>
  <c r="AW839" i="3"/>
  <c r="AZ839" i="3"/>
  <c r="AW840" i="3"/>
  <c r="AZ840" i="3"/>
  <c r="AW841" i="3"/>
  <c r="AZ841" i="3"/>
  <c r="AW842" i="3"/>
  <c r="AZ842" i="3"/>
  <c r="AW843" i="3"/>
  <c r="AZ843" i="3"/>
  <c r="AW844" i="3"/>
  <c r="AZ844" i="3"/>
  <c r="AW845" i="3"/>
  <c r="AZ845" i="3"/>
  <c r="AW846" i="3"/>
  <c r="AZ846" i="3"/>
  <c r="AW847" i="3"/>
  <c r="AZ847" i="3"/>
  <c r="AW848" i="3"/>
  <c r="AZ848" i="3"/>
  <c r="AW849" i="3"/>
  <c r="AZ849" i="3"/>
  <c r="AW850" i="3"/>
  <c r="AZ850" i="3"/>
  <c r="AW851" i="3"/>
  <c r="AZ851" i="3"/>
  <c r="AW852" i="3"/>
  <c r="AZ852" i="3"/>
  <c r="AW853" i="3"/>
  <c r="AZ853" i="3"/>
  <c r="AW854" i="3"/>
  <c r="AZ854" i="3"/>
  <c r="AW855" i="3"/>
  <c r="AZ855" i="3"/>
  <c r="AW856" i="3"/>
  <c r="AZ856" i="3"/>
  <c r="AW857" i="3"/>
  <c r="AZ857" i="3"/>
  <c r="AW858" i="3"/>
  <c r="AZ858" i="3"/>
  <c r="AW859" i="3"/>
  <c r="AZ859" i="3"/>
  <c r="AW860" i="3"/>
  <c r="AZ860" i="3"/>
  <c r="AW861" i="3"/>
  <c r="AZ861" i="3"/>
  <c r="AW862" i="3"/>
  <c r="AZ862" i="3"/>
  <c r="AW863" i="3"/>
  <c r="AZ863" i="3"/>
  <c r="AW864" i="3"/>
  <c r="AZ864" i="3"/>
  <c r="AW865" i="3"/>
  <c r="AZ865" i="3"/>
  <c r="AW866" i="3"/>
  <c r="AZ866" i="3"/>
  <c r="AW867" i="3"/>
  <c r="AZ867" i="3"/>
  <c r="AW868" i="3"/>
  <c r="AZ868" i="3"/>
  <c r="AW869" i="3"/>
  <c r="AZ869" i="3"/>
  <c r="AW870" i="3"/>
  <c r="AZ870" i="3"/>
  <c r="AW871" i="3"/>
  <c r="AZ871" i="3"/>
  <c r="AW872" i="3"/>
  <c r="AZ872" i="3"/>
  <c r="AW873" i="3"/>
  <c r="AZ873" i="3"/>
  <c r="AW874" i="3"/>
  <c r="AZ874" i="3"/>
  <c r="AW875" i="3"/>
  <c r="AZ875" i="3"/>
  <c r="AW876" i="3"/>
  <c r="AZ876" i="3"/>
  <c r="AW877" i="3"/>
  <c r="AZ877" i="3"/>
  <c r="AW878" i="3"/>
  <c r="AZ878" i="3"/>
  <c r="AW879" i="3"/>
  <c r="AZ879" i="3"/>
  <c r="AW880" i="3"/>
  <c r="AZ880" i="3"/>
  <c r="AW881" i="3"/>
  <c r="AZ881" i="3"/>
  <c r="AW882" i="3"/>
  <c r="AZ882" i="3"/>
  <c r="AW883" i="3"/>
  <c r="AZ883" i="3"/>
  <c r="AW884" i="3"/>
  <c r="AZ884" i="3"/>
  <c r="AW885" i="3"/>
  <c r="AZ885" i="3"/>
  <c r="AW886" i="3"/>
  <c r="AZ886" i="3"/>
  <c r="AW887" i="3"/>
  <c r="AZ887" i="3"/>
  <c r="AW888" i="3"/>
  <c r="AZ888" i="3"/>
  <c r="AW889" i="3"/>
  <c r="AZ889" i="3"/>
  <c r="AW890" i="3"/>
  <c r="AZ890" i="3"/>
  <c r="AW891" i="3"/>
  <c r="AZ891" i="3"/>
  <c r="AW892" i="3"/>
  <c r="AZ892" i="3"/>
  <c r="AW893" i="3"/>
  <c r="AZ893" i="3"/>
  <c r="AW894" i="3"/>
  <c r="AZ894" i="3"/>
  <c r="AW895" i="3"/>
  <c r="AZ895" i="3"/>
  <c r="AW896" i="3"/>
  <c r="AZ896" i="3"/>
  <c r="AW897" i="3"/>
  <c r="AZ897" i="3"/>
  <c r="AW898" i="3"/>
  <c r="AZ898" i="3"/>
  <c r="AW899" i="3"/>
  <c r="AZ899" i="3"/>
  <c r="AW900" i="3"/>
  <c r="AZ900" i="3"/>
  <c r="AW901" i="3"/>
  <c r="AZ901" i="3"/>
  <c r="AW902" i="3"/>
  <c r="AZ902" i="3"/>
  <c r="AW903" i="3"/>
  <c r="AZ903" i="3"/>
  <c r="AW904" i="3"/>
  <c r="AZ904" i="3"/>
  <c r="AW905" i="3"/>
  <c r="AZ905" i="3"/>
  <c r="AW906" i="3"/>
  <c r="AZ906" i="3"/>
  <c r="AW907" i="3"/>
  <c r="AZ907" i="3"/>
  <c r="AW908" i="3"/>
  <c r="AZ908" i="3"/>
  <c r="AW909" i="3"/>
  <c r="AZ909" i="3"/>
  <c r="AW910" i="3"/>
  <c r="AZ910" i="3"/>
  <c r="AW911" i="3"/>
  <c r="AZ911" i="3"/>
  <c r="AW912" i="3"/>
  <c r="AZ912" i="3"/>
  <c r="AW913" i="3"/>
  <c r="AZ913" i="3"/>
  <c r="AW914" i="3"/>
  <c r="AZ914" i="3"/>
  <c r="AW915" i="3"/>
  <c r="AZ915" i="3"/>
  <c r="AW916" i="3"/>
  <c r="AZ916" i="3"/>
  <c r="AW917" i="3"/>
  <c r="AZ917" i="3"/>
  <c r="AW918" i="3"/>
  <c r="AZ918" i="3"/>
  <c r="AW919" i="3"/>
  <c r="AZ919" i="3"/>
  <c r="AW920" i="3"/>
  <c r="AZ920" i="3"/>
  <c r="AW921" i="3"/>
  <c r="AZ921" i="3"/>
  <c r="AW922" i="3"/>
  <c r="AZ922" i="3"/>
  <c r="AW923" i="3"/>
  <c r="AZ923" i="3"/>
  <c r="AW924" i="3"/>
  <c r="AZ924" i="3"/>
  <c r="AW925" i="3"/>
  <c r="AZ925" i="3"/>
  <c r="AW926" i="3"/>
  <c r="AZ926" i="3"/>
  <c r="AW927" i="3"/>
  <c r="AZ927" i="3"/>
  <c r="AW928" i="3"/>
  <c r="AZ928" i="3"/>
  <c r="AW929" i="3"/>
  <c r="AZ929" i="3"/>
  <c r="AW930" i="3"/>
  <c r="AZ930" i="3"/>
  <c r="AW931" i="3"/>
  <c r="AZ931" i="3"/>
  <c r="AW932" i="3"/>
  <c r="AZ932" i="3"/>
  <c r="AW933" i="3"/>
  <c r="AZ933" i="3"/>
  <c r="AW934" i="3"/>
  <c r="AZ934" i="3"/>
  <c r="AW935" i="3"/>
  <c r="AZ935" i="3"/>
  <c r="AW936" i="3"/>
  <c r="AZ936" i="3"/>
  <c r="AW937" i="3"/>
  <c r="AZ937" i="3"/>
  <c r="AW938" i="3"/>
  <c r="AZ938" i="3"/>
  <c r="AW939" i="3"/>
  <c r="AZ939" i="3"/>
  <c r="AW940" i="3"/>
  <c r="AZ940" i="3"/>
  <c r="AW941" i="3"/>
  <c r="AZ941" i="3"/>
  <c r="AW942" i="3"/>
  <c r="AZ942" i="3"/>
  <c r="AW943" i="3"/>
  <c r="AZ943" i="3"/>
  <c r="AW944" i="3"/>
  <c r="AZ944" i="3"/>
  <c r="AW945" i="3"/>
  <c r="AZ945" i="3"/>
  <c r="AW946" i="3"/>
  <c r="AZ946" i="3"/>
  <c r="AW947" i="3"/>
  <c r="AZ947" i="3"/>
  <c r="AW948" i="3"/>
  <c r="AZ948" i="3"/>
  <c r="AW949" i="3"/>
  <c r="AZ949" i="3"/>
  <c r="AW950" i="3"/>
  <c r="AZ950" i="3"/>
  <c r="AW951" i="3"/>
  <c r="AZ951" i="3"/>
  <c r="AW952" i="3"/>
  <c r="AZ952" i="3"/>
  <c r="AW953" i="3"/>
  <c r="AZ953" i="3"/>
  <c r="AW954" i="3"/>
  <c r="AZ954" i="3"/>
  <c r="AW955" i="3"/>
  <c r="AZ955" i="3"/>
  <c r="AW956" i="3"/>
  <c r="AZ956" i="3"/>
  <c r="AW957" i="3"/>
  <c r="AZ957" i="3"/>
  <c r="AW958" i="3"/>
  <c r="AZ958" i="3"/>
  <c r="AW959" i="3"/>
  <c r="AZ959" i="3"/>
  <c r="AW960" i="3"/>
  <c r="AZ960" i="3"/>
  <c r="AW961" i="3"/>
  <c r="AZ961" i="3"/>
  <c r="AW962" i="3"/>
  <c r="AZ962" i="3"/>
  <c r="AW963" i="3"/>
  <c r="AZ963" i="3"/>
  <c r="AW964" i="3"/>
  <c r="AZ964" i="3"/>
  <c r="AW965" i="3"/>
  <c r="AZ965" i="3"/>
  <c r="AW966" i="3"/>
  <c r="AZ966" i="3"/>
  <c r="AW967" i="3"/>
  <c r="AZ967" i="3"/>
  <c r="AW968" i="3"/>
  <c r="AZ968" i="3"/>
  <c r="AW969" i="3"/>
  <c r="AZ969" i="3"/>
  <c r="AW970" i="3"/>
  <c r="AZ970" i="3"/>
  <c r="AW971" i="3"/>
  <c r="AZ971" i="3"/>
  <c r="AW972" i="3"/>
  <c r="AZ972" i="3"/>
  <c r="AW973" i="3"/>
  <c r="AZ973" i="3"/>
  <c r="AW974" i="3"/>
  <c r="AZ974" i="3"/>
  <c r="AW975" i="3"/>
  <c r="AZ975" i="3"/>
  <c r="AW976" i="3"/>
  <c r="AZ976" i="3"/>
  <c r="AW977" i="3"/>
  <c r="AZ977" i="3"/>
  <c r="AW978" i="3"/>
  <c r="AZ978" i="3"/>
  <c r="AW979" i="3"/>
  <c r="AZ979" i="3"/>
  <c r="AW980" i="3"/>
  <c r="AZ980" i="3"/>
  <c r="AW981" i="3"/>
  <c r="AZ981" i="3"/>
  <c r="AW982" i="3"/>
  <c r="AZ982" i="3"/>
  <c r="AW983" i="3"/>
  <c r="AZ983" i="3"/>
  <c r="AW984" i="3"/>
  <c r="AZ984" i="3"/>
  <c r="AW985" i="3"/>
  <c r="AZ985" i="3"/>
  <c r="AW986" i="3"/>
  <c r="AZ986" i="3"/>
  <c r="AW987" i="3"/>
  <c r="AZ987" i="3"/>
  <c r="AW988" i="3"/>
  <c r="AZ988" i="3"/>
  <c r="AW989" i="3"/>
  <c r="AZ989" i="3"/>
  <c r="AW990" i="3"/>
  <c r="AZ990" i="3"/>
  <c r="AW991" i="3"/>
  <c r="AZ991" i="3"/>
  <c r="AW992" i="3"/>
  <c r="AZ992" i="3"/>
  <c r="AW993" i="3"/>
  <c r="AZ993" i="3"/>
  <c r="AW994" i="3"/>
  <c r="AZ994" i="3"/>
  <c r="AW995" i="3"/>
  <c r="AZ995" i="3"/>
  <c r="AW996" i="3"/>
  <c r="AZ996" i="3"/>
  <c r="AW997" i="3"/>
  <c r="AZ997" i="3"/>
  <c r="AW998" i="3"/>
  <c r="AZ998" i="3"/>
  <c r="AW999" i="3"/>
  <c r="AZ999" i="3"/>
  <c r="AW1000" i="3"/>
  <c r="AZ1000" i="3"/>
  <c r="AW1001" i="3"/>
  <c r="AZ1001" i="3"/>
  <c r="AW1002" i="3"/>
  <c r="AZ1002" i="3"/>
  <c r="AW1003" i="3"/>
  <c r="AZ1003" i="3"/>
  <c r="AW1004" i="3"/>
  <c r="AZ1004" i="3"/>
  <c r="AW1005" i="3"/>
  <c r="AZ1005" i="3"/>
  <c r="AW1006" i="3"/>
  <c r="AZ1006" i="3"/>
  <c r="AW1007" i="3"/>
  <c r="AZ1007" i="3"/>
  <c r="AW1008" i="3"/>
  <c r="AZ1008" i="3"/>
  <c r="AW1009" i="3"/>
  <c r="AZ1009" i="3"/>
  <c r="AW1010" i="3"/>
  <c r="AZ1010" i="3"/>
  <c r="AW1011" i="3"/>
  <c r="AZ1011" i="3"/>
  <c r="AW1012" i="3"/>
  <c r="AZ1012" i="3"/>
  <c r="AW1013" i="3"/>
  <c r="AZ1013" i="3"/>
  <c r="AW1014" i="3"/>
  <c r="AZ1014" i="3"/>
  <c r="AW1015" i="3"/>
  <c r="AZ1015" i="3"/>
  <c r="AW1016" i="3"/>
  <c r="AZ1016" i="3"/>
  <c r="AW1017" i="3"/>
  <c r="AZ1017" i="3"/>
  <c r="AW1018" i="3"/>
  <c r="AZ1018" i="3"/>
  <c r="AW1019" i="3"/>
  <c r="AZ1019" i="3"/>
  <c r="AW1020" i="3"/>
  <c r="AZ1020" i="3"/>
  <c r="AW1021" i="3"/>
  <c r="AZ1021" i="3"/>
  <c r="AW1022" i="3"/>
  <c r="AZ1022" i="3"/>
  <c r="AW1023" i="3"/>
  <c r="AZ1023" i="3"/>
  <c r="AW1024" i="3"/>
  <c r="AZ1024" i="3"/>
  <c r="AW1025" i="3"/>
  <c r="AZ1025" i="3"/>
  <c r="AW1026" i="3"/>
  <c r="AZ1026" i="3"/>
  <c r="AW1027" i="3"/>
  <c r="AZ1027" i="3"/>
  <c r="AW1028" i="3"/>
  <c r="AZ1028" i="3"/>
  <c r="AW1029" i="3"/>
  <c r="AZ1029" i="3"/>
  <c r="AW1030" i="3"/>
  <c r="AZ1030" i="3"/>
  <c r="AW1031" i="3"/>
  <c r="AZ1031" i="3"/>
  <c r="AW1032" i="3"/>
  <c r="AZ1032" i="3"/>
  <c r="AW1033" i="3"/>
  <c r="AZ1033" i="3"/>
  <c r="AW1034" i="3"/>
  <c r="AZ1034" i="3"/>
  <c r="AW1035" i="3"/>
  <c r="AZ1035" i="3"/>
  <c r="AW1036" i="3"/>
  <c r="AZ1036" i="3"/>
  <c r="AW1037" i="3"/>
  <c r="AZ1037" i="3"/>
  <c r="AW1038" i="3"/>
  <c r="AZ1038" i="3"/>
  <c r="AW1039" i="3"/>
  <c r="AZ1039" i="3"/>
  <c r="AW1040" i="3"/>
  <c r="AZ1040" i="3"/>
  <c r="AW1041" i="3"/>
  <c r="AZ1041" i="3"/>
  <c r="AW1042" i="3"/>
  <c r="AZ1042" i="3"/>
  <c r="AW1043" i="3"/>
  <c r="AZ1043" i="3"/>
  <c r="AW1044" i="3"/>
  <c r="AZ1044" i="3"/>
  <c r="AW1045" i="3"/>
  <c r="AZ1045" i="3"/>
  <c r="AW1046" i="3"/>
  <c r="AZ1046" i="3"/>
  <c r="AW1047" i="3"/>
  <c r="AZ1047" i="3"/>
  <c r="AW1048" i="3"/>
  <c r="AZ1048" i="3"/>
  <c r="AW1049" i="3"/>
  <c r="AZ1049" i="3"/>
  <c r="AW1050" i="3"/>
  <c r="AZ1050" i="3"/>
  <c r="AW1051" i="3"/>
  <c r="AZ1051" i="3"/>
  <c r="AW1052" i="3"/>
  <c r="AZ1052" i="3"/>
  <c r="AW1053" i="3"/>
  <c r="AZ1053" i="3"/>
  <c r="AW1054" i="3"/>
  <c r="AZ1054" i="3"/>
  <c r="AW1055" i="3"/>
  <c r="AZ1055" i="3"/>
  <c r="AW1056" i="3"/>
  <c r="AZ1056" i="3"/>
  <c r="AW1057" i="3"/>
  <c r="AZ1057" i="3"/>
  <c r="AW1058" i="3"/>
  <c r="AZ1058" i="3"/>
  <c r="AW1059" i="3"/>
  <c r="AZ1059" i="3"/>
  <c r="AW1060" i="3"/>
  <c r="AZ1060" i="3"/>
  <c r="AW1061" i="3"/>
  <c r="AZ1061" i="3"/>
  <c r="AW1062" i="3"/>
  <c r="AZ1062" i="3"/>
  <c r="AW1063" i="3"/>
  <c r="AZ1063" i="3"/>
  <c r="AW1064" i="3"/>
  <c r="AZ1064" i="3"/>
  <c r="AW1065" i="3"/>
  <c r="AZ1065" i="3"/>
  <c r="AW1066" i="3"/>
  <c r="AZ1066" i="3"/>
  <c r="AW1067" i="3"/>
  <c r="AZ1067" i="3"/>
  <c r="AW1068" i="3"/>
  <c r="AZ1068" i="3"/>
  <c r="AW1069" i="3"/>
  <c r="AZ1069" i="3"/>
  <c r="AW1070" i="3"/>
  <c r="AZ1070" i="3"/>
  <c r="AW1071" i="3"/>
  <c r="AZ1071" i="3"/>
  <c r="AW1072" i="3"/>
  <c r="AZ1072" i="3"/>
  <c r="AW1073" i="3"/>
  <c r="AZ1073" i="3"/>
  <c r="AW1074" i="3"/>
  <c r="AZ1074" i="3"/>
  <c r="AW1075" i="3"/>
  <c r="AZ1075" i="3"/>
  <c r="AW1076" i="3"/>
  <c r="AZ1076" i="3"/>
  <c r="AW1077" i="3"/>
  <c r="AZ1077" i="3"/>
  <c r="AW1078" i="3"/>
  <c r="AZ1078" i="3"/>
  <c r="AW1079" i="3"/>
  <c r="AZ1079" i="3"/>
  <c r="AW1080" i="3"/>
  <c r="AZ1080" i="3"/>
  <c r="AW1081" i="3"/>
  <c r="AZ1081" i="3"/>
  <c r="AW1082" i="3"/>
  <c r="AZ1082" i="3"/>
  <c r="AW1083" i="3"/>
  <c r="AZ1083" i="3"/>
  <c r="AW1084" i="3"/>
  <c r="AZ1084" i="3"/>
  <c r="AW1085" i="3"/>
  <c r="AZ1085" i="3"/>
  <c r="AW1086" i="3"/>
  <c r="AZ1086" i="3"/>
  <c r="AW1087" i="3"/>
  <c r="AZ1087" i="3"/>
  <c r="AW1088" i="3"/>
  <c r="AZ1088" i="3"/>
  <c r="AW1089" i="3"/>
  <c r="AZ1089" i="3"/>
  <c r="AW1090" i="3"/>
  <c r="AZ1090" i="3"/>
  <c r="AW1091" i="3"/>
  <c r="AZ1091" i="3"/>
  <c r="AW1092" i="3"/>
  <c r="AZ1092" i="3"/>
  <c r="AW1093" i="3"/>
  <c r="AZ1093" i="3"/>
  <c r="AW1094" i="3"/>
  <c r="AZ1094" i="3"/>
  <c r="AW1095" i="3"/>
  <c r="AZ1095" i="3"/>
  <c r="AW1096" i="3"/>
  <c r="AZ1096" i="3"/>
  <c r="AW1097" i="3"/>
  <c r="AZ1097" i="3"/>
  <c r="AW1098" i="3"/>
  <c r="AZ1098" i="3"/>
  <c r="AW1099" i="3"/>
  <c r="AZ1099" i="3"/>
  <c r="AW1100" i="3"/>
  <c r="AZ1100" i="3"/>
  <c r="AW1101" i="3"/>
  <c r="AZ1101" i="3"/>
  <c r="AW1102" i="3"/>
  <c r="AZ1102" i="3"/>
  <c r="AW1103" i="3"/>
  <c r="AZ1103" i="3"/>
  <c r="AW1104" i="3"/>
  <c r="AZ1104" i="3"/>
  <c r="AW1105" i="3"/>
  <c r="AZ1105" i="3"/>
  <c r="AW1106" i="3"/>
  <c r="AZ1106" i="3"/>
  <c r="AW1107" i="3"/>
  <c r="AZ1107" i="3"/>
  <c r="AW1108" i="3"/>
  <c r="AZ1108" i="3"/>
  <c r="AW1109" i="3"/>
  <c r="AZ1109" i="3"/>
  <c r="AW1110" i="3"/>
  <c r="AZ1110" i="3"/>
  <c r="AW1111" i="3"/>
  <c r="AZ1111" i="3"/>
  <c r="AW1112" i="3"/>
  <c r="AZ1112" i="3"/>
  <c r="AW1113" i="3"/>
  <c r="AZ1113" i="3"/>
  <c r="AW1114" i="3"/>
  <c r="AZ1114" i="3"/>
  <c r="AW1115" i="3"/>
  <c r="AZ1115" i="3"/>
  <c r="AW1116" i="3"/>
  <c r="AZ1116" i="3"/>
  <c r="AW1117" i="3"/>
  <c r="AZ1117" i="3"/>
  <c r="AW1118" i="3"/>
  <c r="AZ1118" i="3"/>
  <c r="AW1119" i="3"/>
  <c r="AZ1119" i="3"/>
  <c r="AW1120" i="3"/>
  <c r="AZ1120" i="3"/>
  <c r="AW1121" i="3"/>
  <c r="AZ1121" i="3"/>
  <c r="AW1122" i="3"/>
  <c r="AZ1122" i="3"/>
  <c r="AW1123" i="3"/>
  <c r="AZ1123" i="3"/>
  <c r="AW1124" i="3"/>
  <c r="AZ1124" i="3"/>
  <c r="AW1125" i="3"/>
  <c r="AZ1125" i="3"/>
  <c r="AW1126" i="3"/>
  <c r="AZ1126" i="3"/>
  <c r="AW1127" i="3"/>
  <c r="AZ1127" i="3"/>
  <c r="AW1128" i="3"/>
  <c r="AZ1128" i="3"/>
  <c r="AW1129" i="3"/>
  <c r="AZ1129" i="3"/>
  <c r="AW1130" i="3"/>
  <c r="AZ1130" i="3"/>
  <c r="AW1131" i="3"/>
  <c r="AZ1131" i="3"/>
  <c r="AW1132" i="3"/>
  <c r="AZ1132" i="3"/>
  <c r="AW1133" i="3"/>
  <c r="AZ1133" i="3"/>
  <c r="AW1134" i="3"/>
  <c r="AZ1134" i="3"/>
  <c r="AW1135" i="3"/>
  <c r="AZ1135" i="3"/>
  <c r="AW1136" i="3"/>
  <c r="AZ1136" i="3"/>
  <c r="AW1137" i="3"/>
  <c r="AZ1137" i="3"/>
  <c r="AW1138" i="3"/>
  <c r="AZ1138" i="3"/>
  <c r="AW1139" i="3"/>
  <c r="AZ1139" i="3"/>
  <c r="AW1140" i="3"/>
  <c r="AZ1140" i="3"/>
  <c r="AW1141" i="3"/>
  <c r="AZ1141" i="3"/>
  <c r="AW1142" i="3"/>
  <c r="AZ1142" i="3"/>
  <c r="AW1143" i="3"/>
  <c r="AZ1143" i="3"/>
  <c r="AW1144" i="3"/>
  <c r="AZ1144" i="3"/>
  <c r="AW1145" i="3"/>
  <c r="AZ1145" i="3"/>
  <c r="AW1146" i="3"/>
  <c r="AZ1146" i="3"/>
  <c r="AW1147" i="3"/>
  <c r="AZ1147" i="3"/>
  <c r="AW1148" i="3"/>
  <c r="AZ1148" i="3"/>
  <c r="AW1149" i="3"/>
  <c r="AZ1149" i="3"/>
  <c r="AW1150" i="3"/>
  <c r="AZ1150" i="3"/>
  <c r="AW1151" i="3"/>
  <c r="AZ1151" i="3"/>
  <c r="AW1152" i="3"/>
  <c r="AZ1152" i="3"/>
  <c r="AW1153" i="3"/>
  <c r="AZ1153" i="3"/>
  <c r="AW1154" i="3"/>
  <c r="AZ1154" i="3"/>
  <c r="AW1155" i="3"/>
  <c r="AZ1155" i="3"/>
  <c r="AW1156" i="3"/>
  <c r="AZ1156" i="3"/>
  <c r="AW1157" i="3"/>
  <c r="AZ1157" i="3"/>
  <c r="AW1158" i="3"/>
  <c r="AZ1158" i="3"/>
  <c r="AW1159" i="3"/>
  <c r="AZ1159" i="3"/>
  <c r="AW1160" i="3"/>
  <c r="AZ1160" i="3"/>
  <c r="AW1161" i="3"/>
  <c r="AZ1161" i="3"/>
  <c r="AW1162" i="3"/>
  <c r="AZ1162" i="3"/>
  <c r="AW1163" i="3"/>
  <c r="AZ1163" i="3"/>
  <c r="AW1164" i="3"/>
  <c r="AZ1164" i="3"/>
  <c r="AW1165" i="3"/>
  <c r="AZ1165" i="3"/>
  <c r="AW1166" i="3"/>
  <c r="AZ1166" i="3"/>
  <c r="AW1167" i="3"/>
  <c r="AZ1167" i="3"/>
  <c r="AW1168" i="3"/>
  <c r="AZ1168" i="3"/>
  <c r="A20" i="3"/>
  <c r="X20" i="3"/>
  <c r="C20" i="3"/>
  <c r="B21" i="3" s="1"/>
  <c r="A21" i="3"/>
  <c r="X21" i="3"/>
  <c r="C21" i="3"/>
  <c r="K21" i="3"/>
  <c r="L21" i="3" s="1"/>
  <c r="A22" i="3"/>
  <c r="X22" i="3"/>
  <c r="A23" i="3"/>
  <c r="X23" i="3"/>
  <c r="C23" i="3"/>
  <c r="A24" i="3"/>
  <c r="X24" i="3"/>
  <c r="C24" i="3"/>
  <c r="K24" i="3"/>
  <c r="L24" i="3" s="1"/>
  <c r="A25" i="3"/>
  <c r="X25" i="3"/>
  <c r="A26" i="3"/>
  <c r="X26" i="3"/>
  <c r="C26" i="3"/>
  <c r="A27" i="3"/>
  <c r="X27" i="3"/>
  <c r="C27" i="3"/>
  <c r="K27" i="3"/>
  <c r="L27" i="3" s="1"/>
  <c r="C13" i="14"/>
  <c r="C519" i="3"/>
  <c r="X519" i="3"/>
  <c r="A519" i="3"/>
  <c r="C518" i="3"/>
  <c r="X518" i="3"/>
  <c r="A518" i="3"/>
  <c r="B22" i="3" l="1"/>
  <c r="B23" i="3" s="1"/>
  <c r="B24" i="3" s="1"/>
  <c r="B25" i="3" s="1"/>
  <c r="B26" i="3" s="1"/>
  <c r="B27" i="3" s="1"/>
  <c r="C19" i="14"/>
  <c r="K517" i="3"/>
  <c r="L517" i="3" s="1"/>
  <c r="C517" i="3"/>
  <c r="X517" i="3"/>
  <c r="A517" i="3"/>
  <c r="K680" i="3" l="1"/>
  <c r="C680" i="3"/>
  <c r="X680" i="3"/>
  <c r="A680" i="3"/>
  <c r="K679" i="3"/>
  <c r="L679" i="3" s="1"/>
  <c r="C679" i="3"/>
  <c r="X679" i="3"/>
  <c r="A679" i="3"/>
  <c r="Z26" i="13" l="1"/>
  <c r="AA26" i="13" s="1"/>
  <c r="Z25" i="13"/>
  <c r="AA25" i="13" s="1"/>
  <c r="Z23" i="13"/>
  <c r="AA23" i="13" s="1"/>
  <c r="Z22" i="13"/>
  <c r="AA24" i="13"/>
  <c r="Z17" i="13"/>
  <c r="Z5" i="13"/>
  <c r="Z20" i="13"/>
  <c r="Z19" i="13"/>
  <c r="AA19" i="13" s="1"/>
  <c r="AA20" i="13"/>
  <c r="AA21" i="13"/>
  <c r="AA22" i="13"/>
  <c r="Z11" i="13"/>
  <c r="Y7" i="13"/>
  <c r="Y5" i="13"/>
  <c r="AA13" i="13"/>
  <c r="AA14" i="13"/>
  <c r="AA15" i="13"/>
  <c r="X16" i="13"/>
  <c r="AA16" i="13" s="1"/>
  <c r="AA17" i="13"/>
  <c r="AA18" i="13"/>
  <c r="X4" i="13"/>
  <c r="X11" i="13"/>
  <c r="AA11" i="13" s="1"/>
  <c r="AA12" i="13"/>
  <c r="W5" i="13"/>
  <c r="W7" i="13"/>
  <c r="V5" i="13"/>
  <c r="AA5" i="13"/>
  <c r="AA4" i="13"/>
  <c r="T5" i="13"/>
  <c r="T6" i="13"/>
  <c r="AA6" i="13" s="1"/>
  <c r="T7" i="13"/>
  <c r="AA7" i="13" s="1"/>
  <c r="R8" i="13"/>
  <c r="AA8" i="13" s="1"/>
  <c r="R9" i="13"/>
  <c r="AA9" i="13" s="1"/>
  <c r="R10" i="13"/>
  <c r="AA10" i="13" s="1"/>
  <c r="AN6" i="12" l="1"/>
  <c r="BD6" i="12"/>
  <c r="BD7" i="12"/>
  <c r="K656" i="3" l="1"/>
  <c r="L656" i="3" s="1"/>
  <c r="C656" i="3"/>
  <c r="X656" i="3"/>
  <c r="A656" i="3"/>
  <c r="C17" i="14"/>
  <c r="K548" i="3" l="1"/>
  <c r="L548" i="3" s="1"/>
  <c r="C548" i="3"/>
  <c r="X548" i="3"/>
  <c r="A548" i="3"/>
  <c r="K1090" i="3" l="1"/>
  <c r="L1090" i="3" s="1"/>
  <c r="C1090" i="3"/>
  <c r="X1090" i="3"/>
  <c r="A1090" i="3"/>
  <c r="K1088" i="3"/>
  <c r="L1088" i="3" s="1"/>
  <c r="C1088" i="3"/>
  <c r="X1088" i="3"/>
  <c r="A1088" i="3"/>
  <c r="K1087" i="3"/>
  <c r="L1087" i="3" s="1"/>
  <c r="C1087" i="3"/>
  <c r="X1087" i="3"/>
  <c r="A1087" i="3"/>
  <c r="K1085" i="3"/>
  <c r="L1085" i="3" s="1"/>
  <c r="C1085" i="3"/>
  <c r="X1085" i="3"/>
  <c r="A1085" i="3"/>
  <c r="K1081" i="3"/>
  <c r="L1081" i="3" s="1"/>
  <c r="C1081" i="3"/>
  <c r="X1081" i="3"/>
  <c r="A1081" i="3"/>
  <c r="K1083" i="3"/>
  <c r="L1083" i="3" s="1"/>
  <c r="C1083" i="3"/>
  <c r="X1083" i="3"/>
  <c r="A1083" i="3"/>
  <c r="K1079" i="3"/>
  <c r="L1079" i="3" s="1"/>
  <c r="C1079" i="3"/>
  <c r="X1079" i="3"/>
  <c r="A1079" i="3"/>
  <c r="K1168" i="3"/>
  <c r="K1167" i="3"/>
  <c r="K1166" i="3"/>
  <c r="K1165" i="3"/>
  <c r="K1164" i="3"/>
  <c r="K1163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89" i="3"/>
  <c r="K1086" i="3"/>
  <c r="K1084" i="3"/>
  <c r="K1082" i="3"/>
  <c r="K1080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C34" i="14"/>
  <c r="C33" i="14"/>
  <c r="C32" i="14"/>
  <c r="C31" i="14"/>
  <c r="C30" i="14"/>
  <c r="C29" i="14"/>
  <c r="C27" i="14"/>
  <c r="C26" i="14"/>
  <c r="C25" i="14"/>
  <c r="C24" i="14"/>
  <c r="C23" i="14"/>
  <c r="C21" i="14"/>
  <c r="C20" i="14"/>
  <c r="C16" i="14"/>
  <c r="C15" i="14"/>
  <c r="C12" i="14"/>
  <c r="C11" i="14"/>
  <c r="C10" i="14"/>
  <c r="C9" i="14"/>
  <c r="C8" i="14"/>
  <c r="C6" i="14"/>
  <c r="C4" i="14"/>
  <c r="X1168" i="3" l="1"/>
  <c r="X1167" i="3"/>
  <c r="X1166" i="3"/>
  <c r="X1165" i="3"/>
  <c r="X1164" i="3"/>
  <c r="X1163" i="3"/>
  <c r="X1162" i="3"/>
  <c r="X1161" i="3"/>
  <c r="X1160" i="3"/>
  <c r="X1159" i="3"/>
  <c r="X1158" i="3"/>
  <c r="X1157" i="3"/>
  <c r="X1156" i="3"/>
  <c r="X1155" i="3"/>
  <c r="X1154" i="3"/>
  <c r="X1153" i="3"/>
  <c r="X1152" i="3"/>
  <c r="X1151" i="3"/>
  <c r="X1150" i="3"/>
  <c r="X1149" i="3"/>
  <c r="X1148" i="3"/>
  <c r="X1147" i="3"/>
  <c r="X1146" i="3"/>
  <c r="X1145" i="3"/>
  <c r="X1144" i="3"/>
  <c r="X1143" i="3"/>
  <c r="X1142" i="3"/>
  <c r="X1141" i="3"/>
  <c r="X1140" i="3"/>
  <c r="X1139" i="3"/>
  <c r="X1138" i="3"/>
  <c r="X1137" i="3"/>
  <c r="X1136" i="3"/>
  <c r="X1135" i="3"/>
  <c r="X1134" i="3"/>
  <c r="X1133" i="3"/>
  <c r="X1132" i="3"/>
  <c r="X1131" i="3"/>
  <c r="X1130" i="3"/>
  <c r="X1129" i="3"/>
  <c r="X1128" i="3"/>
  <c r="X1127" i="3"/>
  <c r="X1126" i="3"/>
  <c r="X1125" i="3"/>
  <c r="X1124" i="3"/>
  <c r="X1123" i="3"/>
  <c r="X1122" i="3"/>
  <c r="X1121" i="3"/>
  <c r="X1120" i="3"/>
  <c r="X1119" i="3"/>
  <c r="X1118" i="3"/>
  <c r="X1117" i="3"/>
  <c r="X1116" i="3"/>
  <c r="X1115" i="3"/>
  <c r="X1114" i="3"/>
  <c r="X1113" i="3"/>
  <c r="X1112" i="3"/>
  <c r="X1111" i="3"/>
  <c r="X1110" i="3"/>
  <c r="X1109" i="3"/>
  <c r="X1108" i="3"/>
  <c r="X1107" i="3"/>
  <c r="X1106" i="3"/>
  <c r="X1105" i="3"/>
  <c r="X1104" i="3"/>
  <c r="X1103" i="3"/>
  <c r="X1102" i="3"/>
  <c r="X1101" i="3"/>
  <c r="X1100" i="3"/>
  <c r="X1099" i="3"/>
  <c r="X1098" i="3"/>
  <c r="X1097" i="3"/>
  <c r="X1096" i="3"/>
  <c r="X1095" i="3"/>
  <c r="X1094" i="3"/>
  <c r="X1093" i="3"/>
  <c r="X1092" i="3"/>
  <c r="X1091" i="3"/>
  <c r="X1089" i="3"/>
  <c r="X1086" i="3"/>
  <c r="X1084" i="3"/>
  <c r="X1082" i="3"/>
  <c r="X1080" i="3"/>
  <c r="X1078" i="3"/>
  <c r="X1077" i="3"/>
  <c r="X1076" i="3"/>
  <c r="X1075" i="3"/>
  <c r="X1074" i="3"/>
  <c r="X1073" i="3"/>
  <c r="X1072" i="3"/>
  <c r="X1071" i="3"/>
  <c r="X1070" i="3"/>
  <c r="X1069" i="3"/>
  <c r="X1068" i="3"/>
  <c r="X1067" i="3"/>
  <c r="X1065" i="3"/>
  <c r="X1064" i="3"/>
  <c r="X1063" i="3"/>
  <c r="X1062" i="3"/>
  <c r="X1061" i="3"/>
  <c r="X1060" i="3"/>
  <c r="X1059" i="3"/>
  <c r="X1058" i="3"/>
  <c r="X1057" i="3"/>
  <c r="X1056" i="3"/>
  <c r="X1055" i="3"/>
  <c r="X1054" i="3"/>
  <c r="X1053" i="3"/>
  <c r="X1052" i="3"/>
  <c r="X1051" i="3"/>
  <c r="X1050" i="3"/>
  <c r="X1049" i="3"/>
  <c r="X1048" i="3"/>
  <c r="X1047" i="3"/>
  <c r="X1046" i="3"/>
  <c r="X1045" i="3"/>
  <c r="X1044" i="3"/>
  <c r="X1043" i="3"/>
  <c r="X1042" i="3"/>
  <c r="X1041" i="3"/>
  <c r="X1040" i="3"/>
  <c r="X1039" i="3"/>
  <c r="X1038" i="3"/>
  <c r="X1037" i="3"/>
  <c r="X1036" i="3"/>
  <c r="X1035" i="3"/>
  <c r="X1034" i="3"/>
  <c r="X1033" i="3"/>
  <c r="X1032" i="3"/>
  <c r="X1031" i="3"/>
  <c r="X1030" i="3"/>
  <c r="X1029" i="3"/>
  <c r="X1028" i="3"/>
  <c r="X1027" i="3"/>
  <c r="X1026" i="3"/>
  <c r="X1025" i="3"/>
  <c r="X1024" i="3"/>
  <c r="X1023" i="3"/>
  <c r="X1022" i="3"/>
  <c r="X1021" i="3"/>
  <c r="X1020" i="3"/>
  <c r="X1019" i="3"/>
  <c r="X1018" i="3"/>
  <c r="X1017" i="3"/>
  <c r="X1016" i="3"/>
  <c r="X1015" i="3"/>
  <c r="X1014" i="3"/>
  <c r="X1013" i="3"/>
  <c r="X1012" i="3"/>
  <c r="X1011" i="3"/>
  <c r="X1010" i="3"/>
  <c r="X1009" i="3"/>
  <c r="X1008" i="3"/>
  <c r="X1007" i="3"/>
  <c r="X1006" i="3"/>
  <c r="X1005" i="3"/>
  <c r="X1004" i="3"/>
  <c r="X1003" i="3"/>
  <c r="X1002" i="3"/>
  <c r="X1001" i="3"/>
  <c r="X1000" i="3"/>
  <c r="X999" i="3"/>
  <c r="X998" i="3"/>
  <c r="X997" i="3"/>
  <c r="X996" i="3"/>
  <c r="X995" i="3"/>
  <c r="X994" i="3"/>
  <c r="X993" i="3"/>
  <c r="X992" i="3"/>
  <c r="X991" i="3"/>
  <c r="X990" i="3"/>
  <c r="X989" i="3"/>
  <c r="X988" i="3"/>
  <c r="X987" i="3"/>
  <c r="X986" i="3"/>
  <c r="X985" i="3"/>
  <c r="X984" i="3"/>
  <c r="X983" i="3"/>
  <c r="X982" i="3"/>
  <c r="X981" i="3"/>
  <c r="X980" i="3"/>
  <c r="X979" i="3"/>
  <c r="X978" i="3"/>
  <c r="X977" i="3"/>
  <c r="X976" i="3"/>
  <c r="X975" i="3"/>
  <c r="X974" i="3"/>
  <c r="X973" i="3"/>
  <c r="X972" i="3"/>
  <c r="X971" i="3"/>
  <c r="X970" i="3"/>
  <c r="X969" i="3"/>
  <c r="X968" i="3"/>
  <c r="X967" i="3"/>
  <c r="X966" i="3"/>
  <c r="X965" i="3"/>
  <c r="X964" i="3"/>
  <c r="X963" i="3"/>
  <c r="X962" i="3"/>
  <c r="X961" i="3"/>
  <c r="X960" i="3"/>
  <c r="X959" i="3"/>
  <c r="X958" i="3"/>
  <c r="X957" i="3"/>
  <c r="X956" i="3"/>
  <c r="X955" i="3"/>
  <c r="X954" i="3"/>
  <c r="X953" i="3"/>
  <c r="X952" i="3"/>
  <c r="X951" i="3"/>
  <c r="X950" i="3"/>
  <c r="X949" i="3"/>
  <c r="X948" i="3"/>
  <c r="X947" i="3"/>
  <c r="X946" i="3"/>
  <c r="X945" i="3"/>
  <c r="X944" i="3"/>
  <c r="X943" i="3"/>
  <c r="X942" i="3"/>
  <c r="X941" i="3"/>
  <c r="X940" i="3"/>
  <c r="X939" i="3"/>
  <c r="X938" i="3"/>
  <c r="X937" i="3"/>
  <c r="X936" i="3"/>
  <c r="X935" i="3"/>
  <c r="X934" i="3"/>
  <c r="X933" i="3"/>
  <c r="X932" i="3"/>
  <c r="X931" i="3"/>
  <c r="X930" i="3"/>
  <c r="X929" i="3"/>
  <c r="X928" i="3"/>
  <c r="X927" i="3"/>
  <c r="X926" i="3"/>
  <c r="X925" i="3"/>
  <c r="X924" i="3"/>
  <c r="X923" i="3"/>
  <c r="X922" i="3"/>
  <c r="X921" i="3"/>
  <c r="X920" i="3"/>
  <c r="X919" i="3"/>
  <c r="X918" i="3"/>
  <c r="X917" i="3"/>
  <c r="X916" i="3"/>
  <c r="X915" i="3"/>
  <c r="X914" i="3"/>
  <c r="X913" i="3"/>
  <c r="X912" i="3"/>
  <c r="X911" i="3"/>
  <c r="X910" i="3"/>
  <c r="X909" i="3"/>
  <c r="X908" i="3"/>
  <c r="X907" i="3"/>
  <c r="X906" i="3"/>
  <c r="X905" i="3"/>
  <c r="X904" i="3"/>
  <c r="X903" i="3"/>
  <c r="X902" i="3"/>
  <c r="X901" i="3"/>
  <c r="X900" i="3"/>
  <c r="X899" i="3"/>
  <c r="X898" i="3"/>
  <c r="X897" i="3"/>
  <c r="X896" i="3"/>
  <c r="X895" i="3"/>
  <c r="X894" i="3"/>
  <c r="X893" i="3"/>
  <c r="X892" i="3"/>
  <c r="X891" i="3"/>
  <c r="X890" i="3"/>
  <c r="X889" i="3"/>
  <c r="X888" i="3"/>
  <c r="X887" i="3"/>
  <c r="X886" i="3"/>
  <c r="X885" i="3"/>
  <c r="X884" i="3"/>
  <c r="X883" i="3"/>
  <c r="X882" i="3"/>
  <c r="X881" i="3"/>
  <c r="X880" i="3"/>
  <c r="X879" i="3"/>
  <c r="X878" i="3"/>
  <c r="X877" i="3"/>
  <c r="X876" i="3"/>
  <c r="X875" i="3"/>
  <c r="X874" i="3"/>
  <c r="X873" i="3"/>
  <c r="X872" i="3"/>
  <c r="X871" i="3"/>
  <c r="X870" i="3"/>
  <c r="X869" i="3"/>
  <c r="X868" i="3"/>
  <c r="X867" i="3"/>
  <c r="X866" i="3"/>
  <c r="X865" i="3"/>
  <c r="X864" i="3"/>
  <c r="X863" i="3"/>
  <c r="X862" i="3"/>
  <c r="X861" i="3"/>
  <c r="X860" i="3"/>
  <c r="X859" i="3"/>
  <c r="X858" i="3"/>
  <c r="X857" i="3"/>
  <c r="X856" i="3"/>
  <c r="X855" i="3"/>
  <c r="X854" i="3"/>
  <c r="X853" i="3"/>
  <c r="X852" i="3"/>
  <c r="X851" i="3"/>
  <c r="X850" i="3"/>
  <c r="X849" i="3"/>
  <c r="X848" i="3"/>
  <c r="X847" i="3"/>
  <c r="X846" i="3"/>
  <c r="X845" i="3"/>
  <c r="X844" i="3"/>
  <c r="X843" i="3"/>
  <c r="X842" i="3"/>
  <c r="X841" i="3"/>
  <c r="X840" i="3"/>
  <c r="X839" i="3"/>
  <c r="X838" i="3"/>
  <c r="X837" i="3"/>
  <c r="X836" i="3"/>
  <c r="X835" i="3"/>
  <c r="X834" i="3"/>
  <c r="X833" i="3"/>
  <c r="X832" i="3"/>
  <c r="X831" i="3"/>
  <c r="X830" i="3"/>
  <c r="X829" i="3"/>
  <c r="X828" i="3"/>
  <c r="X827" i="3"/>
  <c r="X826" i="3"/>
  <c r="X825" i="3"/>
  <c r="X824" i="3"/>
  <c r="X823" i="3"/>
  <c r="X822" i="3"/>
  <c r="X821" i="3"/>
  <c r="X820" i="3"/>
  <c r="X819" i="3"/>
  <c r="X818" i="3"/>
  <c r="X817" i="3"/>
  <c r="X816" i="3"/>
  <c r="X815" i="3"/>
  <c r="X814" i="3"/>
  <c r="X813" i="3"/>
  <c r="X812" i="3"/>
  <c r="X811" i="3"/>
  <c r="X810" i="3"/>
  <c r="X809" i="3"/>
  <c r="X808" i="3"/>
  <c r="X807" i="3"/>
  <c r="X806" i="3"/>
  <c r="X805" i="3"/>
  <c r="X804" i="3"/>
  <c r="X803" i="3"/>
  <c r="X802" i="3"/>
  <c r="X801" i="3"/>
  <c r="X800" i="3"/>
  <c r="X799" i="3"/>
  <c r="X798" i="3"/>
  <c r="X797" i="3"/>
  <c r="X796" i="3"/>
  <c r="X795" i="3"/>
  <c r="X794" i="3"/>
  <c r="X793" i="3"/>
  <c r="X792" i="3"/>
  <c r="X791" i="3"/>
  <c r="X790" i="3"/>
  <c r="X789" i="3"/>
  <c r="X788" i="3"/>
  <c r="X787" i="3"/>
  <c r="X786" i="3"/>
  <c r="X785" i="3"/>
  <c r="X784" i="3"/>
  <c r="X783" i="3"/>
  <c r="X782" i="3"/>
  <c r="X781" i="3"/>
  <c r="X780" i="3"/>
  <c r="X779" i="3"/>
  <c r="X778" i="3"/>
  <c r="X777" i="3"/>
  <c r="X776" i="3"/>
  <c r="X775" i="3"/>
  <c r="X774" i="3"/>
  <c r="X773" i="3"/>
  <c r="X772" i="3"/>
  <c r="X771" i="3"/>
  <c r="X770" i="3"/>
  <c r="X769" i="3"/>
  <c r="X768" i="3"/>
  <c r="X767" i="3"/>
  <c r="X766" i="3"/>
  <c r="X765" i="3"/>
  <c r="X764" i="3"/>
  <c r="X763" i="3"/>
  <c r="X762" i="3"/>
  <c r="X761" i="3"/>
  <c r="X760" i="3"/>
  <c r="X759" i="3"/>
  <c r="X758" i="3"/>
  <c r="X757" i="3"/>
  <c r="X756" i="3"/>
  <c r="X755" i="3"/>
  <c r="X754" i="3"/>
  <c r="X753" i="3"/>
  <c r="X752" i="3"/>
  <c r="X751" i="3"/>
  <c r="X750" i="3"/>
  <c r="X749" i="3"/>
  <c r="X748" i="3"/>
  <c r="X747" i="3"/>
  <c r="X746" i="3"/>
  <c r="X745" i="3"/>
  <c r="X744" i="3"/>
  <c r="X743" i="3"/>
  <c r="X742" i="3"/>
  <c r="X741" i="3"/>
  <c r="X740" i="3"/>
  <c r="X739" i="3"/>
  <c r="X738" i="3"/>
  <c r="X737" i="3"/>
  <c r="X736" i="3"/>
  <c r="X735" i="3"/>
  <c r="X734" i="3"/>
  <c r="X733" i="3"/>
  <c r="X732" i="3"/>
  <c r="X731" i="3"/>
  <c r="X730" i="3"/>
  <c r="X729" i="3"/>
  <c r="X728" i="3"/>
  <c r="X727" i="3"/>
  <c r="X726" i="3"/>
  <c r="X725" i="3"/>
  <c r="X724" i="3"/>
  <c r="X723" i="3"/>
  <c r="X722" i="3"/>
  <c r="X721" i="3"/>
  <c r="X720" i="3"/>
  <c r="X719" i="3"/>
  <c r="X718" i="3"/>
  <c r="X717" i="3"/>
  <c r="X716" i="3"/>
  <c r="X715" i="3"/>
  <c r="X714" i="3"/>
  <c r="X713" i="3"/>
  <c r="X712" i="3"/>
  <c r="X711" i="3"/>
  <c r="X710" i="3"/>
  <c r="X709" i="3"/>
  <c r="X708" i="3"/>
  <c r="X707" i="3"/>
  <c r="X706" i="3"/>
  <c r="X705" i="3"/>
  <c r="X704" i="3"/>
  <c r="X703" i="3"/>
  <c r="X702" i="3"/>
  <c r="X701" i="3"/>
  <c r="X700" i="3"/>
  <c r="X699" i="3"/>
  <c r="X698" i="3"/>
  <c r="X697" i="3"/>
  <c r="X696" i="3"/>
  <c r="X695" i="3"/>
  <c r="X694" i="3"/>
  <c r="X693" i="3"/>
  <c r="X692" i="3"/>
  <c r="X691" i="3"/>
  <c r="X690" i="3"/>
  <c r="X689" i="3"/>
  <c r="X688" i="3"/>
  <c r="X687" i="3"/>
  <c r="X686" i="3"/>
  <c r="X685" i="3"/>
  <c r="X684" i="3"/>
  <c r="X683" i="3"/>
  <c r="X682" i="3"/>
  <c r="X678" i="3"/>
  <c r="X677" i="3"/>
  <c r="X676" i="3"/>
  <c r="X675" i="3"/>
  <c r="X674" i="3"/>
  <c r="X673" i="3"/>
  <c r="X672" i="3"/>
  <c r="X671" i="3"/>
  <c r="X670" i="3"/>
  <c r="X669" i="3"/>
  <c r="X668" i="3"/>
  <c r="X667" i="3"/>
  <c r="X666" i="3"/>
  <c r="X665" i="3"/>
  <c r="X664" i="3"/>
  <c r="X663" i="3"/>
  <c r="X662" i="3"/>
  <c r="X661" i="3"/>
  <c r="X660" i="3"/>
  <c r="X659" i="3"/>
  <c r="X658" i="3"/>
  <c r="X657" i="3"/>
  <c r="X655" i="3"/>
  <c r="X654" i="3"/>
  <c r="X653" i="3"/>
  <c r="X652" i="3"/>
  <c r="X651" i="3"/>
  <c r="X650" i="3"/>
  <c r="X649" i="3"/>
  <c r="X648" i="3"/>
  <c r="X647" i="3"/>
  <c r="X646" i="3"/>
  <c r="X645" i="3"/>
  <c r="X644" i="3"/>
  <c r="X643" i="3"/>
  <c r="X642" i="3"/>
  <c r="X641" i="3"/>
  <c r="X640" i="3"/>
  <c r="X639" i="3"/>
  <c r="X638" i="3"/>
  <c r="X637" i="3"/>
  <c r="X636" i="3"/>
  <c r="X635" i="3"/>
  <c r="X634" i="3"/>
  <c r="X633" i="3"/>
  <c r="X632" i="3"/>
  <c r="X631" i="3"/>
  <c r="X630" i="3"/>
  <c r="X629" i="3"/>
  <c r="X628" i="3"/>
  <c r="X627" i="3"/>
  <c r="X626" i="3"/>
  <c r="X625" i="3"/>
  <c r="X624" i="3"/>
  <c r="X623" i="3"/>
  <c r="X622" i="3"/>
  <c r="X621" i="3"/>
  <c r="X620" i="3"/>
  <c r="X619" i="3"/>
  <c r="X618" i="3"/>
  <c r="X617" i="3"/>
  <c r="X616" i="3"/>
  <c r="X615" i="3"/>
  <c r="X614" i="3"/>
  <c r="X613" i="3"/>
  <c r="X612" i="3"/>
  <c r="X611" i="3"/>
  <c r="X610" i="3"/>
  <c r="X609" i="3"/>
  <c r="X608" i="3"/>
  <c r="X607" i="3"/>
  <c r="X606" i="3"/>
  <c r="X605" i="3"/>
  <c r="X604" i="3"/>
  <c r="X603" i="3"/>
  <c r="X602" i="3"/>
  <c r="X601" i="3"/>
  <c r="X600" i="3"/>
  <c r="X599" i="3"/>
  <c r="X598" i="3"/>
  <c r="X597" i="3"/>
  <c r="X596" i="3"/>
  <c r="X595" i="3"/>
  <c r="X594" i="3"/>
  <c r="X593" i="3"/>
  <c r="X592" i="3"/>
  <c r="X591" i="3"/>
  <c r="X590" i="3"/>
  <c r="X589" i="3"/>
  <c r="X588" i="3"/>
  <c r="X587" i="3"/>
  <c r="X586" i="3"/>
  <c r="X585" i="3"/>
  <c r="X584" i="3"/>
  <c r="X583" i="3"/>
  <c r="X582" i="3"/>
  <c r="X581" i="3"/>
  <c r="X580" i="3"/>
  <c r="X579" i="3"/>
  <c r="X578" i="3"/>
  <c r="X577" i="3"/>
  <c r="X576" i="3"/>
  <c r="X575" i="3"/>
  <c r="X574" i="3"/>
  <c r="X573" i="3"/>
  <c r="X572" i="3"/>
  <c r="X571" i="3"/>
  <c r="X570" i="3"/>
  <c r="X569" i="3"/>
  <c r="X568" i="3"/>
  <c r="X567" i="3"/>
  <c r="X566" i="3"/>
  <c r="X565" i="3"/>
  <c r="X564" i="3"/>
  <c r="X563" i="3"/>
  <c r="X562" i="3"/>
  <c r="X560" i="3"/>
  <c r="X559" i="3"/>
  <c r="X558" i="3"/>
  <c r="X557" i="3"/>
  <c r="X556" i="3"/>
  <c r="X555" i="3"/>
  <c r="X554" i="3"/>
  <c r="X553" i="3"/>
  <c r="X552" i="3"/>
  <c r="X551" i="3"/>
  <c r="X550" i="3"/>
  <c r="X549" i="3"/>
  <c r="X547" i="3"/>
  <c r="X546" i="3"/>
  <c r="X545" i="3"/>
  <c r="X544" i="3"/>
  <c r="X543" i="3"/>
  <c r="X542" i="3"/>
  <c r="X541" i="3"/>
  <c r="X540" i="3"/>
  <c r="X539" i="3"/>
  <c r="X538" i="3"/>
  <c r="X537" i="3"/>
  <c r="X536" i="3"/>
  <c r="X535" i="3"/>
  <c r="X534" i="3"/>
  <c r="X533" i="3"/>
  <c r="X532" i="3"/>
  <c r="X531" i="3"/>
  <c r="X530" i="3"/>
  <c r="X529" i="3"/>
  <c r="X528" i="3"/>
  <c r="X527" i="3"/>
  <c r="X526" i="3"/>
  <c r="X525" i="3"/>
  <c r="X524" i="3"/>
  <c r="X523" i="3"/>
  <c r="X522" i="3"/>
  <c r="X521" i="3"/>
  <c r="X520" i="3"/>
  <c r="X516" i="3"/>
  <c r="X515" i="3"/>
  <c r="X514" i="3"/>
  <c r="X513" i="3"/>
  <c r="X512" i="3"/>
  <c r="X511" i="3"/>
  <c r="X510" i="3"/>
  <c r="X509" i="3"/>
  <c r="X508" i="3"/>
  <c r="X507" i="3"/>
  <c r="X506" i="3"/>
  <c r="X505" i="3"/>
  <c r="X504" i="3"/>
  <c r="X503" i="3"/>
  <c r="X502" i="3"/>
  <c r="X501" i="3"/>
  <c r="X500" i="3"/>
  <c r="X499" i="3"/>
  <c r="X498" i="3"/>
  <c r="X497" i="3"/>
  <c r="X496" i="3"/>
  <c r="X495" i="3"/>
  <c r="X494" i="3"/>
  <c r="X493" i="3"/>
  <c r="X492" i="3"/>
  <c r="X491" i="3"/>
  <c r="X490" i="3"/>
  <c r="X489" i="3"/>
  <c r="X488" i="3"/>
  <c r="X487" i="3"/>
  <c r="X486" i="3"/>
  <c r="X485" i="3"/>
  <c r="X484" i="3"/>
  <c r="X483" i="3"/>
  <c r="X482" i="3"/>
  <c r="X481" i="3"/>
  <c r="X480" i="3"/>
  <c r="X479" i="3"/>
  <c r="X478" i="3"/>
  <c r="X477" i="3"/>
  <c r="X476" i="3"/>
  <c r="X475" i="3"/>
  <c r="X474" i="3"/>
  <c r="X473" i="3"/>
  <c r="X472" i="3"/>
  <c r="X471" i="3"/>
  <c r="X470" i="3"/>
  <c r="X469" i="3"/>
  <c r="X468" i="3"/>
  <c r="X467" i="3"/>
  <c r="X466" i="3"/>
  <c r="X465" i="3"/>
  <c r="X464" i="3"/>
  <c r="X463" i="3"/>
  <c r="X462" i="3"/>
  <c r="X461" i="3"/>
  <c r="X460" i="3"/>
  <c r="X459" i="3"/>
  <c r="X458" i="3"/>
  <c r="X457" i="3"/>
  <c r="X456" i="3"/>
  <c r="X455" i="3"/>
  <c r="X454" i="3"/>
  <c r="X453" i="3"/>
  <c r="X452" i="3"/>
  <c r="X451" i="3"/>
  <c r="X450" i="3"/>
  <c r="X449" i="3"/>
  <c r="X448" i="3"/>
  <c r="X447" i="3"/>
  <c r="X446" i="3"/>
  <c r="X445" i="3"/>
  <c r="X444" i="3"/>
  <c r="X443" i="3"/>
  <c r="X442" i="3"/>
  <c r="X441" i="3"/>
  <c r="X440" i="3"/>
  <c r="X439" i="3"/>
  <c r="X438" i="3"/>
  <c r="X437" i="3"/>
  <c r="X436" i="3"/>
  <c r="X435" i="3"/>
  <c r="X434" i="3"/>
  <c r="X433" i="3"/>
  <c r="X432" i="3"/>
  <c r="X431" i="3"/>
  <c r="X430" i="3"/>
  <c r="X429" i="3"/>
  <c r="X428" i="3"/>
  <c r="X427" i="3"/>
  <c r="X426" i="3"/>
  <c r="X425" i="3"/>
  <c r="X424" i="3"/>
  <c r="X423" i="3"/>
  <c r="X422" i="3"/>
  <c r="X421" i="3"/>
  <c r="X420" i="3"/>
  <c r="X419" i="3"/>
  <c r="X418" i="3"/>
  <c r="X417" i="3"/>
  <c r="X416" i="3"/>
  <c r="X415" i="3"/>
  <c r="X414" i="3"/>
  <c r="X413" i="3"/>
  <c r="X412" i="3"/>
  <c r="X411" i="3"/>
  <c r="X410" i="3"/>
  <c r="X409" i="3"/>
  <c r="X408" i="3"/>
  <c r="X407" i="3"/>
  <c r="X406" i="3"/>
  <c r="X405" i="3"/>
  <c r="X404" i="3"/>
  <c r="X403" i="3"/>
  <c r="X402" i="3"/>
  <c r="X401" i="3"/>
  <c r="X400" i="3"/>
  <c r="X399" i="3"/>
  <c r="X398" i="3"/>
  <c r="X397" i="3"/>
  <c r="X396" i="3"/>
  <c r="X395" i="3"/>
  <c r="X394" i="3"/>
  <c r="X393" i="3"/>
  <c r="X392" i="3"/>
  <c r="X391" i="3"/>
  <c r="X390" i="3"/>
  <c r="X389" i="3"/>
  <c r="X388" i="3"/>
  <c r="X387" i="3"/>
  <c r="X386" i="3"/>
  <c r="X385" i="3"/>
  <c r="X384" i="3"/>
  <c r="X383" i="3"/>
  <c r="X382" i="3"/>
  <c r="X381" i="3"/>
  <c r="X380" i="3"/>
  <c r="X379" i="3"/>
  <c r="X378" i="3"/>
  <c r="X377" i="3"/>
  <c r="X376" i="3"/>
  <c r="X375" i="3"/>
  <c r="X374" i="3"/>
  <c r="X373" i="3"/>
  <c r="X372" i="3"/>
  <c r="X371" i="3"/>
  <c r="X370" i="3"/>
  <c r="X369" i="3"/>
  <c r="X368" i="3"/>
  <c r="X367" i="3"/>
  <c r="X366" i="3"/>
  <c r="X365" i="3"/>
  <c r="X364" i="3"/>
  <c r="X363" i="3"/>
  <c r="X362" i="3"/>
  <c r="X361" i="3"/>
  <c r="X360" i="3"/>
  <c r="X359" i="3"/>
  <c r="X358" i="3"/>
  <c r="X357" i="3"/>
  <c r="X356" i="3"/>
  <c r="X355" i="3"/>
  <c r="X354" i="3"/>
  <c r="X353" i="3"/>
  <c r="X352" i="3"/>
  <c r="X351" i="3"/>
  <c r="X350" i="3"/>
  <c r="X349" i="3"/>
  <c r="X348" i="3"/>
  <c r="X347" i="3"/>
  <c r="X346" i="3"/>
  <c r="X345" i="3"/>
  <c r="X344" i="3"/>
  <c r="X343" i="3"/>
  <c r="X342" i="3"/>
  <c r="X341" i="3"/>
  <c r="X340" i="3"/>
  <c r="X339" i="3"/>
  <c r="X338" i="3"/>
  <c r="X337" i="3"/>
  <c r="X336" i="3"/>
  <c r="X335" i="3"/>
  <c r="X334" i="3"/>
  <c r="X333" i="3"/>
  <c r="X332" i="3"/>
  <c r="X331" i="3"/>
  <c r="X330" i="3"/>
  <c r="X329" i="3"/>
  <c r="X328" i="3"/>
  <c r="X327" i="3"/>
  <c r="X326" i="3"/>
  <c r="X325" i="3"/>
  <c r="X324" i="3"/>
  <c r="X323" i="3"/>
  <c r="X322" i="3"/>
  <c r="X321" i="3"/>
  <c r="X320" i="3"/>
  <c r="X319" i="3"/>
  <c r="X318" i="3"/>
  <c r="X317" i="3"/>
  <c r="X316" i="3"/>
  <c r="X315" i="3"/>
  <c r="X314" i="3"/>
  <c r="X313" i="3"/>
  <c r="X312" i="3"/>
  <c r="X311" i="3"/>
  <c r="X310" i="3"/>
  <c r="X309" i="3"/>
  <c r="X308" i="3"/>
  <c r="X307" i="3"/>
  <c r="X306" i="3"/>
  <c r="X305" i="3"/>
  <c r="X304" i="3"/>
  <c r="X303" i="3"/>
  <c r="X302" i="3"/>
  <c r="X301" i="3"/>
  <c r="X300" i="3"/>
  <c r="X299" i="3"/>
  <c r="X298" i="3"/>
  <c r="X297" i="3"/>
  <c r="X296" i="3"/>
  <c r="X295" i="3"/>
  <c r="X294" i="3"/>
  <c r="X293" i="3"/>
  <c r="X292" i="3"/>
  <c r="X291" i="3"/>
  <c r="X290" i="3"/>
  <c r="X289" i="3"/>
  <c r="X288" i="3"/>
  <c r="X287" i="3"/>
  <c r="X286" i="3"/>
  <c r="X285" i="3"/>
  <c r="X284" i="3"/>
  <c r="X283" i="3"/>
  <c r="X282" i="3"/>
  <c r="X281" i="3"/>
  <c r="X280" i="3"/>
  <c r="X279" i="3"/>
  <c r="X278" i="3"/>
  <c r="X277" i="3"/>
  <c r="X276" i="3"/>
  <c r="X275" i="3"/>
  <c r="X274" i="3"/>
  <c r="X273" i="3"/>
  <c r="X272" i="3"/>
  <c r="X271" i="3"/>
  <c r="X270" i="3"/>
  <c r="X269" i="3"/>
  <c r="X268" i="3"/>
  <c r="X267" i="3"/>
  <c r="X266" i="3"/>
  <c r="X265" i="3"/>
  <c r="X264" i="3"/>
  <c r="X263" i="3"/>
  <c r="X262" i="3"/>
  <c r="X261" i="3"/>
  <c r="X260" i="3"/>
  <c r="X259" i="3"/>
  <c r="X258" i="3"/>
  <c r="X257" i="3"/>
  <c r="X256" i="3"/>
  <c r="X255" i="3"/>
  <c r="X254" i="3"/>
  <c r="X253" i="3"/>
  <c r="X252" i="3"/>
  <c r="X251" i="3"/>
  <c r="X250" i="3"/>
  <c r="X249" i="3"/>
  <c r="X248" i="3"/>
  <c r="X247" i="3"/>
  <c r="X246" i="3"/>
  <c r="X245" i="3"/>
  <c r="X244" i="3"/>
  <c r="X243" i="3"/>
  <c r="X242" i="3"/>
  <c r="X241" i="3"/>
  <c r="X240" i="3"/>
  <c r="X239" i="3"/>
  <c r="X238" i="3"/>
  <c r="X237" i="3"/>
  <c r="X236" i="3"/>
  <c r="X235" i="3"/>
  <c r="X234" i="3"/>
  <c r="X233" i="3"/>
  <c r="X232" i="3"/>
  <c r="X231" i="3"/>
  <c r="X230" i="3"/>
  <c r="X229" i="3"/>
  <c r="X228" i="3"/>
  <c r="X227" i="3"/>
  <c r="X226" i="3"/>
  <c r="X225" i="3"/>
  <c r="X224" i="3"/>
  <c r="X223" i="3"/>
  <c r="X222" i="3"/>
  <c r="X221" i="3"/>
  <c r="X220" i="3"/>
  <c r="X219" i="3"/>
  <c r="X218" i="3"/>
  <c r="X217" i="3"/>
  <c r="X216" i="3"/>
  <c r="X215" i="3"/>
  <c r="X214" i="3"/>
  <c r="X213" i="3"/>
  <c r="X212" i="3"/>
  <c r="X211" i="3"/>
  <c r="X210" i="3"/>
  <c r="X209" i="3"/>
  <c r="X208" i="3"/>
  <c r="X207" i="3"/>
  <c r="X206" i="3"/>
  <c r="X205" i="3"/>
  <c r="X204" i="3"/>
  <c r="X203" i="3"/>
  <c r="X202" i="3"/>
  <c r="X201" i="3"/>
  <c r="X200" i="3"/>
  <c r="X199" i="3"/>
  <c r="X198" i="3"/>
  <c r="X197" i="3"/>
  <c r="X196" i="3"/>
  <c r="X195" i="3"/>
  <c r="X194" i="3"/>
  <c r="X193" i="3"/>
  <c r="X192" i="3"/>
  <c r="X191" i="3"/>
  <c r="X190" i="3"/>
  <c r="X189" i="3"/>
  <c r="X188" i="3"/>
  <c r="X187" i="3"/>
  <c r="X186" i="3"/>
  <c r="X185" i="3"/>
  <c r="X184" i="3"/>
  <c r="X183" i="3"/>
  <c r="X182" i="3"/>
  <c r="X181" i="3"/>
  <c r="X180" i="3"/>
  <c r="X179" i="3"/>
  <c r="X178" i="3"/>
  <c r="X177" i="3"/>
  <c r="X176" i="3"/>
  <c r="X175" i="3"/>
  <c r="X174" i="3"/>
  <c r="X173" i="3"/>
  <c r="X172" i="3"/>
  <c r="X171" i="3"/>
  <c r="X170" i="3"/>
  <c r="X169" i="3"/>
  <c r="X168" i="3"/>
  <c r="X167" i="3"/>
  <c r="X166" i="3"/>
  <c r="X165" i="3"/>
  <c r="X164" i="3"/>
  <c r="X163" i="3"/>
  <c r="X162" i="3"/>
  <c r="X161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4" i="3"/>
  <c r="X143" i="3"/>
  <c r="X142" i="3"/>
  <c r="X141" i="3"/>
  <c r="X140" i="3"/>
  <c r="X139" i="3"/>
  <c r="X138" i="3"/>
  <c r="X137" i="3"/>
  <c r="X136" i="3"/>
  <c r="X135" i="3"/>
  <c r="X134" i="3"/>
  <c r="X133" i="3"/>
  <c r="X132" i="3"/>
  <c r="X131" i="3"/>
  <c r="X130" i="3"/>
  <c r="X129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BL5" i="12" l="1"/>
  <c r="BD5" i="12"/>
  <c r="BD8" i="12" s="1"/>
  <c r="AV5" i="12"/>
  <c r="AN5" i="12"/>
  <c r="AF6" i="12"/>
  <c r="AF5" i="12"/>
  <c r="AF7" i="12" s="1"/>
  <c r="X5" i="12"/>
  <c r="P8" i="12"/>
  <c r="P7" i="12"/>
  <c r="P6" i="12"/>
  <c r="P5" i="12"/>
  <c r="H8" i="12"/>
  <c r="H7" i="12"/>
  <c r="H6" i="12"/>
  <c r="H5" i="12"/>
  <c r="AN8" i="12" l="1"/>
  <c r="H9" i="12"/>
  <c r="P9" i="12"/>
  <c r="A1168" i="3" l="1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89" i="3"/>
  <c r="A1086" i="3"/>
  <c r="A1084" i="3"/>
  <c r="A1082" i="3"/>
  <c r="A1080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C1064" i="3" l="1"/>
  <c r="L1064" i="3"/>
  <c r="C1065" i="3"/>
  <c r="C1063" i="3"/>
  <c r="L1063" i="3"/>
  <c r="C598" i="3"/>
  <c r="L598" i="3"/>
  <c r="C597" i="3"/>
  <c r="L597" i="3"/>
  <c r="L1166" i="3" l="1"/>
  <c r="L1165" i="3"/>
  <c r="L1164" i="3"/>
  <c r="L1163" i="3"/>
  <c r="L1162" i="3"/>
  <c r="L1161" i="3"/>
  <c r="L1160" i="3"/>
  <c r="L1159" i="3"/>
  <c r="L1158" i="3"/>
  <c r="L1075" i="3"/>
  <c r="L1073" i="3"/>
  <c r="L1068" i="3"/>
  <c r="L1061" i="3"/>
  <c r="L1060" i="3"/>
  <c r="L1059" i="3"/>
  <c r="L1058" i="3"/>
  <c r="L1057" i="3"/>
  <c r="L1056" i="3"/>
  <c r="L1055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L998" i="3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7" i="3"/>
  <c r="L976" i="3"/>
  <c r="L975" i="3"/>
  <c r="L974" i="3"/>
  <c r="L973" i="3"/>
  <c r="L972" i="3"/>
  <c r="L971" i="3"/>
  <c r="L970" i="3"/>
  <c r="L969" i="3"/>
  <c r="L968" i="3"/>
  <c r="L967" i="3"/>
  <c r="L966" i="3"/>
  <c r="L965" i="3"/>
  <c r="L964" i="3"/>
  <c r="L963" i="3"/>
  <c r="L962" i="3"/>
  <c r="L961" i="3"/>
  <c r="L960" i="3"/>
  <c r="L95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928" i="3"/>
  <c r="L927" i="3"/>
  <c r="L926" i="3"/>
  <c r="L925" i="3"/>
  <c r="L924" i="3"/>
  <c r="L923" i="3"/>
  <c r="L922" i="3"/>
  <c r="L921" i="3"/>
  <c r="L920" i="3"/>
  <c r="L919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2" i="3"/>
  <c r="L891" i="3"/>
  <c r="L890" i="3"/>
  <c r="L889" i="3"/>
  <c r="L888" i="3"/>
  <c r="L887" i="3"/>
  <c r="L886" i="3"/>
  <c r="L885" i="3"/>
  <c r="L884" i="3"/>
  <c r="L883" i="3"/>
  <c r="L882" i="3"/>
  <c r="L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573" i="3"/>
  <c r="L572" i="3"/>
  <c r="L571" i="3"/>
  <c r="L570" i="3"/>
  <c r="L569" i="3"/>
  <c r="L568" i="3"/>
  <c r="L567" i="3"/>
  <c r="L566" i="3"/>
  <c r="L565" i="3"/>
  <c r="L563" i="3"/>
  <c r="L562" i="3"/>
  <c r="L522" i="3"/>
  <c r="L1168" i="3"/>
  <c r="L1167" i="3"/>
  <c r="L1072" i="3"/>
  <c r="L674" i="3"/>
  <c r="L673" i="3"/>
  <c r="L668" i="3"/>
  <c r="L664" i="3"/>
  <c r="L663" i="3"/>
  <c r="L662" i="3"/>
  <c r="L1157" i="3"/>
  <c r="L1156" i="3"/>
  <c r="L1155" i="3"/>
  <c r="L1154" i="3"/>
  <c r="L1153" i="3"/>
  <c r="L1152" i="3"/>
  <c r="L1151" i="3"/>
  <c r="L1150" i="3"/>
  <c r="L1149" i="3"/>
  <c r="L1148" i="3"/>
  <c r="L1147" i="3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1130" i="3"/>
  <c r="L1129" i="3"/>
  <c r="L1128" i="3"/>
  <c r="L1127" i="3"/>
  <c r="L1126" i="3"/>
  <c r="L1125" i="3"/>
  <c r="L1124" i="3"/>
  <c r="L1123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89" i="3"/>
  <c r="L1086" i="3"/>
  <c r="L1084" i="3"/>
  <c r="L1082" i="3"/>
  <c r="L1080" i="3"/>
  <c r="L1078" i="3"/>
  <c r="L1077" i="3"/>
  <c r="L1076" i="3"/>
  <c r="L1074" i="3"/>
  <c r="L1070" i="3"/>
  <c r="L1069" i="3"/>
  <c r="L1067" i="3"/>
  <c r="L1071" i="3"/>
  <c r="L636" i="3"/>
  <c r="L634" i="3"/>
  <c r="L632" i="3"/>
  <c r="L630" i="3"/>
  <c r="L628" i="3"/>
  <c r="L626" i="3"/>
  <c r="L624" i="3"/>
  <c r="L622" i="3"/>
  <c r="L620" i="3"/>
  <c r="L595" i="3"/>
  <c r="L593" i="3"/>
  <c r="L591" i="3"/>
  <c r="L589" i="3"/>
  <c r="L587" i="3"/>
  <c r="L585" i="3"/>
  <c r="L583" i="3"/>
  <c r="L581" i="3"/>
  <c r="L579" i="3"/>
  <c r="L577" i="3"/>
  <c r="L575" i="3"/>
  <c r="L669" i="3"/>
  <c r="L665" i="3"/>
  <c r="L659" i="3"/>
  <c r="L658" i="3"/>
  <c r="L637" i="3"/>
  <c r="L635" i="3"/>
  <c r="L633" i="3"/>
  <c r="L631" i="3"/>
  <c r="L629" i="3"/>
  <c r="L627" i="3"/>
  <c r="L625" i="3"/>
  <c r="L623" i="3"/>
  <c r="L621" i="3"/>
  <c r="L618" i="3"/>
  <c r="L617" i="3"/>
  <c r="L616" i="3"/>
  <c r="L615" i="3"/>
  <c r="L614" i="3"/>
  <c r="L613" i="3"/>
  <c r="L612" i="3"/>
  <c r="L611" i="3"/>
  <c r="L610" i="3"/>
  <c r="L608" i="3"/>
  <c r="L607" i="3"/>
  <c r="L606" i="3"/>
  <c r="L605" i="3"/>
  <c r="L604" i="3"/>
  <c r="L603" i="3"/>
  <c r="L602" i="3"/>
  <c r="L601" i="3"/>
  <c r="L600" i="3"/>
  <c r="L596" i="3"/>
  <c r="L594" i="3"/>
  <c r="L592" i="3"/>
  <c r="L590" i="3"/>
  <c r="L588" i="3"/>
  <c r="L586" i="3"/>
  <c r="L584" i="3"/>
  <c r="L582" i="3"/>
  <c r="L580" i="3"/>
  <c r="L578" i="3"/>
  <c r="L576" i="3"/>
  <c r="L677" i="3"/>
  <c r="L676" i="3"/>
  <c r="L672" i="3"/>
  <c r="L671" i="3"/>
  <c r="L670" i="3"/>
  <c r="L667" i="3"/>
  <c r="L666" i="3"/>
  <c r="L661" i="3"/>
  <c r="L660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503" i="3"/>
  <c r="L529" i="3"/>
  <c r="L528" i="3"/>
  <c r="L527" i="3"/>
  <c r="L526" i="3"/>
  <c r="L525" i="3"/>
  <c r="L524" i="3"/>
  <c r="L523" i="3"/>
  <c r="L509" i="3"/>
  <c r="L508" i="3"/>
  <c r="L507" i="3"/>
  <c r="L506" i="3"/>
  <c r="L505" i="3"/>
  <c r="L504" i="3"/>
  <c r="L531" i="3"/>
  <c r="L521" i="3"/>
  <c r="L510" i="3"/>
  <c r="L502" i="3"/>
  <c r="L491" i="3"/>
  <c r="L424" i="3"/>
  <c r="L393" i="3"/>
  <c r="L325" i="3"/>
  <c r="L251" i="3"/>
  <c r="L177" i="3"/>
  <c r="L104" i="3"/>
  <c r="L550" i="3"/>
  <c r="L511" i="3"/>
  <c r="L490" i="3"/>
  <c r="L489" i="3"/>
  <c r="L423" i="3"/>
  <c r="L422" i="3"/>
  <c r="L392" i="3"/>
  <c r="L391" i="3"/>
  <c r="L324" i="3"/>
  <c r="L323" i="3"/>
  <c r="L250" i="3"/>
  <c r="L249" i="3"/>
  <c r="L176" i="3"/>
  <c r="L175" i="3"/>
  <c r="L103" i="3"/>
  <c r="L102" i="3"/>
  <c r="L500" i="3"/>
  <c r="L499" i="3"/>
  <c r="L498" i="3"/>
  <c r="L497" i="3"/>
  <c r="L496" i="3"/>
  <c r="L495" i="3"/>
  <c r="L494" i="3"/>
  <c r="L493" i="3"/>
  <c r="L492" i="3"/>
  <c r="L433" i="3"/>
  <c r="L432" i="3"/>
  <c r="L431" i="3"/>
  <c r="L430" i="3"/>
  <c r="L429" i="3"/>
  <c r="L428" i="3"/>
  <c r="L427" i="3"/>
  <c r="L426" i="3"/>
  <c r="L425" i="3"/>
  <c r="L402" i="3"/>
  <c r="L401" i="3"/>
  <c r="L400" i="3"/>
  <c r="L399" i="3"/>
  <c r="L398" i="3"/>
  <c r="L397" i="3"/>
  <c r="L396" i="3"/>
  <c r="L395" i="3"/>
  <c r="L394" i="3"/>
  <c r="L335" i="3"/>
  <c r="L334" i="3"/>
  <c r="L333" i="3"/>
  <c r="L332" i="3"/>
  <c r="L331" i="3"/>
  <c r="L330" i="3"/>
  <c r="L329" i="3"/>
  <c r="L328" i="3"/>
  <c r="L327" i="3"/>
  <c r="L326" i="3"/>
  <c r="L261" i="3"/>
  <c r="L260" i="3"/>
  <c r="L259" i="3"/>
  <c r="L258" i="3"/>
  <c r="L257" i="3"/>
  <c r="L256" i="3"/>
  <c r="L255" i="3"/>
  <c r="L254" i="3"/>
  <c r="L253" i="3"/>
  <c r="L252" i="3"/>
  <c r="L187" i="3"/>
  <c r="L186" i="3"/>
  <c r="L185" i="3"/>
  <c r="L184" i="3"/>
  <c r="L183" i="3"/>
  <c r="L182" i="3"/>
  <c r="L181" i="3"/>
  <c r="L180" i="3"/>
  <c r="L179" i="3"/>
  <c r="L178" i="3"/>
  <c r="L113" i="3"/>
  <c r="L112" i="3"/>
  <c r="L111" i="3"/>
  <c r="L110" i="3"/>
  <c r="L109" i="3"/>
  <c r="L108" i="3"/>
  <c r="L107" i="3"/>
  <c r="L106" i="3"/>
  <c r="L105" i="3"/>
  <c r="L559" i="3"/>
  <c r="L558" i="3"/>
  <c r="L557" i="3"/>
  <c r="L556" i="3"/>
  <c r="L555" i="3"/>
  <c r="L554" i="3"/>
  <c r="L553" i="3"/>
  <c r="L552" i="3"/>
  <c r="L551" i="3"/>
  <c r="L547" i="3"/>
  <c r="L546" i="3"/>
  <c r="L545" i="3"/>
  <c r="L544" i="3"/>
  <c r="L543" i="3"/>
  <c r="L542" i="3"/>
  <c r="L541" i="3"/>
  <c r="L540" i="3"/>
  <c r="L539" i="3"/>
  <c r="L538" i="3"/>
  <c r="L536" i="3"/>
  <c r="L535" i="3"/>
  <c r="L534" i="3"/>
  <c r="L533" i="3"/>
  <c r="L532" i="3"/>
  <c r="L530" i="3"/>
  <c r="L516" i="3"/>
  <c r="L515" i="3"/>
  <c r="L514" i="3"/>
  <c r="L513" i="3"/>
  <c r="L512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C516" i="3" l="1"/>
  <c r="C654" i="3" l="1"/>
  <c r="C655" i="3"/>
  <c r="C653" i="3"/>
  <c r="C637" i="3"/>
  <c r="C636" i="3"/>
  <c r="C618" i="3"/>
  <c r="C573" i="3"/>
  <c r="C536" i="3"/>
  <c r="C559" i="3"/>
  <c r="C596" i="3" l="1"/>
  <c r="C595" i="3"/>
  <c r="C608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46" i="3"/>
  <c r="C45" i="3"/>
  <c r="C44" i="3"/>
  <c r="C560" i="3" l="1"/>
  <c r="C678" i="3"/>
  <c r="C1168" i="3" l="1"/>
  <c r="C1159" i="3"/>
  <c r="C633" i="3"/>
  <c r="C621" i="3"/>
  <c r="C592" i="3"/>
  <c r="C580" i="3"/>
  <c r="C673" i="3"/>
  <c r="C672" i="3"/>
  <c r="C671" i="3"/>
  <c r="C670" i="3"/>
  <c r="C665" i="3"/>
  <c r="C664" i="3"/>
  <c r="C663" i="3"/>
  <c r="C630" i="3"/>
  <c r="C628" i="3"/>
  <c r="C615" i="3"/>
  <c r="C589" i="3"/>
  <c r="C572" i="3"/>
  <c r="C571" i="3"/>
  <c r="C1167" i="3"/>
  <c r="C1166" i="3"/>
  <c r="C1165" i="3"/>
  <c r="C1164" i="3"/>
  <c r="C1163" i="3"/>
  <c r="C1162" i="3"/>
  <c r="C1161" i="3"/>
  <c r="C1160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89" i="3"/>
  <c r="C1086" i="3"/>
  <c r="C1084" i="3"/>
  <c r="C1082" i="3"/>
  <c r="C1080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77" i="3"/>
  <c r="C676" i="3"/>
  <c r="C675" i="3"/>
  <c r="C674" i="3"/>
  <c r="C669" i="3"/>
  <c r="C668" i="3"/>
  <c r="C667" i="3"/>
  <c r="C666" i="3"/>
  <c r="C662" i="3"/>
  <c r="C661" i="3"/>
  <c r="C660" i="3"/>
  <c r="C659" i="3"/>
  <c r="C658" i="3"/>
  <c r="C657" i="3"/>
  <c r="C638" i="3"/>
  <c r="C635" i="3"/>
  <c r="C634" i="3"/>
  <c r="C632" i="3"/>
  <c r="C631" i="3"/>
  <c r="C629" i="3"/>
  <c r="C627" i="3"/>
  <c r="C626" i="3"/>
  <c r="C625" i="3"/>
  <c r="C624" i="3"/>
  <c r="C623" i="3"/>
  <c r="C622" i="3"/>
  <c r="C620" i="3"/>
  <c r="C619" i="3"/>
  <c r="C617" i="3"/>
  <c r="C616" i="3"/>
  <c r="C614" i="3"/>
  <c r="C613" i="3"/>
  <c r="C612" i="3"/>
  <c r="C611" i="3"/>
  <c r="C610" i="3"/>
  <c r="C609" i="3"/>
  <c r="C607" i="3"/>
  <c r="C606" i="3"/>
  <c r="C605" i="3"/>
  <c r="C604" i="3"/>
  <c r="C603" i="3"/>
  <c r="C602" i="3"/>
  <c r="C601" i="3"/>
  <c r="C600" i="3"/>
  <c r="C599" i="3"/>
  <c r="C594" i="3"/>
  <c r="C593" i="3"/>
  <c r="C591" i="3"/>
  <c r="C590" i="3"/>
  <c r="C588" i="3"/>
  <c r="C587" i="3"/>
  <c r="C586" i="3"/>
  <c r="C585" i="3"/>
  <c r="C584" i="3"/>
  <c r="C583" i="3"/>
  <c r="C582" i="3"/>
  <c r="C581" i="3"/>
  <c r="C579" i="3"/>
  <c r="C578" i="3"/>
  <c r="C577" i="3"/>
  <c r="C575" i="3"/>
  <c r="C574" i="3"/>
  <c r="C570" i="3"/>
  <c r="C569" i="3"/>
  <c r="C568" i="3"/>
  <c r="C567" i="3"/>
  <c r="C566" i="3"/>
  <c r="C565" i="3"/>
  <c r="C564" i="3"/>
  <c r="C563" i="3"/>
  <c r="C562" i="3"/>
  <c r="C558" i="3"/>
  <c r="C557" i="3"/>
  <c r="C556" i="3"/>
  <c r="C555" i="3"/>
  <c r="C554" i="3"/>
  <c r="C553" i="3"/>
  <c r="C552" i="3"/>
  <c r="C551" i="3"/>
  <c r="C550" i="3"/>
  <c r="C549" i="3"/>
  <c r="C547" i="3"/>
  <c r="C546" i="3"/>
  <c r="C545" i="3"/>
  <c r="C544" i="3"/>
  <c r="C543" i="3"/>
  <c r="C542" i="3"/>
  <c r="C541" i="3"/>
  <c r="C540" i="3"/>
  <c r="C539" i="3"/>
  <c r="C538" i="3"/>
  <c r="C537" i="3"/>
  <c r="C531" i="3"/>
  <c r="C510" i="3"/>
  <c r="C535" i="3"/>
  <c r="C534" i="3"/>
  <c r="C533" i="3"/>
  <c r="C532" i="3"/>
  <c r="C515" i="3"/>
  <c r="C514" i="3"/>
  <c r="C513" i="3"/>
  <c r="C512" i="3"/>
  <c r="C511" i="3"/>
  <c r="C520" i="3"/>
  <c r="C529" i="3"/>
  <c r="C528" i="3"/>
  <c r="C527" i="3"/>
  <c r="C526" i="3"/>
  <c r="C525" i="3"/>
  <c r="C524" i="3"/>
  <c r="C509" i="3"/>
  <c r="C508" i="3"/>
  <c r="C507" i="3"/>
  <c r="C506" i="3"/>
  <c r="C505" i="3"/>
  <c r="C504" i="3"/>
  <c r="C530" i="3"/>
  <c r="C522" i="3"/>
  <c r="C503" i="3"/>
  <c r="C523" i="3"/>
  <c r="C521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B28" i="3" l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C576" i="3"/>
  <c r="B115" i="3" l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9" i="3" l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3" i="3" l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7" i="3" l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4" i="3" l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5" i="3" l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2" i="3" l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1" i="3" l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8" i="3" l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50" i="3" l="1"/>
  <c r="B551" i="3" s="1"/>
  <c r="B552" i="3" s="1"/>
  <c r="B553" i="3" s="1"/>
  <c r="B554" i="3" s="1"/>
  <c r="B555" i="3" s="1"/>
  <c r="B556" i="3" s="1"/>
  <c r="B557" i="3" s="1"/>
  <c r="B558" i="3" s="1"/>
  <c r="B559" i="3" s="1"/>
  <c r="B561" i="3" l="1"/>
  <c r="B562" i="3" s="1"/>
  <c r="B563" i="3" s="1"/>
  <c r="B565" i="3" l="1"/>
  <c r="B566" i="3" s="1"/>
  <c r="B567" i="3" s="1"/>
  <c r="B568" i="3" s="1"/>
  <c r="B569" i="3" s="1"/>
  <c r="B570" i="3" s="1"/>
  <c r="B571" i="3" s="1"/>
  <c r="B572" i="3" s="1"/>
  <c r="B573" i="3" s="1"/>
  <c r="B575" i="3" l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600" i="3" l="1"/>
  <c r="B601" i="3" s="1"/>
  <c r="B602" i="3" s="1"/>
  <c r="B603" i="3" s="1"/>
  <c r="B604" i="3" s="1"/>
  <c r="B605" i="3" s="1"/>
  <c r="B606" i="3" s="1"/>
  <c r="B607" i="3" s="1"/>
  <c r="B608" i="3" s="1"/>
  <c r="B610" i="3" l="1"/>
  <c r="B611" i="3" s="1"/>
  <c r="B612" i="3" s="1"/>
  <c r="B613" i="3" s="1"/>
  <c r="B614" i="3" s="1"/>
  <c r="B615" i="3" s="1"/>
  <c r="B616" i="3" s="1"/>
  <c r="B617" i="3" s="1"/>
  <c r="B618" i="3" s="1"/>
  <c r="B620" i="3" l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9" i="3" l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6" i="3" l="1"/>
  <c r="B658" i="3" l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6" i="3" l="1"/>
  <c r="B677" i="3" s="1"/>
  <c r="B679" i="3" s="1"/>
  <c r="B681" i="3" l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s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817" i="3" s="1"/>
  <c r="B818" i="3" s="1"/>
  <c r="B819" i="3" s="1"/>
  <c r="B820" i="3" s="1"/>
  <c r="B821" i="3" s="1"/>
  <c r="B822" i="3" s="1"/>
  <c r="B823" i="3" s="1"/>
  <c r="B824" i="3" s="1"/>
  <c r="B825" i="3" s="1"/>
  <c r="B826" i="3" s="1"/>
  <c r="B827" i="3" s="1"/>
  <c r="B828" i="3" s="1"/>
  <c r="B829" i="3" s="1"/>
  <c r="B830" i="3" s="1"/>
  <c r="B831" i="3" s="1"/>
  <c r="B832" i="3" s="1"/>
  <c r="B833" i="3" s="1"/>
  <c r="B834" i="3" s="1"/>
  <c r="B835" i="3" s="1"/>
  <c r="B836" i="3" s="1"/>
  <c r="B837" i="3" s="1"/>
  <c r="B838" i="3" s="1"/>
  <c r="B839" i="3" s="1"/>
  <c r="B840" i="3" s="1"/>
  <c r="B841" i="3" s="1"/>
  <c r="B842" i="3" s="1"/>
  <c r="B843" i="3" s="1"/>
  <c r="B844" i="3" s="1"/>
  <c r="B845" i="3" s="1"/>
  <c r="B846" i="3" s="1"/>
  <c r="B847" i="3" s="1"/>
  <c r="B848" i="3" s="1"/>
  <c r="B849" i="3" s="1"/>
  <c r="B850" i="3" s="1"/>
  <c r="B851" i="3" s="1"/>
  <c r="B852" i="3" s="1"/>
  <c r="B853" i="3" s="1"/>
  <c r="B854" i="3" s="1"/>
  <c r="B855" i="3" s="1"/>
  <c r="B856" i="3" s="1"/>
  <c r="B857" i="3" s="1"/>
  <c r="B858" i="3" s="1"/>
  <c r="B859" i="3" s="1"/>
  <c r="B860" i="3" s="1"/>
  <c r="B861" i="3" s="1"/>
  <c r="B862" i="3" s="1"/>
  <c r="B863" i="3" s="1"/>
  <c r="B864" i="3" s="1"/>
  <c r="B865" i="3" s="1"/>
  <c r="B866" i="3" s="1"/>
  <c r="B867" i="3" s="1"/>
  <c r="B868" i="3" s="1"/>
  <c r="B869" i="3" s="1"/>
  <c r="B870" i="3" s="1"/>
  <c r="B871" i="3" s="1"/>
  <c r="B872" i="3" s="1"/>
  <c r="B873" i="3" s="1"/>
  <c r="B874" i="3" s="1"/>
  <c r="B875" i="3" s="1"/>
  <c r="B876" i="3" s="1"/>
  <c r="B877" i="3" s="1"/>
  <c r="B878" i="3" s="1"/>
  <c r="B879" i="3" s="1"/>
  <c r="B880" i="3" s="1"/>
  <c r="B881" i="3" s="1"/>
  <c r="B882" i="3" s="1"/>
  <c r="B883" i="3" s="1"/>
  <c r="B884" i="3" s="1"/>
  <c r="B885" i="3" s="1"/>
  <c r="B886" i="3" s="1"/>
  <c r="B887" i="3" s="1"/>
  <c r="B888" i="3" s="1"/>
  <c r="B889" i="3" s="1"/>
  <c r="B890" i="3" s="1"/>
  <c r="B891" i="3" s="1"/>
  <c r="B892" i="3" s="1"/>
  <c r="B893" i="3" s="1"/>
  <c r="B894" i="3" s="1"/>
  <c r="B895" i="3" s="1"/>
  <c r="B896" i="3" s="1"/>
  <c r="B897" i="3" s="1"/>
  <c r="B898" i="3" s="1"/>
  <c r="B899" i="3" s="1"/>
  <c r="B900" i="3" s="1"/>
  <c r="B901" i="3" s="1"/>
  <c r="B902" i="3" s="1"/>
  <c r="B903" i="3" s="1"/>
  <c r="B904" i="3" s="1"/>
  <c r="B905" i="3" s="1"/>
  <c r="B906" i="3" s="1"/>
  <c r="B907" i="3" s="1"/>
  <c r="B908" i="3" s="1"/>
  <c r="B909" i="3" s="1"/>
  <c r="B910" i="3" s="1"/>
  <c r="B911" i="3" s="1"/>
  <c r="B912" i="3" s="1"/>
  <c r="B913" i="3" s="1"/>
  <c r="B914" i="3" s="1"/>
  <c r="B915" i="3" s="1"/>
  <c r="B916" i="3" s="1"/>
  <c r="B917" i="3" s="1"/>
  <c r="B918" i="3" s="1"/>
  <c r="B919" i="3" s="1"/>
  <c r="B920" i="3" s="1"/>
  <c r="B921" i="3" s="1"/>
  <c r="B922" i="3" s="1"/>
  <c r="B923" i="3" s="1"/>
  <c r="B924" i="3" s="1"/>
  <c r="B925" i="3" s="1"/>
  <c r="B926" i="3" s="1"/>
  <c r="B927" i="3" s="1"/>
  <c r="B928" i="3" s="1"/>
  <c r="B929" i="3" s="1"/>
  <c r="B930" i="3" s="1"/>
  <c r="B931" i="3" s="1"/>
  <c r="B932" i="3" s="1"/>
  <c r="B933" i="3" s="1"/>
  <c r="B934" i="3" s="1"/>
  <c r="B935" i="3" s="1"/>
  <c r="B936" i="3" s="1"/>
  <c r="B937" i="3" s="1"/>
  <c r="B938" i="3" s="1"/>
  <c r="B939" i="3" s="1"/>
  <c r="B940" i="3" s="1"/>
  <c r="B941" i="3" s="1"/>
  <c r="B942" i="3" s="1"/>
  <c r="B943" i="3" s="1"/>
  <c r="B944" i="3" s="1"/>
  <c r="B945" i="3" s="1"/>
  <c r="B946" i="3" s="1"/>
  <c r="B947" i="3" s="1"/>
  <c r="B948" i="3" s="1"/>
  <c r="B949" i="3" s="1"/>
  <c r="B950" i="3" s="1"/>
  <c r="B951" i="3" s="1"/>
  <c r="B952" i="3" s="1"/>
  <c r="B953" i="3" s="1"/>
  <c r="B954" i="3" s="1"/>
  <c r="B955" i="3" s="1"/>
  <c r="B956" i="3" s="1"/>
  <c r="B957" i="3" s="1"/>
  <c r="B958" i="3" s="1"/>
  <c r="B959" i="3" s="1"/>
  <c r="B960" i="3" s="1"/>
  <c r="B961" i="3" s="1"/>
  <c r="B962" i="3" s="1"/>
  <c r="B963" i="3" s="1"/>
  <c r="B964" i="3" s="1"/>
  <c r="B965" i="3" s="1"/>
  <c r="B966" i="3" s="1"/>
  <c r="B967" i="3" s="1"/>
  <c r="B968" i="3" s="1"/>
  <c r="B969" i="3" s="1"/>
  <c r="B970" i="3" s="1"/>
  <c r="B971" i="3" s="1"/>
  <c r="B972" i="3" s="1"/>
  <c r="B973" i="3" s="1"/>
  <c r="B974" i="3" s="1"/>
  <c r="B975" i="3" s="1"/>
  <c r="B976" i="3" s="1"/>
  <c r="B977" i="3" s="1"/>
  <c r="B978" i="3" s="1"/>
  <c r="B979" i="3" s="1"/>
  <c r="B980" i="3" s="1"/>
  <c r="B981" i="3" s="1"/>
  <c r="B982" i="3" s="1"/>
  <c r="B983" i="3" s="1"/>
  <c r="B984" i="3" s="1"/>
  <c r="B985" i="3" s="1"/>
  <c r="B986" i="3" s="1"/>
  <c r="B987" i="3" s="1"/>
  <c r="B988" i="3" s="1"/>
  <c r="B989" i="3" s="1"/>
  <c r="B990" i="3" s="1"/>
  <c r="B991" i="3" s="1"/>
  <c r="B992" i="3" s="1"/>
  <c r="B993" i="3" s="1"/>
  <c r="B994" i="3" s="1"/>
  <c r="B995" i="3" s="1"/>
  <c r="B996" i="3" s="1"/>
  <c r="B997" i="3" s="1"/>
  <c r="B998" i="3" s="1"/>
  <c r="B999" i="3" s="1"/>
  <c r="B1000" i="3" s="1"/>
  <c r="B1001" i="3" s="1"/>
  <c r="B1002" i="3" s="1"/>
  <c r="B1003" i="3" s="1"/>
  <c r="B1004" i="3" s="1"/>
  <c r="B1005" i="3" s="1"/>
  <c r="B1006" i="3" s="1"/>
  <c r="B1007" i="3" s="1"/>
  <c r="B1008" i="3" s="1"/>
  <c r="B1009" i="3" s="1"/>
  <c r="B1010" i="3" s="1"/>
  <c r="B1011" i="3" s="1"/>
  <c r="B1012" i="3" s="1"/>
  <c r="B1013" i="3" s="1"/>
  <c r="B1014" i="3" s="1"/>
  <c r="B1015" i="3" s="1"/>
  <c r="B1016" i="3" s="1"/>
  <c r="B1017" i="3" s="1"/>
  <c r="B1018" i="3" s="1"/>
  <c r="B1019" i="3" s="1"/>
  <c r="B1020" i="3" s="1"/>
  <c r="B1021" i="3" s="1"/>
  <c r="B1022" i="3" s="1"/>
  <c r="B1023" i="3" s="1"/>
  <c r="B1024" i="3" s="1"/>
  <c r="B1025" i="3" s="1"/>
  <c r="B1026" i="3" s="1"/>
  <c r="B1027" i="3" s="1"/>
  <c r="B1028" i="3" s="1"/>
  <c r="B1029" i="3" s="1"/>
  <c r="B1030" i="3" s="1"/>
  <c r="B1031" i="3" s="1"/>
  <c r="B1032" i="3" s="1"/>
  <c r="B1033" i="3" s="1"/>
  <c r="B1034" i="3" s="1"/>
  <c r="B1035" i="3" s="1"/>
  <c r="B1036" i="3" s="1"/>
  <c r="B1037" i="3" s="1"/>
  <c r="B1038" i="3" s="1"/>
  <c r="B1039" i="3" s="1"/>
  <c r="B1040" i="3" s="1"/>
  <c r="B1041" i="3" s="1"/>
  <c r="B1042" i="3" s="1"/>
  <c r="B1043" i="3" s="1"/>
  <c r="B1044" i="3" s="1"/>
  <c r="B1045" i="3" s="1"/>
  <c r="B1046" i="3" s="1"/>
  <c r="B1047" i="3" s="1"/>
  <c r="B1048" i="3" s="1"/>
  <c r="B1049" i="3" s="1"/>
  <c r="B1050" i="3" s="1"/>
  <c r="B1051" i="3" s="1"/>
  <c r="B1052" i="3" s="1"/>
  <c r="B1053" i="3" s="1"/>
  <c r="B1055" i="3" l="1"/>
  <c r="B1056" i="3" s="1"/>
  <c r="B1057" i="3" s="1"/>
  <c r="B1058" i="3" s="1"/>
  <c r="B1059" i="3" s="1"/>
  <c r="B1060" i="3" s="1"/>
  <c r="B1061" i="3" s="1"/>
  <c r="B1063" i="3" l="1"/>
  <c r="B1064" i="3" s="1"/>
  <c r="B1066" i="3" l="1"/>
  <c r="B1067" i="3" s="1"/>
  <c r="B1068" i="3" s="1"/>
  <c r="B1069" i="3" s="1"/>
  <c r="B1070" i="3" s="1"/>
  <c r="B1071" i="3" s="1"/>
  <c r="B1072" i="3" s="1"/>
  <c r="B1073" i="3" s="1"/>
  <c r="B1074" i="3" s="1"/>
  <c r="B1075" i="3" s="1"/>
  <c r="B1076" i="3" s="1"/>
  <c r="B1077" i="3" s="1"/>
  <c r="B1078" i="3" s="1"/>
  <c r="B1079" i="3" s="1"/>
  <c r="B1080" i="3" s="1"/>
  <c r="B1081" i="3" s="1"/>
  <c r="B1082" i="3" s="1"/>
  <c r="B1083" i="3" s="1"/>
  <c r="B1084" i="3" s="1"/>
  <c r="B1085" i="3" s="1"/>
  <c r="B1086" i="3" s="1"/>
  <c r="B1087" i="3" s="1"/>
  <c r="B1088" i="3" s="1"/>
  <c r="B1089" i="3" s="1"/>
  <c r="B1090" i="3" s="1"/>
  <c r="B1091" i="3" s="1"/>
  <c r="B1092" i="3" s="1"/>
  <c r="B1093" i="3" s="1"/>
  <c r="B1094" i="3" s="1"/>
  <c r="B1095" i="3" s="1"/>
  <c r="B1096" i="3" s="1"/>
  <c r="B1097" i="3" s="1"/>
  <c r="B1098" i="3" s="1"/>
  <c r="B1099" i="3" s="1"/>
  <c r="B1100" i="3" s="1"/>
  <c r="B1101" i="3" s="1"/>
  <c r="B1102" i="3" s="1"/>
  <c r="B1103" i="3" s="1"/>
  <c r="B1104" i="3" s="1"/>
  <c r="B1105" i="3" s="1"/>
  <c r="B1106" i="3" s="1"/>
  <c r="B1107" i="3" s="1"/>
  <c r="B1108" i="3" s="1"/>
  <c r="B1109" i="3" s="1"/>
  <c r="B1110" i="3" s="1"/>
  <c r="B1111" i="3" s="1"/>
  <c r="B1112" i="3" s="1"/>
  <c r="B1113" i="3" s="1"/>
  <c r="B1114" i="3" s="1"/>
  <c r="B1115" i="3" s="1"/>
  <c r="B1116" i="3" s="1"/>
  <c r="B1117" i="3" s="1"/>
  <c r="B1118" i="3" s="1"/>
  <c r="B1119" i="3" s="1"/>
  <c r="B1120" i="3" s="1"/>
  <c r="B1121" i="3" s="1"/>
  <c r="B1122" i="3" s="1"/>
  <c r="B1123" i="3" s="1"/>
  <c r="B1124" i="3" s="1"/>
  <c r="B1125" i="3" s="1"/>
  <c r="B1126" i="3" s="1"/>
  <c r="B1127" i="3" s="1"/>
  <c r="B1128" i="3" s="1"/>
  <c r="B1129" i="3" s="1"/>
  <c r="B1130" i="3" s="1"/>
  <c r="B1131" i="3" s="1"/>
  <c r="B1132" i="3" s="1"/>
  <c r="B1133" i="3" s="1"/>
  <c r="B1134" i="3" s="1"/>
  <c r="B1135" i="3" s="1"/>
  <c r="B1136" i="3" s="1"/>
  <c r="B1137" i="3" s="1"/>
  <c r="B1138" i="3" s="1"/>
  <c r="B1139" i="3" s="1"/>
  <c r="B1140" i="3" s="1"/>
  <c r="B1141" i="3" s="1"/>
  <c r="B1142" i="3" s="1"/>
  <c r="B1143" i="3" s="1"/>
  <c r="B1144" i="3" s="1"/>
  <c r="B1145" i="3" s="1"/>
  <c r="B1146" i="3" s="1"/>
  <c r="B1147" i="3" s="1"/>
  <c r="B1148" i="3" s="1"/>
  <c r="B1149" i="3" s="1"/>
  <c r="B1150" i="3" s="1"/>
  <c r="B1151" i="3" s="1"/>
  <c r="B1152" i="3" s="1"/>
  <c r="B1153" i="3" s="1"/>
  <c r="B1154" i="3" s="1"/>
  <c r="B1155" i="3" s="1"/>
  <c r="B1156" i="3" s="1"/>
  <c r="B1157" i="3" s="1"/>
  <c r="B1158" i="3" s="1"/>
  <c r="B1159" i="3" s="1"/>
  <c r="B1160" i="3" s="1"/>
  <c r="B1161" i="3" s="1"/>
  <c r="B1162" i="3" s="1"/>
  <c r="B1163" i="3" s="1"/>
  <c r="B1164" i="3" s="1"/>
  <c r="B1165" i="3" s="1"/>
  <c r="B1166" i="3" s="1"/>
  <c r="B1167" i="3" s="1"/>
  <c r="B1168" i="3" s="1"/>
</calcChain>
</file>

<file path=xl/sharedStrings.xml><?xml version="1.0" encoding="utf-8"?>
<sst xmlns="http://schemas.openxmlformats.org/spreadsheetml/2006/main" count="21829" uniqueCount="2678">
  <si>
    <t xml:space="preserve">  ELECTRICAL   CABLE   SCHEDULE  </t>
  </si>
  <si>
    <t>-</t>
  </si>
  <si>
    <t>4P</t>
  </si>
  <si>
    <t>(비어 있음)</t>
  </si>
  <si>
    <t>총합계</t>
  </si>
  <si>
    <t xml:space="preserve">22.9kV SWGR </t>
    <phoneticPr fontId="0" type="noConversion"/>
  </si>
  <si>
    <t>1C</t>
    <phoneticPr fontId="0" type="noConversion"/>
  </si>
  <si>
    <t>24AWG</t>
  </si>
  <si>
    <t>2C</t>
    <phoneticPr fontId="0" type="noConversion"/>
  </si>
  <si>
    <t xml:space="preserve">22.9kV SWGR </t>
  </si>
  <si>
    <t>4C</t>
    <phoneticPr fontId="0" type="noConversion"/>
  </si>
  <si>
    <t xml:space="preserve">LC SWGR </t>
  </si>
  <si>
    <t>PROTECTION RELAY</t>
    <phoneticPr fontId="0" type="noConversion"/>
  </si>
  <si>
    <t>WTD</t>
    <phoneticPr fontId="0" type="noConversion"/>
  </si>
  <si>
    <t>2P</t>
    <phoneticPr fontId="0" type="noConversion"/>
  </si>
  <si>
    <t>2P</t>
    <phoneticPr fontId="0" type="noConversion"/>
  </si>
  <si>
    <t>4P</t>
    <phoneticPr fontId="0" type="noConversion"/>
  </si>
  <si>
    <t>ROUTING PATH</t>
    <phoneticPr fontId="0" type="noConversion"/>
  </si>
  <si>
    <t>EL-HV-004</t>
    <phoneticPr fontId="0" type="noConversion"/>
  </si>
  <si>
    <t>EL-TR-001</t>
    <phoneticPr fontId="0" type="noConversion"/>
  </si>
  <si>
    <t>S</t>
    <phoneticPr fontId="0" type="noConversion"/>
  </si>
  <si>
    <t>EL-TR-002</t>
    <phoneticPr fontId="0" type="noConversion"/>
  </si>
  <si>
    <t>EL-TR-003</t>
    <phoneticPr fontId="0" type="noConversion"/>
  </si>
  <si>
    <t>EL-TR-004</t>
    <phoneticPr fontId="0" type="noConversion"/>
  </si>
  <si>
    <t>EL-TR-007</t>
    <phoneticPr fontId="0" type="noConversion"/>
  </si>
  <si>
    <t>EL-TR-008</t>
    <phoneticPr fontId="0" type="noConversion"/>
  </si>
  <si>
    <t>EL-HV-005</t>
    <phoneticPr fontId="0" type="noConversion"/>
  </si>
  <si>
    <t>EL-HV-006</t>
    <phoneticPr fontId="0" type="noConversion"/>
  </si>
  <si>
    <t>EL-HV-007</t>
    <phoneticPr fontId="0" type="noConversion"/>
  </si>
  <si>
    <t>EL-HV-009</t>
    <phoneticPr fontId="0" type="noConversion"/>
  </si>
  <si>
    <t>EL-LV-102</t>
    <phoneticPr fontId="0" type="noConversion"/>
  </si>
  <si>
    <t>22.9kV</t>
    <phoneticPr fontId="0" type="noConversion"/>
  </si>
  <si>
    <t>FR-CN/CO-W</t>
    <phoneticPr fontId="0" type="noConversion"/>
  </si>
  <si>
    <t>SOFC #101</t>
    <phoneticPr fontId="0" type="noConversion"/>
  </si>
  <si>
    <t>0.6/1kV</t>
    <phoneticPr fontId="0" type="noConversion"/>
  </si>
  <si>
    <t>EL-LV-202</t>
    <phoneticPr fontId="0" type="noConversion"/>
  </si>
  <si>
    <t>EL-LV-702</t>
    <phoneticPr fontId="0" type="noConversion"/>
  </si>
  <si>
    <t>EL-LV-602</t>
    <phoneticPr fontId="0" type="noConversion"/>
  </si>
  <si>
    <t>EL-LV-502</t>
    <phoneticPr fontId="0" type="noConversion"/>
  </si>
  <si>
    <t>EL-LV-402</t>
    <phoneticPr fontId="0" type="noConversion"/>
  </si>
  <si>
    <t>EL-LV-203</t>
    <phoneticPr fontId="0" type="noConversion"/>
  </si>
  <si>
    <t>EHT #201</t>
    <phoneticPr fontId="0" type="noConversion"/>
  </si>
  <si>
    <t>EHT #205</t>
    <phoneticPr fontId="0" type="noConversion"/>
  </si>
  <si>
    <t>EHT #208</t>
    <phoneticPr fontId="0" type="noConversion"/>
  </si>
  <si>
    <t>EL-LV-303</t>
    <phoneticPr fontId="0" type="noConversion"/>
  </si>
  <si>
    <t>EL-LV-703</t>
    <phoneticPr fontId="0" type="noConversion"/>
  </si>
  <si>
    <t>EL-LV-603</t>
    <phoneticPr fontId="0" type="noConversion"/>
  </si>
  <si>
    <t>EL-HV-001</t>
    <phoneticPr fontId="0" type="noConversion"/>
  </si>
  <si>
    <t>EL-LV-802</t>
    <phoneticPr fontId="0" type="noConversion"/>
  </si>
  <si>
    <t>EL-DP-001</t>
    <phoneticPr fontId="0" type="noConversion"/>
  </si>
  <si>
    <t>EL-DP-002</t>
    <phoneticPr fontId="0" type="noConversion"/>
  </si>
  <si>
    <t>EL-LV-802</t>
    <phoneticPr fontId="0" type="noConversion"/>
  </si>
  <si>
    <t>EL-LV-802</t>
    <phoneticPr fontId="0" type="noConversion"/>
  </si>
  <si>
    <t>EL-DP-002</t>
    <phoneticPr fontId="0" type="noConversion"/>
  </si>
  <si>
    <t>22.9kV</t>
    <phoneticPr fontId="0" type="noConversion"/>
  </si>
  <si>
    <t>FR-CN/CO-W</t>
    <phoneticPr fontId="0" type="noConversion"/>
  </si>
  <si>
    <t>1C</t>
    <phoneticPr fontId="0" type="noConversion"/>
  </si>
  <si>
    <t xml:space="preserve">22.9kV SWGR </t>
    <phoneticPr fontId="0" type="noConversion"/>
  </si>
  <si>
    <t>EL-TR-003</t>
    <phoneticPr fontId="0" type="noConversion"/>
  </si>
  <si>
    <t>FR-CN/CO-W</t>
    <phoneticPr fontId="0" type="noConversion"/>
  </si>
  <si>
    <t xml:space="preserve">22.9kV SWGR </t>
    <phoneticPr fontId="0" type="noConversion"/>
  </si>
  <si>
    <t>EL-TR-004</t>
    <phoneticPr fontId="0" type="noConversion"/>
  </si>
  <si>
    <t>22.9kV</t>
    <phoneticPr fontId="0" type="noConversion"/>
  </si>
  <si>
    <t>1C</t>
    <phoneticPr fontId="0" type="noConversion"/>
  </si>
  <si>
    <t>EL-HV-007</t>
    <phoneticPr fontId="0" type="noConversion"/>
  </si>
  <si>
    <t xml:space="preserve">22.9kV SWGR </t>
    <phoneticPr fontId="0" type="noConversion"/>
  </si>
  <si>
    <t>FR-CN/CO-W</t>
    <phoneticPr fontId="0" type="noConversion"/>
  </si>
  <si>
    <t>EL-TR-004</t>
    <phoneticPr fontId="0" type="noConversion"/>
  </si>
  <si>
    <t>EL-HV-008</t>
    <phoneticPr fontId="0" type="noConversion"/>
  </si>
  <si>
    <t>EL-TR-005</t>
    <phoneticPr fontId="0" type="noConversion"/>
  </si>
  <si>
    <t>FR-CN/CO-W</t>
    <phoneticPr fontId="0" type="noConversion"/>
  </si>
  <si>
    <t>EL-TR-005</t>
    <phoneticPr fontId="0" type="noConversion"/>
  </si>
  <si>
    <t>1C</t>
    <phoneticPr fontId="0" type="noConversion"/>
  </si>
  <si>
    <t>EL-HV-008</t>
    <phoneticPr fontId="0" type="noConversion"/>
  </si>
  <si>
    <t xml:space="preserve">22.9kV SWGR </t>
    <phoneticPr fontId="0" type="noConversion"/>
  </si>
  <si>
    <t>EL-TR-006</t>
    <phoneticPr fontId="0" type="noConversion"/>
  </si>
  <si>
    <t>EL-TR-006</t>
    <phoneticPr fontId="0" type="noConversion"/>
  </si>
  <si>
    <t>1C</t>
    <phoneticPr fontId="0" type="noConversion"/>
  </si>
  <si>
    <t>EL-HV-009</t>
    <phoneticPr fontId="0" type="noConversion"/>
  </si>
  <si>
    <t xml:space="preserve">22.9kV SWGR </t>
    <phoneticPr fontId="0" type="noConversion"/>
  </si>
  <si>
    <t>EL-TR-006</t>
    <phoneticPr fontId="0" type="noConversion"/>
  </si>
  <si>
    <t>22.9kV</t>
    <phoneticPr fontId="0" type="noConversion"/>
  </si>
  <si>
    <t>EL-HV-010</t>
    <phoneticPr fontId="0" type="noConversion"/>
  </si>
  <si>
    <t>EL-TR-007</t>
    <phoneticPr fontId="0" type="noConversion"/>
  </si>
  <si>
    <t>EL-HV-010</t>
    <phoneticPr fontId="0" type="noConversion"/>
  </si>
  <si>
    <t>EL-TR-007</t>
    <phoneticPr fontId="0" type="noConversion"/>
  </si>
  <si>
    <t>EL-HV-010</t>
    <phoneticPr fontId="0" type="noConversion"/>
  </si>
  <si>
    <t>EL-HV-011</t>
    <phoneticPr fontId="0" type="noConversion"/>
  </si>
  <si>
    <t xml:space="preserve">22.9kV SWGR </t>
    <phoneticPr fontId="0" type="noConversion"/>
  </si>
  <si>
    <t>EL-TR-008</t>
    <phoneticPr fontId="0" type="noConversion"/>
  </si>
  <si>
    <t>EL-HV-011</t>
    <phoneticPr fontId="0" type="noConversion"/>
  </si>
  <si>
    <t>EL-TR-008</t>
    <phoneticPr fontId="0" type="noConversion"/>
  </si>
  <si>
    <t>1C</t>
    <phoneticPr fontId="0" type="noConversion"/>
  </si>
  <si>
    <t>0.6/1kV</t>
    <phoneticPr fontId="0" type="noConversion"/>
  </si>
  <si>
    <t>FR-CV</t>
    <phoneticPr fontId="0" type="noConversion"/>
  </si>
  <si>
    <t>EL-LV-102</t>
    <phoneticPr fontId="0" type="noConversion"/>
  </si>
  <si>
    <t>SOFC #101</t>
    <phoneticPr fontId="0" type="noConversion"/>
  </si>
  <si>
    <t>EL-LV-102</t>
    <phoneticPr fontId="0" type="noConversion"/>
  </si>
  <si>
    <t>SOFC #101</t>
    <phoneticPr fontId="0" type="noConversion"/>
  </si>
  <si>
    <t>FR-CV</t>
    <phoneticPr fontId="0" type="noConversion"/>
  </si>
  <si>
    <t>0.6/1kV</t>
    <phoneticPr fontId="0" type="noConversion"/>
  </si>
  <si>
    <t>SOFC #101</t>
    <phoneticPr fontId="0" type="noConversion"/>
  </si>
  <si>
    <t>EL-LV-102</t>
    <phoneticPr fontId="0" type="noConversion"/>
  </si>
  <si>
    <t>SOFC #102</t>
    <phoneticPr fontId="0" type="noConversion"/>
  </si>
  <si>
    <t>EL-LV-102</t>
    <phoneticPr fontId="0" type="noConversion"/>
  </si>
  <si>
    <t>SOFC #102</t>
    <phoneticPr fontId="0" type="noConversion"/>
  </si>
  <si>
    <t>0.6/1kV</t>
    <phoneticPr fontId="0" type="noConversion"/>
  </si>
  <si>
    <t>SOFC #102</t>
    <phoneticPr fontId="0" type="noConversion"/>
  </si>
  <si>
    <t>FR-CV</t>
    <phoneticPr fontId="0" type="noConversion"/>
  </si>
  <si>
    <t>FR-CV</t>
    <phoneticPr fontId="0" type="noConversion"/>
  </si>
  <si>
    <t>SOFC #102</t>
    <phoneticPr fontId="0" type="noConversion"/>
  </si>
  <si>
    <t>SOFC #103</t>
    <phoneticPr fontId="0" type="noConversion"/>
  </si>
  <si>
    <t>0.6/1kV</t>
    <phoneticPr fontId="0" type="noConversion"/>
  </si>
  <si>
    <t>SOFC #103</t>
    <phoneticPr fontId="0" type="noConversion"/>
  </si>
  <si>
    <t>SOFC #103</t>
    <phoneticPr fontId="0" type="noConversion"/>
  </si>
  <si>
    <t>SOFC #103</t>
    <phoneticPr fontId="0" type="noConversion"/>
  </si>
  <si>
    <t>FR-CV</t>
    <phoneticPr fontId="0" type="noConversion"/>
  </si>
  <si>
    <t>SOFC #103</t>
    <phoneticPr fontId="0" type="noConversion"/>
  </si>
  <si>
    <t>0.6/1kV</t>
    <phoneticPr fontId="0" type="noConversion"/>
  </si>
  <si>
    <t>SOFC #104</t>
    <phoneticPr fontId="0" type="noConversion"/>
  </si>
  <si>
    <t>SOFC #104</t>
    <phoneticPr fontId="0" type="noConversion"/>
  </si>
  <si>
    <t>FR-CV</t>
    <phoneticPr fontId="0" type="noConversion"/>
  </si>
  <si>
    <t>SOFC #104</t>
    <phoneticPr fontId="0" type="noConversion"/>
  </si>
  <si>
    <t>EL-LV-102</t>
    <phoneticPr fontId="0" type="noConversion"/>
  </si>
  <si>
    <t>SOFC #105</t>
    <phoneticPr fontId="0" type="noConversion"/>
  </si>
  <si>
    <t>SOFC #105</t>
    <phoneticPr fontId="0" type="noConversion"/>
  </si>
  <si>
    <t>SOFC #105</t>
    <phoneticPr fontId="0" type="noConversion"/>
  </si>
  <si>
    <t>SOFC #106</t>
    <phoneticPr fontId="0" type="noConversion"/>
  </si>
  <si>
    <t>SOFC #106</t>
    <phoneticPr fontId="0" type="noConversion"/>
  </si>
  <si>
    <t>SOFC #106</t>
    <phoneticPr fontId="0" type="noConversion"/>
  </si>
  <si>
    <t>SOFC #106</t>
    <phoneticPr fontId="0" type="noConversion"/>
  </si>
  <si>
    <t>SOFC #107</t>
    <phoneticPr fontId="0" type="noConversion"/>
  </si>
  <si>
    <t>1C</t>
    <phoneticPr fontId="0" type="noConversion"/>
  </si>
  <si>
    <t>SOFC #107</t>
    <phoneticPr fontId="0" type="noConversion"/>
  </si>
  <si>
    <t>SOFC #107</t>
    <phoneticPr fontId="0" type="noConversion"/>
  </si>
  <si>
    <t>EL-LV-102</t>
    <phoneticPr fontId="0" type="noConversion"/>
  </si>
  <si>
    <t>SOFC #107</t>
    <phoneticPr fontId="0" type="noConversion"/>
  </si>
  <si>
    <t>SOFC #108</t>
    <phoneticPr fontId="0" type="noConversion"/>
  </si>
  <si>
    <t>SOFC #108</t>
    <phoneticPr fontId="0" type="noConversion"/>
  </si>
  <si>
    <t>SOFC #108</t>
    <phoneticPr fontId="0" type="noConversion"/>
  </si>
  <si>
    <t>SOFC #108</t>
    <phoneticPr fontId="0" type="noConversion"/>
  </si>
  <si>
    <t>SOFC #109</t>
    <phoneticPr fontId="0" type="noConversion"/>
  </si>
  <si>
    <t>SOFC #109</t>
    <phoneticPr fontId="0" type="noConversion"/>
  </si>
  <si>
    <t>SOFC #109</t>
    <phoneticPr fontId="0" type="noConversion"/>
  </si>
  <si>
    <t>2C</t>
    <phoneticPr fontId="0" type="noConversion"/>
  </si>
  <si>
    <t>EL-LV-103</t>
    <phoneticPr fontId="0" type="noConversion"/>
  </si>
  <si>
    <t>WDM #101</t>
    <phoneticPr fontId="0" type="noConversion"/>
  </si>
  <si>
    <t>2C</t>
    <phoneticPr fontId="0" type="noConversion"/>
  </si>
  <si>
    <t>EL-LV-103</t>
    <phoneticPr fontId="0" type="noConversion"/>
  </si>
  <si>
    <t>TC #101</t>
    <phoneticPr fontId="0" type="noConversion"/>
  </si>
  <si>
    <t>EL-LV-103</t>
    <phoneticPr fontId="0" type="noConversion"/>
  </si>
  <si>
    <t>EHT #101</t>
    <phoneticPr fontId="0" type="noConversion"/>
  </si>
  <si>
    <t>EHT #102</t>
    <phoneticPr fontId="0" type="noConversion"/>
  </si>
  <si>
    <t>EHT #102</t>
    <phoneticPr fontId="0" type="noConversion"/>
  </si>
  <si>
    <t>EHT #103</t>
    <phoneticPr fontId="0" type="noConversion"/>
  </si>
  <si>
    <t>2C</t>
    <phoneticPr fontId="0" type="noConversion"/>
  </si>
  <si>
    <t>EHT #104</t>
    <phoneticPr fontId="0" type="noConversion"/>
  </si>
  <si>
    <t>EHT #104</t>
    <phoneticPr fontId="0" type="noConversion"/>
  </si>
  <si>
    <t>EHT #105</t>
    <phoneticPr fontId="0" type="noConversion"/>
  </si>
  <si>
    <t>EHT #105</t>
    <phoneticPr fontId="0" type="noConversion"/>
  </si>
  <si>
    <t>EHT #106</t>
    <phoneticPr fontId="0" type="noConversion"/>
  </si>
  <si>
    <t>FR-CV</t>
    <phoneticPr fontId="0" type="noConversion"/>
  </si>
  <si>
    <t>EHT #107</t>
    <phoneticPr fontId="0" type="noConversion"/>
  </si>
  <si>
    <t>2C</t>
    <phoneticPr fontId="0" type="noConversion"/>
  </si>
  <si>
    <t>EHT #108</t>
    <phoneticPr fontId="0" type="noConversion"/>
  </si>
  <si>
    <t>EHT #108</t>
    <phoneticPr fontId="0" type="noConversion"/>
  </si>
  <si>
    <t>EHT #109</t>
    <phoneticPr fontId="0" type="noConversion"/>
  </si>
  <si>
    <t>EL-LV-202</t>
    <phoneticPr fontId="0" type="noConversion"/>
  </si>
  <si>
    <t>SOFC #201</t>
    <phoneticPr fontId="0" type="noConversion"/>
  </si>
  <si>
    <t>SOFC #201</t>
    <phoneticPr fontId="0" type="noConversion"/>
  </si>
  <si>
    <t>SOFC #201</t>
    <phoneticPr fontId="0" type="noConversion"/>
  </si>
  <si>
    <t>EL-LV-202</t>
    <phoneticPr fontId="0" type="noConversion"/>
  </si>
  <si>
    <t>1C</t>
    <phoneticPr fontId="0" type="noConversion"/>
  </si>
  <si>
    <t>SOFC #202</t>
    <phoneticPr fontId="0" type="noConversion"/>
  </si>
  <si>
    <t>SOFC #202</t>
    <phoneticPr fontId="0" type="noConversion"/>
  </si>
  <si>
    <t>EL-LV-202</t>
    <phoneticPr fontId="0" type="noConversion"/>
  </si>
  <si>
    <t>SOFC #202</t>
    <phoneticPr fontId="0" type="noConversion"/>
  </si>
  <si>
    <t>EL-LV-202</t>
    <phoneticPr fontId="0" type="noConversion"/>
  </si>
  <si>
    <t>SOFC #202</t>
    <phoneticPr fontId="0" type="noConversion"/>
  </si>
  <si>
    <t>SOFC #203</t>
    <phoneticPr fontId="0" type="noConversion"/>
  </si>
  <si>
    <t>SOFC #203</t>
    <phoneticPr fontId="0" type="noConversion"/>
  </si>
  <si>
    <t>SOFC #203</t>
    <phoneticPr fontId="0" type="noConversion"/>
  </si>
  <si>
    <t>SOFC #203</t>
    <phoneticPr fontId="0" type="noConversion"/>
  </si>
  <si>
    <t>SOFC #204</t>
    <phoneticPr fontId="0" type="noConversion"/>
  </si>
  <si>
    <t>SOFC #204</t>
    <phoneticPr fontId="0" type="noConversion"/>
  </si>
  <si>
    <t>SOFC #204</t>
    <phoneticPr fontId="0" type="noConversion"/>
  </si>
  <si>
    <t>EL-LV-202</t>
    <phoneticPr fontId="0" type="noConversion"/>
  </si>
  <si>
    <t>SOFC #205</t>
    <phoneticPr fontId="0" type="noConversion"/>
  </si>
  <si>
    <t>SOFC #205</t>
    <phoneticPr fontId="0" type="noConversion"/>
  </si>
  <si>
    <t>SOFC #205</t>
    <phoneticPr fontId="0" type="noConversion"/>
  </si>
  <si>
    <t>SOFC #205</t>
    <phoneticPr fontId="0" type="noConversion"/>
  </si>
  <si>
    <t>SOFC #206</t>
    <phoneticPr fontId="0" type="noConversion"/>
  </si>
  <si>
    <t>EL-LV-202</t>
    <phoneticPr fontId="0" type="noConversion"/>
  </si>
  <si>
    <t>SOFC #206</t>
    <phoneticPr fontId="0" type="noConversion"/>
  </si>
  <si>
    <t>SOFC #206</t>
    <phoneticPr fontId="0" type="noConversion"/>
  </si>
  <si>
    <t>SOFC #207</t>
    <phoneticPr fontId="0" type="noConversion"/>
  </si>
  <si>
    <t>SOFC #207</t>
    <phoneticPr fontId="0" type="noConversion"/>
  </si>
  <si>
    <t>SOFC #208</t>
    <phoneticPr fontId="0" type="noConversion"/>
  </si>
  <si>
    <t>SOFC #208</t>
    <phoneticPr fontId="0" type="noConversion"/>
  </si>
  <si>
    <t>SOFC #209</t>
    <phoneticPr fontId="0" type="noConversion"/>
  </si>
  <si>
    <t>SOFC #209</t>
    <phoneticPr fontId="0" type="noConversion"/>
  </si>
  <si>
    <t>0.6/1kV</t>
    <phoneticPr fontId="0" type="noConversion"/>
  </si>
  <si>
    <t>SOFC #209</t>
    <phoneticPr fontId="0" type="noConversion"/>
  </si>
  <si>
    <t>SOFC #210</t>
    <phoneticPr fontId="0" type="noConversion"/>
  </si>
  <si>
    <t>SOFC #210</t>
    <phoneticPr fontId="0" type="noConversion"/>
  </si>
  <si>
    <t>SOFC #210</t>
    <phoneticPr fontId="0" type="noConversion"/>
  </si>
  <si>
    <t>SOFC #210</t>
    <phoneticPr fontId="0" type="noConversion"/>
  </si>
  <si>
    <t>EL-LV-203</t>
    <phoneticPr fontId="0" type="noConversion"/>
  </si>
  <si>
    <t>WDM #201</t>
    <phoneticPr fontId="0" type="noConversion"/>
  </si>
  <si>
    <t>EL-LV-203</t>
    <phoneticPr fontId="0" type="noConversion"/>
  </si>
  <si>
    <t>TC #201</t>
    <phoneticPr fontId="0" type="noConversion"/>
  </si>
  <si>
    <t>EL-LV-203</t>
    <phoneticPr fontId="0" type="noConversion"/>
  </si>
  <si>
    <t>EHT #204</t>
    <phoneticPr fontId="0" type="noConversion"/>
  </si>
  <si>
    <t>EHT #204</t>
    <phoneticPr fontId="0" type="noConversion"/>
  </si>
  <si>
    <t>EHT #203</t>
    <phoneticPr fontId="0" type="noConversion"/>
  </si>
  <si>
    <t>EHT #203</t>
    <phoneticPr fontId="0" type="noConversion"/>
  </si>
  <si>
    <t>EHT #202</t>
    <phoneticPr fontId="0" type="noConversion"/>
  </si>
  <si>
    <t>EHT #206</t>
    <phoneticPr fontId="0" type="noConversion"/>
  </si>
  <si>
    <t>EHT #206</t>
    <phoneticPr fontId="0" type="noConversion"/>
  </si>
  <si>
    <t>EHT #207</t>
    <phoneticPr fontId="0" type="noConversion"/>
  </si>
  <si>
    <t>EHT #208</t>
    <phoneticPr fontId="0" type="noConversion"/>
  </si>
  <si>
    <t>EHT #209</t>
    <phoneticPr fontId="0" type="noConversion"/>
  </si>
  <si>
    <t>EHT #209</t>
    <phoneticPr fontId="0" type="noConversion"/>
  </si>
  <si>
    <t>EHT #210</t>
    <phoneticPr fontId="0" type="noConversion"/>
  </si>
  <si>
    <t>EL-LV-302</t>
    <phoneticPr fontId="0" type="noConversion"/>
  </si>
  <si>
    <t>SOFC #301</t>
    <phoneticPr fontId="0" type="noConversion"/>
  </si>
  <si>
    <t>EL-LV-302</t>
    <phoneticPr fontId="0" type="noConversion"/>
  </si>
  <si>
    <t>SOFC #301</t>
    <phoneticPr fontId="0" type="noConversion"/>
  </si>
  <si>
    <t>EL-LV-302</t>
    <phoneticPr fontId="0" type="noConversion"/>
  </si>
  <si>
    <t>SOFC #301</t>
    <phoneticPr fontId="0" type="noConversion"/>
  </si>
  <si>
    <t>EL-LV-302</t>
    <phoneticPr fontId="0" type="noConversion"/>
  </si>
  <si>
    <t>SOFC #301</t>
    <phoneticPr fontId="0" type="noConversion"/>
  </si>
  <si>
    <t>SOFC #302</t>
    <phoneticPr fontId="0" type="noConversion"/>
  </si>
  <si>
    <t>SOFC #302</t>
    <phoneticPr fontId="0" type="noConversion"/>
  </si>
  <si>
    <t>EL-LV-302</t>
    <phoneticPr fontId="0" type="noConversion"/>
  </si>
  <si>
    <t>EL-LV-302</t>
    <phoneticPr fontId="0" type="noConversion"/>
  </si>
  <si>
    <t>SOFC #302</t>
    <phoneticPr fontId="0" type="noConversion"/>
  </si>
  <si>
    <t>SOFC #303</t>
    <phoneticPr fontId="0" type="noConversion"/>
  </si>
  <si>
    <t>SOFC #303</t>
    <phoneticPr fontId="0" type="noConversion"/>
  </si>
  <si>
    <t>EL-LV-302</t>
    <phoneticPr fontId="0" type="noConversion"/>
  </si>
  <si>
    <t>SOFC #303</t>
    <phoneticPr fontId="0" type="noConversion"/>
  </si>
  <si>
    <t>SOFC #303</t>
    <phoneticPr fontId="0" type="noConversion"/>
  </si>
  <si>
    <t>SOFC #304</t>
    <phoneticPr fontId="0" type="noConversion"/>
  </si>
  <si>
    <t>SOFC #304</t>
    <phoneticPr fontId="0" type="noConversion"/>
  </si>
  <si>
    <t>SOFC #304</t>
    <phoneticPr fontId="0" type="noConversion"/>
  </si>
  <si>
    <t>SOFC #305</t>
    <phoneticPr fontId="0" type="noConversion"/>
  </si>
  <si>
    <t>SOFC #305</t>
    <phoneticPr fontId="0" type="noConversion"/>
  </si>
  <si>
    <t>SOFC #305</t>
    <phoneticPr fontId="0" type="noConversion"/>
  </si>
  <si>
    <t>SOFC #306</t>
    <phoneticPr fontId="0" type="noConversion"/>
  </si>
  <si>
    <t>SOFC #306</t>
    <phoneticPr fontId="0" type="noConversion"/>
  </si>
  <si>
    <t>SOFC #306</t>
    <phoneticPr fontId="0" type="noConversion"/>
  </si>
  <si>
    <t>SOFC #306</t>
    <phoneticPr fontId="0" type="noConversion"/>
  </si>
  <si>
    <t>SOFC #306</t>
    <phoneticPr fontId="0" type="noConversion"/>
  </si>
  <si>
    <t>SOFC #307</t>
    <phoneticPr fontId="0" type="noConversion"/>
  </si>
  <si>
    <t>SOFC #307</t>
    <phoneticPr fontId="0" type="noConversion"/>
  </si>
  <si>
    <t>SOFC #307</t>
    <phoneticPr fontId="0" type="noConversion"/>
  </si>
  <si>
    <t>SOFC #308</t>
    <phoneticPr fontId="0" type="noConversion"/>
  </si>
  <si>
    <t>SOFC #308</t>
    <phoneticPr fontId="0" type="noConversion"/>
  </si>
  <si>
    <t>SOFC #308</t>
    <phoneticPr fontId="0" type="noConversion"/>
  </si>
  <si>
    <t>SOFC #308</t>
    <phoneticPr fontId="0" type="noConversion"/>
  </si>
  <si>
    <t>SOFC #309</t>
    <phoneticPr fontId="0" type="noConversion"/>
  </si>
  <si>
    <t>SOFC #309</t>
    <phoneticPr fontId="0" type="noConversion"/>
  </si>
  <si>
    <t>SOFC #309</t>
    <phoneticPr fontId="0" type="noConversion"/>
  </si>
  <si>
    <t>SOFC #309</t>
    <phoneticPr fontId="0" type="noConversion"/>
  </si>
  <si>
    <t>SOFC #310</t>
    <phoneticPr fontId="0" type="noConversion"/>
  </si>
  <si>
    <t>SOFC #310</t>
    <phoneticPr fontId="0" type="noConversion"/>
  </si>
  <si>
    <t>SOFC #310</t>
    <phoneticPr fontId="0" type="noConversion"/>
  </si>
  <si>
    <t>EL-LV-303</t>
    <phoneticPr fontId="0" type="noConversion"/>
  </si>
  <si>
    <t>WDM #301</t>
    <phoneticPr fontId="0" type="noConversion"/>
  </si>
  <si>
    <t>EL-LV-303</t>
    <phoneticPr fontId="0" type="noConversion"/>
  </si>
  <si>
    <t>EL-LV-303</t>
    <phoneticPr fontId="0" type="noConversion"/>
  </si>
  <si>
    <t>TC #301</t>
    <phoneticPr fontId="0" type="noConversion"/>
  </si>
  <si>
    <t>EL-LV-303</t>
    <phoneticPr fontId="0" type="noConversion"/>
  </si>
  <si>
    <t>EHT #304</t>
    <phoneticPr fontId="0" type="noConversion"/>
  </si>
  <si>
    <t>EHT #304</t>
    <phoneticPr fontId="0" type="noConversion"/>
  </si>
  <si>
    <t>EHT #303</t>
    <phoneticPr fontId="0" type="noConversion"/>
  </si>
  <si>
    <t>EHT #303</t>
    <phoneticPr fontId="0" type="noConversion"/>
  </si>
  <si>
    <t>EHT #302</t>
    <phoneticPr fontId="0" type="noConversion"/>
  </si>
  <si>
    <t>EHT #302</t>
    <phoneticPr fontId="0" type="noConversion"/>
  </si>
  <si>
    <t>EHT #301</t>
    <phoneticPr fontId="0" type="noConversion"/>
  </si>
  <si>
    <t>EL-LV-303</t>
    <phoneticPr fontId="0" type="noConversion"/>
  </si>
  <si>
    <t>EHT #305</t>
    <phoneticPr fontId="0" type="noConversion"/>
  </si>
  <si>
    <t>EHT #306</t>
    <phoneticPr fontId="0" type="noConversion"/>
  </si>
  <si>
    <t>EHT #306</t>
    <phoneticPr fontId="0" type="noConversion"/>
  </si>
  <si>
    <t>EHT #307</t>
    <phoneticPr fontId="0" type="noConversion"/>
  </si>
  <si>
    <t>EHT #308</t>
    <phoneticPr fontId="0" type="noConversion"/>
  </si>
  <si>
    <t>EHT #308</t>
    <phoneticPr fontId="0" type="noConversion"/>
  </si>
  <si>
    <t>EHT #309</t>
    <phoneticPr fontId="0" type="noConversion"/>
  </si>
  <si>
    <t>EHT #309</t>
    <phoneticPr fontId="0" type="noConversion"/>
  </si>
  <si>
    <t>EHT #310</t>
    <phoneticPr fontId="0" type="noConversion"/>
  </si>
  <si>
    <t>SOFC #401</t>
    <phoneticPr fontId="0" type="noConversion"/>
  </si>
  <si>
    <t>EL-LV-402</t>
    <phoneticPr fontId="0" type="noConversion"/>
  </si>
  <si>
    <t>SOFC #401</t>
    <phoneticPr fontId="0" type="noConversion"/>
  </si>
  <si>
    <t>SOFC #401</t>
    <phoneticPr fontId="0" type="noConversion"/>
  </si>
  <si>
    <t>EL-LV-402</t>
    <phoneticPr fontId="0" type="noConversion"/>
  </si>
  <si>
    <t>SOFC #401</t>
    <phoneticPr fontId="0" type="noConversion"/>
  </si>
  <si>
    <t>EL-LV-402</t>
    <phoneticPr fontId="0" type="noConversion"/>
  </si>
  <si>
    <t>SOFC #402</t>
    <phoneticPr fontId="0" type="noConversion"/>
  </si>
  <si>
    <t>SOFC #402</t>
    <phoneticPr fontId="0" type="noConversion"/>
  </si>
  <si>
    <t>SOFC #402</t>
    <phoneticPr fontId="0" type="noConversion"/>
  </si>
  <si>
    <t>EL-LV-402</t>
    <phoneticPr fontId="0" type="noConversion"/>
  </si>
  <si>
    <t>SOFC #403</t>
    <phoneticPr fontId="0" type="noConversion"/>
  </si>
  <si>
    <t>SOFC #403</t>
    <phoneticPr fontId="0" type="noConversion"/>
  </si>
  <si>
    <t>SOFC #403</t>
    <phoneticPr fontId="0" type="noConversion"/>
  </si>
  <si>
    <t>EL-LV-402</t>
    <phoneticPr fontId="0" type="noConversion"/>
  </si>
  <si>
    <t>SOFC #404</t>
    <phoneticPr fontId="0" type="noConversion"/>
  </si>
  <si>
    <t>SOFC #404</t>
    <phoneticPr fontId="0" type="noConversion"/>
  </si>
  <si>
    <t>SOFC #404</t>
    <phoneticPr fontId="0" type="noConversion"/>
  </si>
  <si>
    <t>SOFC #404</t>
    <phoneticPr fontId="0" type="noConversion"/>
  </si>
  <si>
    <t>SOFC #405</t>
    <phoneticPr fontId="0" type="noConversion"/>
  </si>
  <si>
    <t>EL-LV-402</t>
    <phoneticPr fontId="0" type="noConversion"/>
  </si>
  <si>
    <t>SOFC #405</t>
    <phoneticPr fontId="0" type="noConversion"/>
  </si>
  <si>
    <t>SOFC #405</t>
    <phoneticPr fontId="0" type="noConversion"/>
  </si>
  <si>
    <t>SOFC #406</t>
    <phoneticPr fontId="0" type="noConversion"/>
  </si>
  <si>
    <t>SOFC #406</t>
    <phoneticPr fontId="0" type="noConversion"/>
  </si>
  <si>
    <t>SOFC #406</t>
    <phoneticPr fontId="0" type="noConversion"/>
  </si>
  <si>
    <t>SOFC #406</t>
    <phoneticPr fontId="0" type="noConversion"/>
  </si>
  <si>
    <t>SOFC #407</t>
    <phoneticPr fontId="0" type="noConversion"/>
  </si>
  <si>
    <t>SOFC #407</t>
    <phoneticPr fontId="0" type="noConversion"/>
  </si>
  <si>
    <t>SOFC #408</t>
    <phoneticPr fontId="0" type="noConversion"/>
  </si>
  <si>
    <t>SOFC #408</t>
    <phoneticPr fontId="0" type="noConversion"/>
  </si>
  <si>
    <t>SOFC #408</t>
    <phoneticPr fontId="0" type="noConversion"/>
  </si>
  <si>
    <t>SOFC #408</t>
    <phoneticPr fontId="0" type="noConversion"/>
  </si>
  <si>
    <t>SOFC #408</t>
    <phoneticPr fontId="0" type="noConversion"/>
  </si>
  <si>
    <t>SOFC #409</t>
    <phoneticPr fontId="0" type="noConversion"/>
  </si>
  <si>
    <t>SOFC #409</t>
    <phoneticPr fontId="0" type="noConversion"/>
  </si>
  <si>
    <t>SOFC #409</t>
    <phoneticPr fontId="0" type="noConversion"/>
  </si>
  <si>
    <t>SOFC #410</t>
    <phoneticPr fontId="0" type="noConversion"/>
  </si>
  <si>
    <t>SOFC #410</t>
    <phoneticPr fontId="0" type="noConversion"/>
  </si>
  <si>
    <t>SOFC #410</t>
    <phoneticPr fontId="0" type="noConversion"/>
  </si>
  <si>
    <t>SOFC #410</t>
    <phoneticPr fontId="0" type="noConversion"/>
  </si>
  <si>
    <t>EL-LV-403</t>
    <phoneticPr fontId="0" type="noConversion"/>
  </si>
  <si>
    <t>WDM #401</t>
    <phoneticPr fontId="0" type="noConversion"/>
  </si>
  <si>
    <t>EL-LV-403</t>
    <phoneticPr fontId="0" type="noConversion"/>
  </si>
  <si>
    <t>EL-LV-403</t>
    <phoneticPr fontId="0" type="noConversion"/>
  </si>
  <si>
    <t>TC #401</t>
    <phoneticPr fontId="0" type="noConversion"/>
  </si>
  <si>
    <t>EHT #404</t>
    <phoneticPr fontId="0" type="noConversion"/>
  </si>
  <si>
    <t>EHT #404</t>
    <phoneticPr fontId="0" type="noConversion"/>
  </si>
  <si>
    <t>EHT #403</t>
    <phoneticPr fontId="0" type="noConversion"/>
  </si>
  <si>
    <t>EHT #402</t>
    <phoneticPr fontId="0" type="noConversion"/>
  </si>
  <si>
    <t>EHT #402</t>
    <phoneticPr fontId="0" type="noConversion"/>
  </si>
  <si>
    <t>EHT #401</t>
    <phoneticPr fontId="0" type="noConversion"/>
  </si>
  <si>
    <t>EHT #405</t>
    <phoneticPr fontId="0" type="noConversion"/>
  </si>
  <si>
    <t>EHT #405</t>
    <phoneticPr fontId="0" type="noConversion"/>
  </si>
  <si>
    <t>EHT #406</t>
    <phoneticPr fontId="0" type="noConversion"/>
  </si>
  <si>
    <t>EHT #406</t>
    <phoneticPr fontId="0" type="noConversion"/>
  </si>
  <si>
    <t>EHT #407</t>
    <phoneticPr fontId="0" type="noConversion"/>
  </si>
  <si>
    <t>EHT #408</t>
    <phoneticPr fontId="0" type="noConversion"/>
  </si>
  <si>
    <t>EHT #409</t>
    <phoneticPr fontId="0" type="noConversion"/>
  </si>
  <si>
    <t>EHT #409</t>
    <phoneticPr fontId="0" type="noConversion"/>
  </si>
  <si>
    <t>EHT #410</t>
    <phoneticPr fontId="0" type="noConversion"/>
  </si>
  <si>
    <t>EL-LV-502</t>
    <phoneticPr fontId="0" type="noConversion"/>
  </si>
  <si>
    <t>SOFC #501</t>
    <phoneticPr fontId="0" type="noConversion"/>
  </si>
  <si>
    <t>SOFC #501</t>
    <phoneticPr fontId="0" type="noConversion"/>
  </si>
  <si>
    <t>EL-LV-502</t>
    <phoneticPr fontId="0" type="noConversion"/>
  </si>
  <si>
    <t>SOFC #501</t>
    <phoneticPr fontId="0" type="noConversion"/>
  </si>
  <si>
    <t>EL-LV-502</t>
    <phoneticPr fontId="0" type="noConversion"/>
  </si>
  <si>
    <t>SOFC #502</t>
    <phoneticPr fontId="0" type="noConversion"/>
  </si>
  <si>
    <t>EL-LV-502</t>
    <phoneticPr fontId="0" type="noConversion"/>
  </si>
  <si>
    <t>SOFC #502</t>
    <phoneticPr fontId="0" type="noConversion"/>
  </si>
  <si>
    <t>SOFC #502</t>
    <phoneticPr fontId="0" type="noConversion"/>
  </si>
  <si>
    <t>SOFC #502</t>
    <phoneticPr fontId="0" type="noConversion"/>
  </si>
  <si>
    <t>SOFC #503</t>
    <phoneticPr fontId="0" type="noConversion"/>
  </si>
  <si>
    <t>SOFC #503</t>
    <phoneticPr fontId="0" type="noConversion"/>
  </si>
  <si>
    <t>EL-LV-502</t>
    <phoneticPr fontId="0" type="noConversion"/>
  </si>
  <si>
    <t>SOFC #504</t>
    <phoneticPr fontId="0" type="noConversion"/>
  </si>
  <si>
    <t>SOFC #504</t>
    <phoneticPr fontId="0" type="noConversion"/>
  </si>
  <si>
    <t>SOFC #505</t>
    <phoneticPr fontId="0" type="noConversion"/>
  </si>
  <si>
    <t>SOFC #505</t>
    <phoneticPr fontId="0" type="noConversion"/>
  </si>
  <si>
    <t>SOFC #505</t>
    <phoneticPr fontId="0" type="noConversion"/>
  </si>
  <si>
    <t>SOFC #506</t>
    <phoneticPr fontId="0" type="noConversion"/>
  </si>
  <si>
    <t>SOFC #506</t>
    <phoneticPr fontId="0" type="noConversion"/>
  </si>
  <si>
    <t>SOFC #507</t>
    <phoneticPr fontId="0" type="noConversion"/>
  </si>
  <si>
    <t>SOFC #507</t>
    <phoneticPr fontId="0" type="noConversion"/>
  </si>
  <si>
    <t>SOFC #507</t>
    <phoneticPr fontId="0" type="noConversion"/>
  </si>
  <si>
    <t>SOFC #507</t>
    <phoneticPr fontId="0" type="noConversion"/>
  </si>
  <si>
    <t>SOFC #508</t>
    <phoneticPr fontId="0" type="noConversion"/>
  </si>
  <si>
    <t>SOFC #508</t>
    <phoneticPr fontId="0" type="noConversion"/>
  </si>
  <si>
    <t>SOFC #508</t>
    <phoneticPr fontId="0" type="noConversion"/>
  </si>
  <si>
    <t>SOFC #509</t>
    <phoneticPr fontId="0" type="noConversion"/>
  </si>
  <si>
    <t>SOFC #509</t>
    <phoneticPr fontId="0" type="noConversion"/>
  </si>
  <si>
    <t>SOFC #509</t>
    <phoneticPr fontId="0" type="noConversion"/>
  </si>
  <si>
    <t>EL-LV-503</t>
    <phoneticPr fontId="0" type="noConversion"/>
  </si>
  <si>
    <t>WDM #501</t>
    <phoneticPr fontId="0" type="noConversion"/>
  </si>
  <si>
    <t>EL-LV-503</t>
    <phoneticPr fontId="0" type="noConversion"/>
  </si>
  <si>
    <t>TC #501</t>
    <phoneticPr fontId="0" type="noConversion"/>
  </si>
  <si>
    <t>EHT #501</t>
    <phoneticPr fontId="0" type="noConversion"/>
  </si>
  <si>
    <t>EHT #502</t>
    <phoneticPr fontId="0" type="noConversion"/>
  </si>
  <si>
    <t>2C</t>
    <phoneticPr fontId="0" type="noConversion"/>
  </si>
  <si>
    <t>EHT #502</t>
    <phoneticPr fontId="0" type="noConversion"/>
  </si>
  <si>
    <t>EHT #503</t>
    <phoneticPr fontId="0" type="noConversion"/>
  </si>
  <si>
    <t>EHT #504</t>
    <phoneticPr fontId="0" type="noConversion"/>
  </si>
  <si>
    <t>EHT #505</t>
    <phoneticPr fontId="0" type="noConversion"/>
  </si>
  <si>
    <t>EHT #505</t>
    <phoneticPr fontId="0" type="noConversion"/>
  </si>
  <si>
    <t>EHT #506</t>
    <phoneticPr fontId="0" type="noConversion"/>
  </si>
  <si>
    <t>EL-LV-503</t>
    <phoneticPr fontId="0" type="noConversion"/>
  </si>
  <si>
    <t>EHT #507</t>
    <phoneticPr fontId="0" type="noConversion"/>
  </si>
  <si>
    <t>EHT #507</t>
    <phoneticPr fontId="0" type="noConversion"/>
  </si>
  <si>
    <t>EHT #508</t>
    <phoneticPr fontId="0" type="noConversion"/>
  </si>
  <si>
    <t>EHT #508</t>
    <phoneticPr fontId="0" type="noConversion"/>
  </si>
  <si>
    <t>EHT #509</t>
    <phoneticPr fontId="0" type="noConversion"/>
  </si>
  <si>
    <t>EL-LV-602</t>
    <phoneticPr fontId="0" type="noConversion"/>
  </si>
  <si>
    <t>SOFC #601</t>
    <phoneticPr fontId="0" type="noConversion"/>
  </si>
  <si>
    <t>EL-LV-602</t>
    <phoneticPr fontId="0" type="noConversion"/>
  </si>
  <si>
    <t>SOFC #602</t>
    <phoneticPr fontId="0" type="noConversion"/>
  </si>
  <si>
    <t>SOFC #602</t>
    <phoneticPr fontId="0" type="noConversion"/>
  </si>
  <si>
    <t>SOFC #603</t>
    <phoneticPr fontId="0" type="noConversion"/>
  </si>
  <si>
    <t>EL-LV-602</t>
    <phoneticPr fontId="0" type="noConversion"/>
  </si>
  <si>
    <t>SOFC #604</t>
    <phoneticPr fontId="0" type="noConversion"/>
  </si>
  <si>
    <t>SOFC #605</t>
    <phoneticPr fontId="0" type="noConversion"/>
  </si>
  <si>
    <t>EL-LV-602</t>
    <phoneticPr fontId="0" type="noConversion"/>
  </si>
  <si>
    <t>SOFC #605</t>
    <phoneticPr fontId="0" type="noConversion"/>
  </si>
  <si>
    <t>SOFC #605</t>
    <phoneticPr fontId="0" type="noConversion"/>
  </si>
  <si>
    <t>SOFC #606</t>
    <phoneticPr fontId="0" type="noConversion"/>
  </si>
  <si>
    <t>EL-LV-602</t>
    <phoneticPr fontId="0" type="noConversion"/>
  </si>
  <si>
    <t>SOFC #606</t>
    <phoneticPr fontId="0" type="noConversion"/>
  </si>
  <si>
    <t>SOFC #606</t>
    <phoneticPr fontId="0" type="noConversion"/>
  </si>
  <si>
    <t>SOFC #606</t>
    <phoneticPr fontId="0" type="noConversion"/>
  </si>
  <si>
    <t>SOFC #607</t>
    <phoneticPr fontId="0" type="noConversion"/>
  </si>
  <si>
    <t>SOFC #608</t>
    <phoneticPr fontId="0" type="noConversion"/>
  </si>
  <si>
    <t>SOFC #609</t>
    <phoneticPr fontId="0" type="noConversion"/>
  </si>
  <si>
    <t>WDM #601</t>
    <phoneticPr fontId="0" type="noConversion"/>
  </si>
  <si>
    <t>EL-LV-603</t>
    <phoneticPr fontId="0" type="noConversion"/>
  </si>
  <si>
    <t>EL-LV-603</t>
    <phoneticPr fontId="0" type="noConversion"/>
  </si>
  <si>
    <t>TC #601</t>
    <phoneticPr fontId="0" type="noConversion"/>
  </si>
  <si>
    <t>EHT #601</t>
    <phoneticPr fontId="0" type="noConversion"/>
  </si>
  <si>
    <t>EHT #602</t>
    <phoneticPr fontId="0" type="noConversion"/>
  </si>
  <si>
    <t>EHT #602</t>
    <phoneticPr fontId="0" type="noConversion"/>
  </si>
  <si>
    <t>EHT #603</t>
    <phoneticPr fontId="0" type="noConversion"/>
  </si>
  <si>
    <t>EHT #604</t>
    <phoneticPr fontId="0" type="noConversion"/>
  </si>
  <si>
    <t>EHT #607</t>
    <phoneticPr fontId="0" type="noConversion"/>
  </si>
  <si>
    <t>EL-LV-702</t>
    <phoneticPr fontId="0" type="noConversion"/>
  </si>
  <si>
    <t>SOFC #701</t>
    <phoneticPr fontId="0" type="noConversion"/>
  </si>
  <si>
    <t>SOFC #702</t>
    <phoneticPr fontId="0" type="noConversion"/>
  </si>
  <si>
    <t>SOFC #702</t>
    <phoneticPr fontId="0" type="noConversion"/>
  </si>
  <si>
    <t>SOFC #703</t>
    <phoneticPr fontId="0" type="noConversion"/>
  </si>
  <si>
    <t>EL-LV-702</t>
    <phoneticPr fontId="0" type="noConversion"/>
  </si>
  <si>
    <t>SOFC #704</t>
    <phoneticPr fontId="0" type="noConversion"/>
  </si>
  <si>
    <t>SOFC #704</t>
    <phoneticPr fontId="0" type="noConversion"/>
  </si>
  <si>
    <t>SOFC #705</t>
    <phoneticPr fontId="0" type="noConversion"/>
  </si>
  <si>
    <t>SOFC #706</t>
    <phoneticPr fontId="0" type="noConversion"/>
  </si>
  <si>
    <t>SOFC #706</t>
    <phoneticPr fontId="0" type="noConversion"/>
  </si>
  <si>
    <t>SOFC #707</t>
    <phoneticPr fontId="0" type="noConversion"/>
  </si>
  <si>
    <t>SOFC #708</t>
    <phoneticPr fontId="0" type="noConversion"/>
  </si>
  <si>
    <t>SOFC #709</t>
    <phoneticPr fontId="0" type="noConversion"/>
  </si>
  <si>
    <t>SOFC #709</t>
    <phoneticPr fontId="0" type="noConversion"/>
  </si>
  <si>
    <t>EL-LV-703</t>
    <phoneticPr fontId="0" type="noConversion"/>
  </si>
  <si>
    <t>EHT #704</t>
    <phoneticPr fontId="0" type="noConversion"/>
  </si>
  <si>
    <t>EHT #707</t>
    <phoneticPr fontId="0" type="noConversion"/>
  </si>
  <si>
    <t>EHT #708</t>
    <phoneticPr fontId="0" type="noConversion"/>
  </si>
  <si>
    <t>EL-UPS&amp;DC-001</t>
    <phoneticPr fontId="0" type="noConversion"/>
  </si>
  <si>
    <t>EHT PNL</t>
    <phoneticPr fontId="0" type="noConversion"/>
  </si>
  <si>
    <t>OUTDOOR UNIT OF E.H.P</t>
    <phoneticPr fontId="0" type="noConversion"/>
  </si>
  <si>
    <t>HV-PC-001F</t>
    <phoneticPr fontId="0" type="noConversion"/>
  </si>
  <si>
    <t>HV-PC-001J</t>
    <phoneticPr fontId="0" type="noConversion"/>
  </si>
  <si>
    <t>HV-PC-001K</t>
    <phoneticPr fontId="0" type="noConversion"/>
  </si>
  <si>
    <t>22.9kV SWITCHGEAR (INCOMING VCB)</t>
    <phoneticPr fontId="0" type="noConversion"/>
  </si>
  <si>
    <t>480V SWITCHGEAR (ACB)</t>
    <phoneticPr fontId="0" type="noConversion"/>
  </si>
  <si>
    <t>480V SWITCHGEAR (ACB)</t>
    <phoneticPr fontId="0" type="noConversion"/>
  </si>
  <si>
    <t>EL-LV-301</t>
    <phoneticPr fontId="0" type="noConversion"/>
  </si>
  <si>
    <t>PLC SYSTEM(MAIN)</t>
    <phoneticPr fontId="0" type="noConversion"/>
  </si>
  <si>
    <t>EL-DP-001</t>
    <phoneticPr fontId="0" type="noConversion"/>
  </si>
  <si>
    <t>옥외현황판</t>
    <phoneticPr fontId="0" type="noConversion"/>
  </si>
  <si>
    <t>소화약제제어반</t>
    <phoneticPr fontId="0" type="noConversion"/>
  </si>
  <si>
    <t>480V SWITCHGEAR</t>
    <phoneticPr fontId="0" type="noConversion"/>
  </si>
  <si>
    <t>480V SWITCHGEAR</t>
    <phoneticPr fontId="0" type="noConversion"/>
  </si>
  <si>
    <t>380/220V SWITCHGEAR</t>
    <phoneticPr fontId="0" type="noConversion"/>
  </si>
  <si>
    <t>4C</t>
    <phoneticPr fontId="0" type="noConversion"/>
  </si>
  <si>
    <t>EHT #604</t>
    <phoneticPr fontId="0" type="noConversion"/>
  </si>
  <si>
    <t>EHT #605</t>
    <phoneticPr fontId="0" type="noConversion"/>
  </si>
  <si>
    <t>EHT #606</t>
    <phoneticPr fontId="0" type="noConversion"/>
  </si>
  <si>
    <t>EHT #607</t>
    <phoneticPr fontId="0" type="noConversion"/>
  </si>
  <si>
    <t>EHT #608</t>
    <phoneticPr fontId="0" type="noConversion"/>
  </si>
  <si>
    <t>EHT #608</t>
    <phoneticPr fontId="0" type="noConversion"/>
  </si>
  <si>
    <t>EHT #609</t>
    <phoneticPr fontId="0" type="noConversion"/>
  </si>
  <si>
    <t>SOFC #701</t>
    <phoneticPr fontId="0" type="noConversion"/>
  </si>
  <si>
    <t>EL-LV-702</t>
    <phoneticPr fontId="0" type="noConversion"/>
  </si>
  <si>
    <t>SOFC #701</t>
    <phoneticPr fontId="0" type="noConversion"/>
  </si>
  <si>
    <t>0.6/1kV</t>
    <phoneticPr fontId="0" type="noConversion"/>
  </si>
  <si>
    <t>FR-CV</t>
    <phoneticPr fontId="0" type="noConversion"/>
  </si>
  <si>
    <t>SOFC #703</t>
    <phoneticPr fontId="0" type="noConversion"/>
  </si>
  <si>
    <t>SOFC #703</t>
    <phoneticPr fontId="0" type="noConversion"/>
  </si>
  <si>
    <t>SOFC #705</t>
    <phoneticPr fontId="0" type="noConversion"/>
  </si>
  <si>
    <t>SOFC #706</t>
    <phoneticPr fontId="0" type="noConversion"/>
  </si>
  <si>
    <t>SOFC #707</t>
    <phoneticPr fontId="0" type="noConversion"/>
  </si>
  <si>
    <t>SOFC #707</t>
    <phoneticPr fontId="0" type="noConversion"/>
  </si>
  <si>
    <t>SOFC #708</t>
    <phoneticPr fontId="0" type="noConversion"/>
  </si>
  <si>
    <t>SOFC #709</t>
    <phoneticPr fontId="0" type="noConversion"/>
  </si>
  <si>
    <t>WDM #701</t>
    <phoneticPr fontId="0" type="noConversion"/>
  </si>
  <si>
    <t>TC #701</t>
    <phoneticPr fontId="0" type="noConversion"/>
  </si>
  <si>
    <t>EHT #701</t>
    <phoneticPr fontId="0" type="noConversion"/>
  </si>
  <si>
    <t>EHT #702</t>
    <phoneticPr fontId="0" type="noConversion"/>
  </si>
  <si>
    <t>EHT #702</t>
    <phoneticPr fontId="0" type="noConversion"/>
  </si>
  <si>
    <t>EHT #703</t>
    <phoneticPr fontId="0" type="noConversion"/>
  </si>
  <si>
    <t>EL-LV-703</t>
    <phoneticPr fontId="0" type="noConversion"/>
  </si>
  <si>
    <t>EHT #705</t>
    <phoneticPr fontId="0" type="noConversion"/>
  </si>
  <si>
    <t>EHT #706</t>
    <phoneticPr fontId="0" type="noConversion"/>
  </si>
  <si>
    <t>EHT #709</t>
    <phoneticPr fontId="0" type="noConversion"/>
  </si>
  <si>
    <t>EL-AVR-001</t>
    <phoneticPr fontId="0" type="noConversion"/>
  </si>
  <si>
    <t>3C</t>
    <phoneticPr fontId="0" type="noConversion"/>
  </si>
  <si>
    <t>B/C</t>
    <phoneticPr fontId="0" type="noConversion"/>
  </si>
  <si>
    <t>EL-LP-001</t>
    <phoneticPr fontId="0" type="noConversion"/>
  </si>
  <si>
    <t>LIGHTING PNL</t>
    <phoneticPr fontId="0" type="noConversion"/>
  </si>
  <si>
    <t>EL-HF-001</t>
    <phoneticPr fontId="0" type="noConversion"/>
  </si>
  <si>
    <t>EHT PNL</t>
    <phoneticPr fontId="0" type="noConversion"/>
  </si>
  <si>
    <t>EL-HF-002</t>
    <phoneticPr fontId="0" type="noConversion"/>
  </si>
  <si>
    <t>EL-EP-001A</t>
    <phoneticPr fontId="0" type="noConversion"/>
  </si>
  <si>
    <t>HV-PC-001A</t>
    <phoneticPr fontId="0" type="noConversion"/>
  </si>
  <si>
    <t>PACKAGED AIR CONDITIONER-A</t>
    <phoneticPr fontId="0" type="noConversion"/>
  </si>
  <si>
    <t>HV-PC-001B</t>
    <phoneticPr fontId="0" type="noConversion"/>
  </si>
  <si>
    <t>PACKAGED AIR CONDITIONER-B</t>
    <phoneticPr fontId="0" type="noConversion"/>
  </si>
  <si>
    <t>HV-PC-001C</t>
    <phoneticPr fontId="0" type="noConversion"/>
  </si>
  <si>
    <t>PACKAGED AIR CONDITIONER-C</t>
    <phoneticPr fontId="0" type="noConversion"/>
  </si>
  <si>
    <t>HV-PC-001D</t>
    <phoneticPr fontId="0" type="noConversion"/>
  </si>
  <si>
    <t>PACKAGED AIR CONDITIONER-D</t>
    <phoneticPr fontId="0" type="noConversion"/>
  </si>
  <si>
    <t>HV-PC-001E</t>
    <phoneticPr fontId="0" type="noConversion"/>
  </si>
  <si>
    <t>PACKAGED AIR CONDITIONER-E</t>
    <phoneticPr fontId="0" type="noConversion"/>
  </si>
  <si>
    <t>PACKAGED AIR CONDITIONER-F</t>
    <phoneticPr fontId="0" type="noConversion"/>
  </si>
  <si>
    <t>4C</t>
    <phoneticPr fontId="0" type="noConversion"/>
  </si>
  <si>
    <t>HV-PC-001G</t>
    <phoneticPr fontId="0" type="noConversion"/>
  </si>
  <si>
    <t>PACKAGED AIR CONDITIONER-G</t>
    <phoneticPr fontId="0" type="noConversion"/>
  </si>
  <si>
    <t>HV-PC-001H</t>
    <phoneticPr fontId="0" type="noConversion"/>
  </si>
  <si>
    <t>PACKAGED AIR CONDITIONER-H</t>
    <phoneticPr fontId="0" type="noConversion"/>
  </si>
  <si>
    <t>HV-PC-001I</t>
    <phoneticPr fontId="0" type="noConversion"/>
  </si>
  <si>
    <t>PACKAGED AIR CONDITIONER-I</t>
    <phoneticPr fontId="0" type="noConversion"/>
  </si>
  <si>
    <t>PACKAGED AIR CONDITIONER-J</t>
    <phoneticPr fontId="0" type="noConversion"/>
  </si>
  <si>
    <t>PACKAGED AIR CONDITIONER-K</t>
    <phoneticPr fontId="0" type="noConversion"/>
  </si>
  <si>
    <t>HV-PC-001L</t>
    <phoneticPr fontId="0" type="noConversion"/>
  </si>
  <si>
    <t>PACKAGED AIR CONDITIONER-L</t>
    <phoneticPr fontId="0" type="noConversion"/>
  </si>
  <si>
    <t>EL-LV-802</t>
    <phoneticPr fontId="0" type="noConversion"/>
  </si>
  <si>
    <t>EL-HV-001</t>
    <phoneticPr fontId="0" type="noConversion"/>
  </si>
  <si>
    <t>2C</t>
    <phoneticPr fontId="0" type="noConversion"/>
  </si>
  <si>
    <t>EL-LV-101</t>
    <phoneticPr fontId="0" type="noConversion"/>
  </si>
  <si>
    <t>EL-LV-201</t>
    <phoneticPr fontId="0" type="noConversion"/>
  </si>
  <si>
    <t>EL-LV-401</t>
    <phoneticPr fontId="0" type="noConversion"/>
  </si>
  <si>
    <t>EL-LV-501</t>
    <phoneticPr fontId="0" type="noConversion"/>
  </si>
  <si>
    <t>EL-LV-601</t>
    <phoneticPr fontId="0" type="noConversion"/>
  </si>
  <si>
    <t>EL-LV-701</t>
    <phoneticPr fontId="0" type="noConversion"/>
  </si>
  <si>
    <t>EL-LV-801</t>
    <phoneticPr fontId="0" type="noConversion"/>
  </si>
  <si>
    <t>380/220V SWITCHGEAR (ACB)</t>
    <phoneticPr fontId="0" type="noConversion"/>
  </si>
  <si>
    <t>ME-PP-001A</t>
    <phoneticPr fontId="0" type="noConversion"/>
  </si>
  <si>
    <t>ME-PP-001B</t>
    <phoneticPr fontId="0" type="noConversion"/>
  </si>
  <si>
    <t>PLC SYSTEM(BACK-UP)</t>
    <phoneticPr fontId="0" type="noConversion"/>
  </si>
  <si>
    <t>OWS</t>
    <phoneticPr fontId="0" type="noConversion"/>
  </si>
  <si>
    <t>WATER FLOW METER</t>
    <phoneticPr fontId="0" type="noConversion"/>
  </si>
  <si>
    <t>22.9kV SWITCHGEAR</t>
    <phoneticPr fontId="0" type="noConversion"/>
  </si>
  <si>
    <t>480V SWITCHGEAR</t>
    <phoneticPr fontId="0" type="noConversion"/>
  </si>
  <si>
    <t>PLC PANEL</t>
  </si>
  <si>
    <t>24AWG</t>
    <phoneticPr fontId="5" type="noConversion"/>
  </si>
  <si>
    <t>24AWG</t>
    <phoneticPr fontId="5" type="noConversion"/>
  </si>
  <si>
    <t>1P</t>
    <phoneticPr fontId="0" type="noConversion"/>
  </si>
  <si>
    <t>FC1-FQIT-101</t>
    <phoneticPr fontId="0" type="noConversion"/>
  </si>
  <si>
    <t>UL2919(RS485)</t>
    <phoneticPr fontId="0" type="noConversion"/>
  </si>
  <si>
    <t>2P</t>
    <phoneticPr fontId="0" type="noConversion"/>
  </si>
  <si>
    <t>FC1-FQIT-101</t>
    <phoneticPr fontId="0" type="noConversion"/>
  </si>
  <si>
    <t>1P</t>
    <phoneticPr fontId="0" type="noConversion"/>
  </si>
  <si>
    <t>10C</t>
    <phoneticPr fontId="0" type="noConversion"/>
  </si>
  <si>
    <t>ME-PP-001A/B LCP</t>
    <phoneticPr fontId="0" type="noConversion"/>
  </si>
  <si>
    <t>NG GOV. SIGNAL J/B</t>
    <phoneticPr fontId="0" type="noConversion"/>
  </si>
  <si>
    <t>NG GOV. SIGNAL J/B (FC1-FQIT-201)</t>
    <phoneticPr fontId="0" type="noConversion"/>
  </si>
  <si>
    <t>NG GOV. SIGNAL J/B (FC1-FQIT-201)</t>
    <phoneticPr fontId="0" type="noConversion"/>
  </si>
  <si>
    <t>NG GOV. SIGNAL J/B (FC1-FQIT-202)</t>
    <phoneticPr fontId="0" type="noConversion"/>
  </si>
  <si>
    <t>1T</t>
    <phoneticPr fontId="0" type="noConversion"/>
  </si>
  <si>
    <t>GAS DETECTOR PANEL</t>
    <phoneticPr fontId="0" type="noConversion"/>
  </si>
  <si>
    <t>1T</t>
    <phoneticPr fontId="0" type="noConversion"/>
  </si>
  <si>
    <t>GAS DETECTOR PANEL</t>
    <phoneticPr fontId="0" type="noConversion"/>
  </si>
  <si>
    <t>GAS DETECTOR PANEL</t>
    <phoneticPr fontId="0" type="noConversion"/>
  </si>
  <si>
    <t>1T</t>
    <phoneticPr fontId="0" type="noConversion"/>
  </si>
  <si>
    <t>UL2919(RS485)</t>
    <phoneticPr fontId="0" type="noConversion"/>
  </si>
  <si>
    <t>F.O CABLE</t>
    <phoneticPr fontId="0" type="noConversion"/>
  </si>
  <si>
    <t>SINGLE MODE</t>
    <phoneticPr fontId="0" type="noConversion"/>
  </si>
  <si>
    <t>TC #201</t>
  </si>
  <si>
    <t>TC #301</t>
  </si>
  <si>
    <t>TC #401</t>
  </si>
  <si>
    <t>TC #401</t>
    <phoneticPr fontId="0" type="noConversion"/>
  </si>
  <si>
    <t>TC #501</t>
  </si>
  <si>
    <t>TC #601</t>
  </si>
  <si>
    <t>TC #601</t>
    <phoneticPr fontId="0" type="noConversion"/>
  </si>
  <si>
    <t>TC #701</t>
    <phoneticPr fontId="0" type="noConversion"/>
  </si>
  <si>
    <t>STP-CAT.5e</t>
  </si>
  <si>
    <t>24AWG</t>
    <phoneticPr fontId="5" type="noConversion"/>
  </si>
  <si>
    <t>4P</t>
    <phoneticPr fontId="0" type="noConversion"/>
  </si>
  <si>
    <t>4P</t>
    <phoneticPr fontId="0" type="noConversion"/>
  </si>
  <si>
    <t>EL-HV-001</t>
    <phoneticPr fontId="0" type="noConversion"/>
  </si>
  <si>
    <t>WHM</t>
    <phoneticPr fontId="0" type="noConversion"/>
  </si>
  <si>
    <t>EL-HV-003</t>
    <phoneticPr fontId="0" type="noConversion"/>
  </si>
  <si>
    <t>EL-LV-101</t>
    <phoneticPr fontId="0" type="noConversion"/>
  </si>
  <si>
    <t>EL-LV-401</t>
    <phoneticPr fontId="0" type="noConversion"/>
  </si>
  <si>
    <t>EL-LV-501</t>
    <phoneticPr fontId="0" type="noConversion"/>
  </si>
  <si>
    <t>EL-LV-701</t>
    <phoneticPr fontId="0" type="noConversion"/>
  </si>
  <si>
    <t>EL-LV-801</t>
    <phoneticPr fontId="0" type="noConversion"/>
  </si>
  <si>
    <t>WDM #101</t>
    <phoneticPr fontId="0" type="noConversion"/>
  </si>
  <si>
    <t>WDM #102</t>
    <phoneticPr fontId="0" type="noConversion"/>
  </si>
  <si>
    <t>WDM #702</t>
    <phoneticPr fontId="0" type="noConversion"/>
  </si>
  <si>
    <t>TC #701</t>
    <phoneticPr fontId="0" type="noConversion"/>
  </si>
  <si>
    <t>WDM #601</t>
  </si>
  <si>
    <t>WDM #602</t>
  </si>
  <si>
    <t>WDM #501</t>
  </si>
  <si>
    <t>WDM #502</t>
  </si>
  <si>
    <t>WDM #401</t>
  </si>
  <si>
    <t>WDM #402</t>
  </si>
  <si>
    <t>WDM #301</t>
  </si>
  <si>
    <t>WDM #302</t>
  </si>
  <si>
    <t>WDM #201</t>
  </si>
  <si>
    <t>WDM #202</t>
  </si>
  <si>
    <t>COMMAND</t>
    <phoneticPr fontId="0" type="noConversion"/>
  </si>
  <si>
    <t>STATUS (86)</t>
    <phoneticPr fontId="0" type="noConversion"/>
  </si>
  <si>
    <t>4C</t>
    <phoneticPr fontId="0" type="noConversion"/>
  </si>
  <si>
    <t>EL-HV-003</t>
    <phoneticPr fontId="0" type="noConversion"/>
  </si>
  <si>
    <t>EL-HV-004</t>
    <phoneticPr fontId="0" type="noConversion"/>
  </si>
  <si>
    <t>EL-HV-006</t>
    <phoneticPr fontId="0" type="noConversion"/>
  </si>
  <si>
    <t>EL-HV-007</t>
    <phoneticPr fontId="0" type="noConversion"/>
  </si>
  <si>
    <t>EL-HV-008</t>
    <phoneticPr fontId="0" type="noConversion"/>
  </si>
  <si>
    <t>EL-HV-009</t>
    <phoneticPr fontId="0" type="noConversion"/>
  </si>
  <si>
    <t>EL-HV-011</t>
    <phoneticPr fontId="0" type="noConversion"/>
  </si>
  <si>
    <t>EL-HV-004</t>
    <phoneticPr fontId="0" type="noConversion"/>
  </si>
  <si>
    <t>EL-HV-005</t>
    <phoneticPr fontId="0" type="noConversion"/>
  </si>
  <si>
    <t>EL-HV-006</t>
    <phoneticPr fontId="0" type="noConversion"/>
  </si>
  <si>
    <t>EL-HV-009</t>
    <phoneticPr fontId="0" type="noConversion"/>
  </si>
  <si>
    <t>EL-HV-010</t>
    <phoneticPr fontId="0" type="noConversion"/>
  </si>
  <si>
    <t>EL-TR-001</t>
    <phoneticPr fontId="0" type="noConversion"/>
  </si>
  <si>
    <t>EL-TR-003</t>
    <phoneticPr fontId="0" type="noConversion"/>
  </si>
  <si>
    <t>EL-TR-004</t>
    <phoneticPr fontId="0" type="noConversion"/>
  </si>
  <si>
    <t>EL-TR-005</t>
    <phoneticPr fontId="0" type="noConversion"/>
  </si>
  <si>
    <t>EL-TR-006</t>
    <phoneticPr fontId="0" type="noConversion"/>
  </si>
  <si>
    <t>EL-TR-007</t>
    <phoneticPr fontId="0" type="noConversion"/>
  </si>
  <si>
    <t>EL-TR-008</t>
    <phoneticPr fontId="0" type="noConversion"/>
  </si>
  <si>
    <t>EL-HV-005</t>
    <phoneticPr fontId="0" type="noConversion"/>
  </si>
  <si>
    <t>EL-LV-101</t>
    <phoneticPr fontId="0" type="noConversion"/>
  </si>
  <si>
    <t>EL-LV-201</t>
    <phoneticPr fontId="0" type="noConversion"/>
  </si>
  <si>
    <t>EL-LV-401</t>
    <phoneticPr fontId="0" type="noConversion"/>
  </si>
  <si>
    <t>EL-UPS&amp;BC-001</t>
    <phoneticPr fontId="0" type="noConversion"/>
  </si>
  <si>
    <t>UPS &amp; BC PANEL</t>
    <phoneticPr fontId="0" type="noConversion"/>
  </si>
  <si>
    <t>EL-HF-001</t>
    <phoneticPr fontId="0" type="noConversion"/>
  </si>
  <si>
    <t>EL-HF-002</t>
    <phoneticPr fontId="0" type="noConversion"/>
  </si>
  <si>
    <t>AVR PANEL</t>
    <phoneticPr fontId="0" type="noConversion"/>
  </si>
  <si>
    <t>EL-AVR-001</t>
    <phoneticPr fontId="0" type="noConversion"/>
  </si>
  <si>
    <t>UPS DP PANEL</t>
  </si>
  <si>
    <t>P</t>
    <phoneticPr fontId="0" type="noConversion"/>
  </si>
  <si>
    <t>F</t>
    <phoneticPr fontId="0" type="noConversion"/>
  </si>
  <si>
    <t>F</t>
    <phoneticPr fontId="0" type="noConversion"/>
  </si>
  <si>
    <t>F</t>
    <phoneticPr fontId="0" type="noConversion"/>
  </si>
  <si>
    <t>F</t>
    <phoneticPr fontId="0" type="noConversion"/>
  </si>
  <si>
    <t>F</t>
    <phoneticPr fontId="0" type="noConversion"/>
  </si>
  <si>
    <t>F</t>
    <phoneticPr fontId="0" type="noConversion"/>
  </si>
  <si>
    <t>F</t>
    <phoneticPr fontId="0" type="noConversion"/>
  </si>
  <si>
    <t>F</t>
    <phoneticPr fontId="0" type="noConversion"/>
  </si>
  <si>
    <t>F</t>
    <phoneticPr fontId="0" type="noConversion"/>
  </si>
  <si>
    <t>M</t>
    <phoneticPr fontId="0" type="noConversion"/>
  </si>
  <si>
    <t>WDM #102</t>
    <phoneticPr fontId="0" type="noConversion"/>
  </si>
  <si>
    <t>WDM #202</t>
    <phoneticPr fontId="0" type="noConversion"/>
  </si>
  <si>
    <t>WDM #302</t>
    <phoneticPr fontId="0" type="noConversion"/>
  </si>
  <si>
    <t>WDM #402</t>
    <phoneticPr fontId="0" type="noConversion"/>
  </si>
  <si>
    <t>WDM #502</t>
    <phoneticPr fontId="0" type="noConversion"/>
  </si>
  <si>
    <t>WDM #702</t>
    <phoneticPr fontId="0" type="noConversion"/>
  </si>
  <si>
    <t>WDM #602</t>
    <phoneticPr fontId="0" type="noConversion"/>
  </si>
  <si>
    <t>EHT #501</t>
    <phoneticPr fontId="0" type="noConversion"/>
  </si>
  <si>
    <t>C</t>
    <phoneticPr fontId="0" type="noConversion"/>
  </si>
  <si>
    <t>C</t>
    <phoneticPr fontId="0" type="noConversion"/>
  </si>
  <si>
    <t>C</t>
    <phoneticPr fontId="0" type="noConversion"/>
  </si>
  <si>
    <t>C</t>
    <phoneticPr fontId="0" type="noConversion"/>
  </si>
  <si>
    <t>C</t>
    <phoneticPr fontId="0" type="noConversion"/>
  </si>
  <si>
    <t>STATUS (86)</t>
    <phoneticPr fontId="0" type="noConversion"/>
  </si>
  <si>
    <t>STATUS (86)</t>
    <phoneticPr fontId="0" type="noConversion"/>
  </si>
  <si>
    <t>COMMAND</t>
    <phoneticPr fontId="0" type="noConversion"/>
  </si>
  <si>
    <t>COMMAND</t>
    <phoneticPr fontId="0" type="noConversion"/>
  </si>
  <si>
    <t>WTD</t>
    <phoneticPr fontId="0" type="noConversion"/>
  </si>
  <si>
    <t>6P</t>
    <phoneticPr fontId="0" type="noConversion"/>
  </si>
  <si>
    <t>(STAMP-1)</t>
  </si>
  <si>
    <t>(STAMP-2)</t>
  </si>
  <si>
    <t>(STAMP-3)</t>
  </si>
  <si>
    <t>(STAMP-4)</t>
  </si>
  <si>
    <t>(STAMP-5)</t>
  </si>
  <si>
    <t>(STAMP-6)</t>
  </si>
  <si>
    <t>(STAMP-7)</t>
  </si>
  <si>
    <t>(SOFC#101)</t>
  </si>
  <si>
    <t>(SOFC#102)</t>
  </si>
  <si>
    <t>(SOFC#103)</t>
  </si>
  <si>
    <t>(SOFC#104)</t>
  </si>
  <si>
    <t>(SOFC#105)</t>
  </si>
  <si>
    <t>(SOFC#106)</t>
  </si>
  <si>
    <t>(SOFC#107)</t>
  </si>
  <si>
    <t>(SOFC#108)</t>
  </si>
  <si>
    <t>(SOFC#109)</t>
  </si>
  <si>
    <t>(SOFC#201)</t>
  </si>
  <si>
    <t>(SOFC#202)</t>
  </si>
  <si>
    <t>(SOFC#203)</t>
  </si>
  <si>
    <t>(SOFC#204)</t>
  </si>
  <si>
    <t>(SOFC#205)</t>
  </si>
  <si>
    <t>(SOFC#206)</t>
  </si>
  <si>
    <t>(SOFC#207)</t>
  </si>
  <si>
    <t>(SOFC#208)</t>
  </si>
  <si>
    <t>(SOFC#209)</t>
  </si>
  <si>
    <t>(SOFC#210)</t>
  </si>
  <si>
    <t>(SOFC#301)</t>
  </si>
  <si>
    <t>(SOFC#302)</t>
  </si>
  <si>
    <t>(SOFC#303)</t>
  </si>
  <si>
    <t>(SOFC#304)</t>
  </si>
  <si>
    <t>(SOFC#305)</t>
  </si>
  <si>
    <t>(SOFC#306)</t>
  </si>
  <si>
    <t>(SOFC#307)</t>
  </si>
  <si>
    <t>(SOFC#308)</t>
  </si>
  <si>
    <t>(SOFC#309)</t>
  </si>
  <si>
    <t>(SOFC#310)</t>
  </si>
  <si>
    <t>(SOFC#401)</t>
  </si>
  <si>
    <t>(SOFC#402)</t>
  </si>
  <si>
    <t>(SOFC#403)</t>
  </si>
  <si>
    <t>(SOFC#404)</t>
  </si>
  <si>
    <t>(SOFC#405)</t>
  </si>
  <si>
    <t>(SOFC#406)</t>
  </si>
  <si>
    <t>(SOFC#407)</t>
  </si>
  <si>
    <t>(SOFC#408)</t>
  </si>
  <si>
    <t>(SOFC#409)</t>
  </si>
  <si>
    <t>(SOFC#410)</t>
  </si>
  <si>
    <t>(SOFC#501)</t>
  </si>
  <si>
    <t>(SOFC#502)</t>
  </si>
  <si>
    <t>(SOFC#503)</t>
  </si>
  <si>
    <t>(SOFC#504)</t>
  </si>
  <si>
    <t>(SOFC#505)</t>
  </si>
  <si>
    <t>(SOFC#506)</t>
  </si>
  <si>
    <t>(SOFC#507)</t>
  </si>
  <si>
    <t>(SOFC#508)</t>
  </si>
  <si>
    <t>(SOFC#509)</t>
  </si>
  <si>
    <t>(SOFC#601)</t>
  </si>
  <si>
    <t>(SOFC#602)</t>
  </si>
  <si>
    <t>(SOFC#603)</t>
  </si>
  <si>
    <t>(SOFC#604)</t>
  </si>
  <si>
    <t>(SOFC#605)</t>
  </si>
  <si>
    <t>(SOFC#606)</t>
  </si>
  <si>
    <t>(SOFC#607)</t>
  </si>
  <si>
    <t>(SOFC#608)</t>
  </si>
  <si>
    <t>(SOFC#609)</t>
  </si>
  <si>
    <t>(SOFC#701)</t>
  </si>
  <si>
    <t>(SOFC#702)</t>
  </si>
  <si>
    <t>(SOFC#703)</t>
  </si>
  <si>
    <t>(SOFC#704)</t>
  </si>
  <si>
    <t>(SOFC#705)</t>
  </si>
  <si>
    <t>(SOFC#706)</t>
  </si>
  <si>
    <t>(SOFC#707)</t>
  </si>
  <si>
    <t>(SOFC#708)</t>
  </si>
  <si>
    <t>(SOFC#709)</t>
  </si>
  <si>
    <t>C</t>
  </si>
  <si>
    <t>P</t>
  </si>
  <si>
    <t>0.6/1kV</t>
  </si>
  <si>
    <t>F.O CABLE</t>
  </si>
  <si>
    <t>22.9kV</t>
  </si>
  <si>
    <t>SINGLE MODE</t>
  </si>
  <si>
    <t>UL2919(RS485)</t>
  </si>
  <si>
    <t>FR-CV</t>
  </si>
  <si>
    <t>FR-CN/CO-W</t>
  </si>
  <si>
    <t>2P</t>
  </si>
  <si>
    <t>4C</t>
  </si>
  <si>
    <t>6P</t>
  </si>
  <si>
    <t>10C</t>
  </si>
  <si>
    <t>1P</t>
  </si>
  <si>
    <t>1T</t>
  </si>
  <si>
    <t>1C</t>
  </si>
  <si>
    <t>2C</t>
  </si>
  <si>
    <t>3C</t>
  </si>
  <si>
    <t>요약</t>
  </si>
  <si>
    <t>MDF &amp; CCTV PANEL</t>
  </si>
  <si>
    <t>소방수신반</t>
    <phoneticPr fontId="0" type="noConversion"/>
  </si>
  <si>
    <t>FC1-FQIT-101</t>
    <phoneticPr fontId="0" type="noConversion"/>
  </si>
  <si>
    <t>-</t>
    <phoneticPr fontId="0" type="noConversion"/>
  </si>
  <si>
    <t>FR-CVV-S</t>
    <phoneticPr fontId="0" type="noConversion"/>
  </si>
  <si>
    <t>AC OUTPUT VOLTAGE</t>
  </si>
  <si>
    <t>AC INPUT MCCB-1
ON / FAULT STATUS</t>
    <phoneticPr fontId="0" type="noConversion"/>
  </si>
  <si>
    <t>AC OUTPUT MCCB-1
ON / FAULT STATUS</t>
    <phoneticPr fontId="0" type="noConversion"/>
  </si>
  <si>
    <t>AC INPUT VOLTAGE</t>
    <phoneticPr fontId="0" type="noConversion"/>
  </si>
  <si>
    <t>AC OUTPUT VOLTAGE</t>
    <phoneticPr fontId="0" type="noConversion"/>
  </si>
  <si>
    <t>AC OUTPUT CURRENT</t>
    <phoneticPr fontId="0" type="noConversion"/>
  </si>
  <si>
    <t>FR-CVV-I/C AMS</t>
  </si>
  <si>
    <t>FR-CVV-I/C AMS</t>
    <phoneticPr fontId="0" type="noConversion"/>
  </si>
  <si>
    <t>EL-DP-001</t>
  </si>
  <si>
    <t>MAIN MCCB-100
ON / FAULT STATUS</t>
    <phoneticPr fontId="0" type="noConversion"/>
  </si>
  <si>
    <t>EL-DP-002</t>
    <phoneticPr fontId="0" type="noConversion"/>
  </si>
  <si>
    <t>DC GROUND RELAY(64D) ALARM</t>
  </si>
  <si>
    <t>DC DIST. OUTPUT CURRENT</t>
  </si>
  <si>
    <t>DC DIST. OUTPUT VOLTAGE</t>
  </si>
  <si>
    <t>TOTAL FAULT STATUS</t>
    <phoneticPr fontId="0" type="noConversion"/>
  </si>
  <si>
    <t>3C</t>
    <phoneticPr fontId="0" type="noConversion"/>
  </si>
  <si>
    <t>3C</t>
    <phoneticPr fontId="0" type="noConversion"/>
  </si>
  <si>
    <t>DC UNDERVOLTAGE RELAY(27D) ALARM</t>
  </si>
  <si>
    <t>AVR VOLTAGE UVR(27) ALARM</t>
  </si>
  <si>
    <t>AVR VOLTAGE OVR(59) ALARM</t>
  </si>
  <si>
    <t>VOLTAGE UVR(27) ALARM</t>
  </si>
  <si>
    <t>VOLTAGE OVR(59) ALARM</t>
  </si>
  <si>
    <t>DC OVERVOLTAGE RELAY(59D) ALARM</t>
  </si>
  <si>
    <t>TC #101</t>
  </si>
  <si>
    <t>TC #701</t>
  </si>
  <si>
    <t>LATER</t>
  </si>
  <si>
    <t>전기실</t>
  </si>
  <si>
    <r>
      <rPr>
        <sz val="9"/>
        <rFont val="돋움"/>
        <family val="3"/>
        <charset val="129"/>
      </rPr>
      <t>전기실</t>
    </r>
    <phoneticPr fontId="0" type="noConversion"/>
  </si>
  <si>
    <t>전자기기실</t>
  </si>
  <si>
    <t>전자기기실</t>
    <phoneticPr fontId="0" type="noConversion"/>
  </si>
  <si>
    <t>전자기기실</t>
    <phoneticPr fontId="0" type="noConversion"/>
  </si>
  <si>
    <r>
      <rPr>
        <sz val="9"/>
        <rFont val="돋움"/>
        <family val="3"/>
        <charset val="129"/>
      </rPr>
      <t>전기실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북쪽</t>
    </r>
    <phoneticPr fontId="0" type="noConversion"/>
  </si>
  <si>
    <t>소화약재실</t>
    <phoneticPr fontId="0" type="noConversion"/>
  </si>
  <si>
    <t>EHT PNL</t>
    <phoneticPr fontId="0" type="noConversion"/>
  </si>
  <si>
    <t>FR-CVV-S</t>
  </si>
  <si>
    <t>FR-CVV-S</t>
    <phoneticPr fontId="0" type="noConversion"/>
  </si>
  <si>
    <t>S</t>
  </si>
  <si>
    <t>S</t>
    <phoneticPr fontId="0" type="noConversion"/>
  </si>
  <si>
    <t>C</t>
    <phoneticPr fontId="0" type="noConversion"/>
  </si>
  <si>
    <t>IN-PLC-001</t>
  </si>
  <si>
    <t>IN-PLC-001</t>
    <phoneticPr fontId="0" type="noConversion"/>
  </si>
  <si>
    <t>H</t>
    <phoneticPr fontId="0" type="noConversion"/>
  </si>
  <si>
    <t>L</t>
    <phoneticPr fontId="0" type="noConversion"/>
  </si>
  <si>
    <t>K</t>
    <phoneticPr fontId="0" type="noConversion"/>
  </si>
  <si>
    <t>T</t>
    <phoneticPr fontId="0" type="noConversion"/>
  </si>
  <si>
    <t>C</t>
    <phoneticPr fontId="0" type="noConversion"/>
  </si>
  <si>
    <t>C</t>
    <phoneticPr fontId="0" type="noConversion"/>
  </si>
  <si>
    <t>ELTR001</t>
  </si>
  <si>
    <t>ELTR002</t>
  </si>
  <si>
    <t>ELTR003</t>
  </si>
  <si>
    <t>ELTR004</t>
  </si>
  <si>
    <t>ELTR005</t>
  </si>
  <si>
    <t>ELTR006</t>
  </si>
  <si>
    <t>ELTR007</t>
  </si>
  <si>
    <t>ELTR008</t>
  </si>
  <si>
    <t>ELAVR001</t>
  </si>
  <si>
    <t>ELUPS&amp;DC001</t>
  </si>
  <si>
    <t>ELLP001</t>
  </si>
  <si>
    <t>ELHF001</t>
  </si>
  <si>
    <t>ELHF002</t>
  </si>
  <si>
    <t>ELEP001A</t>
  </si>
  <si>
    <t>HVPC001A</t>
  </si>
  <si>
    <t>HVPC001B</t>
  </si>
  <si>
    <t>HVPC001C</t>
  </si>
  <si>
    <t>HVPC001D</t>
  </si>
  <si>
    <t>HVPC001E</t>
  </si>
  <si>
    <t>HVPC001F</t>
  </si>
  <si>
    <t>HVPC001G</t>
  </si>
  <si>
    <t>HVPC001H</t>
  </si>
  <si>
    <t>HVPC001I</t>
  </si>
  <si>
    <t>HVPC001J</t>
  </si>
  <si>
    <t>HVPC001K</t>
  </si>
  <si>
    <t>HVPC001L</t>
  </si>
  <si>
    <t>ELHV001</t>
  </si>
  <si>
    <t>ELLV101</t>
  </si>
  <si>
    <t>ELLV201</t>
  </si>
  <si>
    <t>ELLV301</t>
  </si>
  <si>
    <t>ELLV401</t>
  </si>
  <si>
    <t>ELLV501</t>
  </si>
  <si>
    <t>ELLV601</t>
  </si>
  <si>
    <t>ELLV701</t>
  </si>
  <si>
    <t>ELLV801</t>
  </si>
  <si>
    <t>MEPP001A</t>
  </si>
  <si>
    <t>MEPP001B</t>
  </si>
  <si>
    <t>INPLC001</t>
  </si>
  <si>
    <t>FC1FQIT101</t>
  </si>
  <si>
    <t>ELHV003</t>
  </si>
  <si>
    <t>ELHV004</t>
  </si>
  <si>
    <t>ELHV005</t>
  </si>
  <si>
    <t>ELHV006</t>
  </si>
  <si>
    <t>ELHV007</t>
  </si>
  <si>
    <t>ELHV008</t>
  </si>
  <si>
    <t>ELHV009</t>
  </si>
  <si>
    <t>ELHV010</t>
  </si>
  <si>
    <t>ELHV011</t>
  </si>
  <si>
    <t>SOFC101</t>
  </si>
  <si>
    <t>SOFC102</t>
  </si>
  <si>
    <t>SOFC103</t>
  </si>
  <si>
    <t>SOFC104</t>
  </si>
  <si>
    <t>SOFC105</t>
  </si>
  <si>
    <t>SOFC106</t>
  </si>
  <si>
    <t>SOFC107</t>
  </si>
  <si>
    <t>SOFC108</t>
  </si>
  <si>
    <t>SOFC109</t>
  </si>
  <si>
    <t>WDM101</t>
  </si>
  <si>
    <t>WDM102</t>
  </si>
  <si>
    <t>TC101</t>
  </si>
  <si>
    <t>EHT101</t>
  </si>
  <si>
    <t>EHT102</t>
  </si>
  <si>
    <t>EHT103</t>
  </si>
  <si>
    <t>EHT104</t>
  </si>
  <si>
    <t>EHT105</t>
  </si>
  <si>
    <t>EHT106</t>
  </si>
  <si>
    <t>EHT107</t>
  </si>
  <si>
    <t>EHT108</t>
  </si>
  <si>
    <t>EHT109</t>
  </si>
  <si>
    <t>SOFC201</t>
  </si>
  <si>
    <t>SOFC202</t>
  </si>
  <si>
    <t>SOFC203</t>
  </si>
  <si>
    <t>SOFC204</t>
  </si>
  <si>
    <t>SOFC205</t>
  </si>
  <si>
    <t>SOFC206</t>
  </si>
  <si>
    <t>SOFC207</t>
  </si>
  <si>
    <t>SOFC208</t>
  </si>
  <si>
    <t>SOFC209</t>
  </si>
  <si>
    <t>SOFC210</t>
  </si>
  <si>
    <t>WDM201</t>
  </si>
  <si>
    <t>WDM202</t>
  </si>
  <si>
    <t>TC201</t>
  </si>
  <si>
    <t>EHT204</t>
  </si>
  <si>
    <t>EHT203</t>
  </si>
  <si>
    <t>EHT202</t>
  </si>
  <si>
    <t>EHT201</t>
  </si>
  <si>
    <t>EHT205</t>
  </si>
  <si>
    <t>EHT206</t>
  </si>
  <si>
    <t>EHT207</t>
  </si>
  <si>
    <t>EHT208</t>
  </si>
  <si>
    <t>EHT209</t>
  </si>
  <si>
    <t>EHT210</t>
  </si>
  <si>
    <t>SOFC301</t>
  </si>
  <si>
    <t>SOFC302</t>
  </si>
  <si>
    <t>SOFC303</t>
  </si>
  <si>
    <t>SOFC304</t>
  </si>
  <si>
    <t>SOFC305</t>
  </si>
  <si>
    <t>SOFC306</t>
  </si>
  <si>
    <t>SOFC307</t>
  </si>
  <si>
    <t>SOFC308</t>
  </si>
  <si>
    <t>SOFC309</t>
  </si>
  <si>
    <t>SOFC310</t>
  </si>
  <si>
    <t>WDM301</t>
  </si>
  <si>
    <t>WDM302</t>
  </si>
  <si>
    <t>TC301</t>
  </si>
  <si>
    <t>EHT304</t>
  </si>
  <si>
    <t>EHT303</t>
  </si>
  <si>
    <t>EHT302</t>
  </si>
  <si>
    <t>EHT301</t>
  </si>
  <si>
    <t>EHT305</t>
  </si>
  <si>
    <t>EHT306</t>
  </si>
  <si>
    <t>EHT307</t>
  </si>
  <si>
    <t>EHT308</t>
  </si>
  <si>
    <t>EHT309</t>
  </si>
  <si>
    <t>EHT310</t>
  </si>
  <si>
    <t>SOFC401</t>
  </si>
  <si>
    <t>SOFC402</t>
  </si>
  <si>
    <t>SOFC403</t>
  </si>
  <si>
    <t>SOFC404</t>
  </si>
  <si>
    <t>SOFC405</t>
  </si>
  <si>
    <t>SOFC406</t>
  </si>
  <si>
    <t>SOFC407</t>
  </si>
  <si>
    <t>SOFC408</t>
  </si>
  <si>
    <t>SOFC409</t>
  </si>
  <si>
    <t>SOFC410</t>
  </si>
  <si>
    <t>WDM401</t>
  </si>
  <si>
    <t>WDM402</t>
  </si>
  <si>
    <t>TC401</t>
  </si>
  <si>
    <t>EHT404</t>
  </si>
  <si>
    <t>EHT403</t>
  </si>
  <si>
    <t>EHT402</t>
  </si>
  <si>
    <t>EHT401</t>
  </si>
  <si>
    <t>EHT405</t>
  </si>
  <si>
    <t>EHT406</t>
  </si>
  <si>
    <t>EHT407</t>
  </si>
  <si>
    <t>EHT408</t>
  </si>
  <si>
    <t>EHT409</t>
  </si>
  <si>
    <t>EHT410</t>
  </si>
  <si>
    <t>SOFC501</t>
  </si>
  <si>
    <t>SOFC502</t>
  </si>
  <si>
    <t>SOFC503</t>
  </si>
  <si>
    <t>SOFC504</t>
  </si>
  <si>
    <t>SOFC505</t>
  </si>
  <si>
    <t>SOFC506</t>
  </si>
  <si>
    <t>SOFC507</t>
  </si>
  <si>
    <t>SOFC508</t>
  </si>
  <si>
    <t>SOFC509</t>
  </si>
  <si>
    <t>WDM501</t>
  </si>
  <si>
    <t>WDM502</t>
  </si>
  <si>
    <t>TC501</t>
  </si>
  <si>
    <t>EHT501</t>
  </si>
  <si>
    <t>EHT502</t>
  </si>
  <si>
    <t>EHT503</t>
  </si>
  <si>
    <t>EHT504</t>
  </si>
  <si>
    <t>EHT505</t>
  </si>
  <si>
    <t>EHT506</t>
  </si>
  <si>
    <t>EHT507</t>
  </si>
  <si>
    <t>EHT508</t>
  </si>
  <si>
    <t>EHT509</t>
  </si>
  <si>
    <t>SOFC601</t>
  </si>
  <si>
    <t>SOFC602</t>
  </si>
  <si>
    <t>SOFC603</t>
  </si>
  <si>
    <t>SOFC604</t>
  </si>
  <si>
    <t>SOFC605</t>
  </si>
  <si>
    <t>SOFC606</t>
  </si>
  <si>
    <t>SOFC607</t>
  </si>
  <si>
    <t>SOFC608</t>
  </si>
  <si>
    <t>SOFC609</t>
  </si>
  <si>
    <t>WDM601</t>
  </si>
  <si>
    <t>WDM602</t>
  </si>
  <si>
    <t>TC601</t>
  </si>
  <si>
    <t>EHT601</t>
  </si>
  <si>
    <t>EHT602</t>
  </si>
  <si>
    <t>EHT603</t>
  </si>
  <si>
    <t>EHT604</t>
  </si>
  <si>
    <t>EHT605</t>
  </si>
  <si>
    <t>EHT606</t>
  </si>
  <si>
    <t>EHT607</t>
  </si>
  <si>
    <t>EHT608</t>
  </si>
  <si>
    <t>EHT609</t>
  </si>
  <si>
    <t>SOFC701</t>
  </si>
  <si>
    <t>SOFC702</t>
  </si>
  <si>
    <t>SOFC703</t>
  </si>
  <si>
    <t>SOFC704</t>
  </si>
  <si>
    <t>SOFC705</t>
  </si>
  <si>
    <t>SOFC706</t>
  </si>
  <si>
    <t>SOFC707</t>
  </si>
  <si>
    <t>SOFC708</t>
  </si>
  <si>
    <t>SOFC709</t>
  </si>
  <si>
    <t>WDM701</t>
  </si>
  <si>
    <t>WDM702</t>
  </si>
  <si>
    <t>TC701</t>
  </si>
  <si>
    <t>EHT701</t>
  </si>
  <si>
    <t>EHT702</t>
  </si>
  <si>
    <t>EHT703</t>
  </si>
  <si>
    <t>EHT704</t>
  </si>
  <si>
    <t>EHT705</t>
  </si>
  <si>
    <t>EHT706</t>
  </si>
  <si>
    <t>EHT707</t>
  </si>
  <si>
    <t>EHT708</t>
  </si>
  <si>
    <t>EHT709</t>
  </si>
  <si>
    <t>LATER</t>
    <phoneticPr fontId="0" type="noConversion"/>
  </si>
  <si>
    <t>01</t>
    <phoneticPr fontId="0" type="noConversion"/>
  </si>
  <si>
    <t>02</t>
    <phoneticPr fontId="0" type="noConversion"/>
  </si>
  <si>
    <t>03</t>
    <phoneticPr fontId="0" type="noConversion"/>
  </si>
  <si>
    <t>03</t>
    <phoneticPr fontId="0" type="noConversion"/>
  </si>
  <si>
    <t>CABLE NO</t>
    <phoneticPr fontId="0" type="noConversion"/>
  </si>
  <si>
    <t>TO</t>
    <phoneticPr fontId="0" type="noConversion"/>
  </si>
  <si>
    <t>03</t>
    <phoneticPr fontId="0" type="noConversion"/>
  </si>
  <si>
    <t>04</t>
    <phoneticPr fontId="0" type="noConversion"/>
  </si>
  <si>
    <t>05</t>
    <phoneticPr fontId="0" type="noConversion"/>
  </si>
  <si>
    <t>06</t>
    <phoneticPr fontId="0" type="noConversion"/>
  </si>
  <si>
    <t>07</t>
    <phoneticPr fontId="0" type="noConversion"/>
  </si>
  <si>
    <t>08</t>
    <phoneticPr fontId="0" type="noConversion"/>
  </si>
  <si>
    <t>09</t>
    <phoneticPr fontId="0" type="noConversion"/>
  </si>
  <si>
    <t>10</t>
    <phoneticPr fontId="0" type="noConversion"/>
  </si>
  <si>
    <t>02</t>
    <phoneticPr fontId="0" type="noConversion"/>
  </si>
  <si>
    <t>01</t>
    <phoneticPr fontId="0" type="noConversion"/>
  </si>
  <si>
    <t>01</t>
    <phoneticPr fontId="0" type="noConversion"/>
  </si>
  <si>
    <t>02</t>
    <phoneticPr fontId="0" type="noConversion"/>
  </si>
  <si>
    <t>02</t>
    <phoneticPr fontId="0" type="noConversion"/>
  </si>
  <si>
    <t>Control Cable</t>
  </si>
  <si>
    <t>Instrument cable</t>
    <phoneticPr fontId="6" type="noConversion"/>
  </si>
  <si>
    <t>Communication &amp; Fire Alarm Cable</t>
    <phoneticPr fontId="6" type="noConversion"/>
  </si>
  <si>
    <t>AVR PANEL</t>
    <phoneticPr fontId="0" type="noConversion"/>
  </si>
  <si>
    <t>SIGNBOARD</t>
    <phoneticPr fontId="0" type="noConversion"/>
  </si>
  <si>
    <t>GDRP</t>
    <phoneticPr fontId="0" type="noConversion"/>
  </si>
  <si>
    <t>02</t>
  </si>
  <si>
    <t>FC1FQIT202</t>
  </si>
  <si>
    <t>GDRP</t>
    <phoneticPr fontId="0" type="noConversion"/>
  </si>
  <si>
    <t>IN-PLC-001</t>
    <phoneticPr fontId="0" type="noConversion"/>
  </si>
  <si>
    <t>01</t>
    <phoneticPr fontId="0" type="noConversion"/>
  </si>
  <si>
    <t>01</t>
    <phoneticPr fontId="0" type="noConversion"/>
  </si>
  <si>
    <t>02</t>
    <phoneticPr fontId="0" type="noConversion"/>
  </si>
  <si>
    <t>ELDP001</t>
  </si>
  <si>
    <t>ELDP002</t>
  </si>
  <si>
    <t>02</t>
    <phoneticPr fontId="0" type="noConversion"/>
  </si>
  <si>
    <t>03</t>
    <phoneticPr fontId="0" type="noConversion"/>
  </si>
  <si>
    <t>04</t>
    <phoneticPr fontId="0" type="noConversion"/>
  </si>
  <si>
    <t>05</t>
    <phoneticPr fontId="0" type="noConversion"/>
  </si>
  <si>
    <t>06</t>
    <phoneticPr fontId="0" type="noConversion"/>
  </si>
  <si>
    <t>07</t>
    <phoneticPr fontId="0" type="noConversion"/>
  </si>
  <si>
    <t>01</t>
    <phoneticPr fontId="0" type="noConversion"/>
  </si>
  <si>
    <t>08</t>
    <phoneticPr fontId="0" type="noConversion"/>
  </si>
  <si>
    <t>02</t>
    <phoneticPr fontId="0" type="noConversion"/>
  </si>
  <si>
    <t>04</t>
    <phoneticPr fontId="0" type="noConversion"/>
  </si>
  <si>
    <t>05</t>
    <phoneticPr fontId="0" type="noConversion"/>
  </si>
  <si>
    <t>06</t>
    <phoneticPr fontId="0" type="noConversion"/>
  </si>
  <si>
    <t>03</t>
    <phoneticPr fontId="0" type="noConversion"/>
  </si>
  <si>
    <t>01</t>
    <phoneticPr fontId="0" type="noConversion"/>
  </si>
  <si>
    <t>08</t>
    <phoneticPr fontId="0" type="noConversion"/>
  </si>
  <si>
    <t>11</t>
    <phoneticPr fontId="0" type="noConversion"/>
  </si>
  <si>
    <t>FC1FQIT101</t>
    <phoneticPr fontId="0" type="noConversion"/>
  </si>
  <si>
    <t>02</t>
    <phoneticPr fontId="0" type="noConversion"/>
  </si>
  <si>
    <t>MEPP001</t>
    <phoneticPr fontId="0" type="noConversion"/>
  </si>
  <si>
    <t>MEGO001SJB</t>
    <phoneticPr fontId="0" type="noConversion"/>
  </si>
  <si>
    <t>FC1FQIT201</t>
    <phoneticPr fontId="0" type="noConversion"/>
  </si>
  <si>
    <t>GDRP</t>
    <phoneticPr fontId="0" type="noConversion"/>
  </si>
  <si>
    <t>ELUPSBC001</t>
    <phoneticPr fontId="0" type="noConversion"/>
  </si>
  <si>
    <t>ELAVR001</t>
    <phoneticPr fontId="0" type="noConversion"/>
  </si>
  <si>
    <t>FF-FA-001</t>
    <phoneticPr fontId="0" type="noConversion"/>
  </si>
  <si>
    <t>FF-FA-002</t>
    <phoneticPr fontId="0" type="noConversion"/>
  </si>
  <si>
    <t>MDF &amp; CCTV PANEL</t>
    <phoneticPr fontId="0" type="noConversion"/>
  </si>
  <si>
    <t>ELMDF001</t>
    <phoneticPr fontId="0" type="noConversion"/>
  </si>
  <si>
    <t>INOWS001</t>
    <phoneticPr fontId="0" type="noConversion"/>
  </si>
  <si>
    <t>FFFA001</t>
    <phoneticPr fontId="0" type="noConversion"/>
  </si>
  <si>
    <t>SIGNBOARD</t>
    <phoneticPr fontId="0" type="noConversion"/>
  </si>
  <si>
    <t>ELMDF001</t>
    <phoneticPr fontId="0" type="noConversion"/>
  </si>
  <si>
    <t>FFFA002</t>
    <phoneticPr fontId="0" type="noConversion"/>
  </si>
  <si>
    <t>CCTV CLIENT PC</t>
    <phoneticPr fontId="0" type="noConversion"/>
  </si>
  <si>
    <t>01</t>
    <phoneticPr fontId="0" type="noConversion"/>
  </si>
  <si>
    <t>INPLC001</t>
    <phoneticPr fontId="0" type="noConversion"/>
  </si>
  <si>
    <t>GDRP</t>
    <phoneticPr fontId="0" type="noConversion"/>
  </si>
  <si>
    <t>ELMDF001</t>
    <phoneticPr fontId="0" type="noConversion"/>
  </si>
  <si>
    <t>ELHV001</t>
    <phoneticPr fontId="0" type="noConversion"/>
  </si>
  <si>
    <t>EL-HV-001</t>
    <phoneticPr fontId="0" type="noConversion"/>
  </si>
  <si>
    <t>ELLV101</t>
    <phoneticPr fontId="0" type="noConversion"/>
  </si>
  <si>
    <t>ELLV201</t>
    <phoneticPr fontId="0" type="noConversion"/>
  </si>
  <si>
    <t>ELLV301</t>
    <phoneticPr fontId="0" type="noConversion"/>
  </si>
  <si>
    <t>ELLV401</t>
    <phoneticPr fontId="0" type="noConversion"/>
  </si>
  <si>
    <t>ELLV501</t>
    <phoneticPr fontId="0" type="noConversion"/>
  </si>
  <si>
    <t>ELLV601</t>
    <phoneticPr fontId="0" type="noConversion"/>
  </si>
  <si>
    <t>ELLV701</t>
    <phoneticPr fontId="0" type="noConversion"/>
  </si>
  <si>
    <t>ELLV801</t>
    <phoneticPr fontId="0" type="noConversion"/>
  </si>
  <si>
    <t>T</t>
    <phoneticPr fontId="0" type="noConversion"/>
  </si>
  <si>
    <t>UL2919(RS485)</t>
    <phoneticPr fontId="0" type="noConversion"/>
  </si>
  <si>
    <t>EL-HV-012</t>
    <phoneticPr fontId="0" type="noConversion"/>
  </si>
  <si>
    <t>EL-HV-012</t>
    <phoneticPr fontId="0" type="noConversion"/>
  </si>
  <si>
    <t>EL-TR-009</t>
    <phoneticPr fontId="0" type="noConversion"/>
  </si>
  <si>
    <t>ELTR009</t>
    <phoneticPr fontId="0" type="noConversion"/>
  </si>
  <si>
    <t>400kVA, 22.9-0.38/0.22V
AUX TR-1</t>
    <phoneticPr fontId="0" type="noConversion"/>
  </si>
  <si>
    <t>400kVA, 22.9-0.38/0.22V
AUX TR-2</t>
    <phoneticPr fontId="0" type="noConversion"/>
  </si>
  <si>
    <t>400kVA, 22.9-0.38/0.22V
AUX TR-1</t>
    <phoneticPr fontId="0" type="noConversion"/>
  </si>
  <si>
    <t>400kVA, 22.9-0.38/0.22V
AUX TR-2</t>
    <phoneticPr fontId="0" type="noConversion"/>
  </si>
  <si>
    <t>COMMON FAULT ALARM</t>
    <phoneticPr fontId="0" type="noConversion"/>
  </si>
  <si>
    <t>EL-LV-102</t>
    <phoneticPr fontId="0" type="noConversion"/>
  </si>
  <si>
    <t>ELLV102</t>
    <phoneticPr fontId="0" type="noConversion"/>
  </si>
  <si>
    <t>3C</t>
    <phoneticPr fontId="0" type="noConversion"/>
  </si>
  <si>
    <t>EL-LV-103</t>
    <phoneticPr fontId="0" type="noConversion"/>
  </si>
  <si>
    <t>EL-LV-203</t>
    <phoneticPr fontId="0" type="noConversion"/>
  </si>
  <si>
    <t>EL-LV-302</t>
    <phoneticPr fontId="0" type="noConversion"/>
  </si>
  <si>
    <t>EL-LV-303</t>
    <phoneticPr fontId="0" type="noConversion"/>
  </si>
  <si>
    <t>EL-LV-402</t>
    <phoneticPr fontId="0" type="noConversion"/>
  </si>
  <si>
    <t>EL-LV-403</t>
    <phoneticPr fontId="0" type="noConversion"/>
  </si>
  <si>
    <t>EL-LV-502</t>
    <phoneticPr fontId="0" type="noConversion"/>
  </si>
  <si>
    <t>EL-LV-602</t>
    <phoneticPr fontId="0" type="noConversion"/>
  </si>
  <si>
    <t>EL-LV-603</t>
    <phoneticPr fontId="0" type="noConversion"/>
  </si>
  <si>
    <t>EL-LV-702</t>
    <phoneticPr fontId="0" type="noConversion"/>
  </si>
  <si>
    <t>EL-LV-703</t>
    <phoneticPr fontId="0" type="noConversion"/>
  </si>
  <si>
    <t>ELLV103</t>
    <phoneticPr fontId="0" type="noConversion"/>
  </si>
  <si>
    <t>ELLV202</t>
    <phoneticPr fontId="0" type="noConversion"/>
  </si>
  <si>
    <t>ELLV203</t>
    <phoneticPr fontId="0" type="noConversion"/>
  </si>
  <si>
    <t>ELLV302</t>
    <phoneticPr fontId="0" type="noConversion"/>
  </si>
  <si>
    <t>ELLV303</t>
    <phoneticPr fontId="0" type="noConversion"/>
  </si>
  <si>
    <t>ELLV402</t>
    <phoneticPr fontId="0" type="noConversion"/>
  </si>
  <si>
    <t>ELLV403</t>
    <phoneticPr fontId="0" type="noConversion"/>
  </si>
  <si>
    <t>ELLV502</t>
    <phoneticPr fontId="0" type="noConversion"/>
  </si>
  <si>
    <t>ELLV503</t>
    <phoneticPr fontId="0" type="noConversion"/>
  </si>
  <si>
    <t>ELLV602</t>
    <phoneticPr fontId="0" type="noConversion"/>
  </si>
  <si>
    <t>ELLV603</t>
    <phoneticPr fontId="0" type="noConversion"/>
  </si>
  <si>
    <t>ELLV702</t>
    <phoneticPr fontId="0" type="noConversion"/>
  </si>
  <si>
    <t>ELLV703</t>
    <phoneticPr fontId="0" type="noConversion"/>
  </si>
  <si>
    <t>ELHV012</t>
    <phoneticPr fontId="0" type="noConversion"/>
  </si>
  <si>
    <t>ELHV011</t>
    <phoneticPr fontId="0" type="noConversion"/>
  </si>
  <si>
    <t>ELHV012</t>
    <phoneticPr fontId="0" type="noConversion"/>
  </si>
  <si>
    <t>EL-LV-901</t>
    <phoneticPr fontId="0" type="noConversion"/>
  </si>
  <si>
    <t>ELLV901</t>
    <phoneticPr fontId="0" type="noConversion"/>
  </si>
  <si>
    <t>EL-LV-902</t>
    <phoneticPr fontId="0" type="noConversion"/>
  </si>
  <si>
    <t>EL-LV-901</t>
    <phoneticPr fontId="0" type="noConversion"/>
  </si>
  <si>
    <t>ELLV901</t>
    <phoneticPr fontId="0" type="noConversion"/>
  </si>
  <si>
    <t>ELLV901</t>
    <phoneticPr fontId="0" type="noConversion"/>
  </si>
  <si>
    <t>EL-LV-901</t>
    <phoneticPr fontId="0" type="noConversion"/>
  </si>
  <si>
    <t>EL-TR-009</t>
    <phoneticPr fontId="0" type="noConversion"/>
  </si>
  <si>
    <t>400kVA, 22.9-0.38/0.22V
AUX TR-1</t>
    <phoneticPr fontId="0" type="noConversion"/>
  </si>
  <si>
    <t>400kVA, 22.9-0.38/0.22V
AUX TR-2</t>
    <phoneticPr fontId="0" type="noConversion"/>
  </si>
  <si>
    <t>400kVA, 22.9-0.38/0.22V
AUX TR-2</t>
    <phoneticPr fontId="0" type="noConversion"/>
  </si>
  <si>
    <t>ELTR009</t>
    <phoneticPr fontId="0" type="noConversion"/>
  </si>
  <si>
    <t>ELLV901</t>
    <phoneticPr fontId="0" type="noConversion"/>
  </si>
  <si>
    <t>EL-MDF-001</t>
  </si>
  <si>
    <t>EL-MDF-001</t>
    <phoneticPr fontId="0" type="noConversion"/>
  </si>
  <si>
    <t>IN-PLC-001</t>
    <phoneticPr fontId="0" type="noConversion"/>
  </si>
  <si>
    <t>IN-OWS-001</t>
    <phoneticPr fontId="0" type="noConversion"/>
  </si>
  <si>
    <t>SIGNBOARD</t>
    <phoneticPr fontId="0" type="noConversion"/>
  </si>
  <si>
    <t>01</t>
    <phoneticPr fontId="0" type="noConversion"/>
  </si>
  <si>
    <r>
      <rPr>
        <sz val="9"/>
        <rFont val="돋움"/>
        <family val="3"/>
        <charset val="129"/>
      </rPr>
      <t>전기실</t>
    </r>
    <phoneticPr fontId="0" type="noConversion"/>
  </si>
  <si>
    <r>
      <rPr>
        <sz val="9"/>
        <rFont val="돋움"/>
        <family val="3"/>
        <charset val="129"/>
      </rPr>
      <t>전기실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동쪽</t>
    </r>
    <phoneticPr fontId="0" type="noConversion"/>
  </si>
  <si>
    <r>
      <rPr>
        <sz val="9"/>
        <rFont val="돋움"/>
        <family val="3"/>
        <charset val="129"/>
      </rPr>
      <t>전기실</t>
    </r>
    <phoneticPr fontId="0" type="noConversion"/>
  </si>
  <si>
    <r>
      <rPr>
        <sz val="9"/>
        <rFont val="돋움"/>
        <family val="3"/>
        <charset val="129"/>
      </rPr>
      <t>전기실</t>
    </r>
    <phoneticPr fontId="0" type="noConversion"/>
  </si>
  <si>
    <r>
      <rPr>
        <sz val="9"/>
        <rFont val="돋움"/>
        <family val="3"/>
        <charset val="129"/>
      </rPr>
      <t>전기실</t>
    </r>
    <phoneticPr fontId="0" type="noConversion"/>
  </si>
  <si>
    <r>
      <rPr>
        <sz val="9"/>
        <rFont val="돋움"/>
        <family val="3"/>
        <charset val="129"/>
      </rPr>
      <t>전기실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북쪽</t>
    </r>
    <phoneticPr fontId="0" type="noConversion"/>
  </si>
  <si>
    <t>ME-PP-001A/B LCP
(FC1-PIT-102)</t>
    <phoneticPr fontId="0" type="noConversion"/>
  </si>
  <si>
    <t>ME-PP-001A/B LCP
(FC1-PIT-104)</t>
    <phoneticPr fontId="0" type="noConversion"/>
  </si>
  <si>
    <r>
      <rPr>
        <sz val="9"/>
        <rFont val="돋움"/>
        <family val="3"/>
        <charset val="129"/>
      </rPr>
      <t>전기실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북쪽</t>
    </r>
    <phoneticPr fontId="0" type="noConversion"/>
  </si>
  <si>
    <r>
      <rPr>
        <sz val="9"/>
        <rFont val="돋움"/>
        <family val="3"/>
        <charset val="129"/>
      </rPr>
      <t>전기실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북쪽</t>
    </r>
    <phoneticPr fontId="0" type="noConversion"/>
  </si>
  <si>
    <r>
      <rPr>
        <sz val="9"/>
        <rFont val="돋움"/>
        <family val="3"/>
        <charset val="129"/>
      </rPr>
      <t>사무동</t>
    </r>
    <phoneticPr fontId="0" type="noConversion"/>
  </si>
  <si>
    <r>
      <rPr>
        <sz val="9"/>
        <rFont val="돋움"/>
        <family val="3"/>
        <charset val="129"/>
      </rPr>
      <t>사무동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주제어실</t>
    </r>
    <r>
      <rPr>
        <sz val="9"/>
        <rFont val="Arial"/>
        <family val="2"/>
      </rPr>
      <t xml:space="preserve"> OWS</t>
    </r>
    <phoneticPr fontId="0" type="noConversion"/>
  </si>
  <si>
    <r>
      <rPr>
        <sz val="9"/>
        <rFont val="돋움"/>
        <family val="3"/>
        <charset val="129"/>
      </rPr>
      <t>사무동</t>
    </r>
    <phoneticPr fontId="0" type="noConversion"/>
  </si>
  <si>
    <t>INOWS001</t>
    <phoneticPr fontId="0" type="noConversion"/>
  </si>
  <si>
    <t>LATER</t>
    <phoneticPr fontId="0" type="noConversion"/>
  </si>
  <si>
    <t>NG GOVERNOR LTG</t>
    <phoneticPr fontId="0" type="noConversion"/>
  </si>
  <si>
    <t>O.D
[mm]</t>
    <phoneticPr fontId="0" type="noConversion"/>
  </si>
  <si>
    <t>S.A
[mm2]</t>
    <phoneticPr fontId="0" type="noConversion"/>
  </si>
  <si>
    <t>EL-LV-802</t>
    <phoneticPr fontId="0" type="noConversion"/>
  </si>
  <si>
    <t>EL-LV-902</t>
    <phoneticPr fontId="0" type="noConversion"/>
  </si>
  <si>
    <t>480V DISTRIBUTION BOARD(F/C)</t>
  </si>
  <si>
    <t>120V DISTRIBUTION BOARD(F/C)</t>
  </si>
  <si>
    <t>380-220V DISTRIBUTION BOARD</t>
  </si>
  <si>
    <t>220V UPS DISTRIBUTION BOARD</t>
  </si>
  <si>
    <t>110V DC DISTRIBUTION BOARD</t>
  </si>
  <si>
    <t>CABLE NUMBER</t>
    <phoneticPr fontId="0" type="noConversion"/>
  </si>
  <si>
    <t>CONDUIT
NUMBER</t>
    <phoneticPr fontId="0" type="noConversion"/>
  </si>
  <si>
    <t>CABLE SPECIFICATION</t>
    <phoneticPr fontId="0" type="noConversion"/>
  </si>
  <si>
    <t>VOLTAGE
[kV]</t>
    <phoneticPr fontId="0" type="noConversion"/>
  </si>
  <si>
    <t>TYPE</t>
    <phoneticPr fontId="0" type="noConversion"/>
  </si>
  <si>
    <t>CORE</t>
    <phoneticPr fontId="0" type="noConversion"/>
  </si>
  <si>
    <t>SIZE
[mm2]</t>
    <phoneticPr fontId="0" type="noConversion"/>
  </si>
  <si>
    <t>CATEGORY</t>
    <phoneticPr fontId="0" type="noConversion"/>
  </si>
  <si>
    <t>LENGTH
[m]</t>
    <phoneticPr fontId="0" type="noConversion"/>
  </si>
  <si>
    <t>SYSTEM
VOLTAGE
[kV]</t>
    <phoneticPr fontId="0" type="noConversion"/>
  </si>
  <si>
    <t>RATING
[kW]</t>
    <phoneticPr fontId="0" type="noConversion"/>
  </si>
  <si>
    <t>LOAD
TYPE</t>
    <phoneticPr fontId="0" type="noConversion"/>
  </si>
  <si>
    <t>FROM</t>
    <phoneticPr fontId="0" type="noConversion"/>
  </si>
  <si>
    <t>LOCATION</t>
    <phoneticPr fontId="0" type="noConversion"/>
  </si>
  <si>
    <t>TAG NUMBER</t>
    <phoneticPr fontId="0" type="noConversion"/>
  </si>
  <si>
    <t>DESCRIPTION</t>
    <phoneticPr fontId="0" type="noConversion"/>
  </si>
  <si>
    <t>LOCATION</t>
    <phoneticPr fontId="0" type="noConversion"/>
  </si>
  <si>
    <t>TAG NUMBER</t>
    <phoneticPr fontId="0" type="noConversion"/>
  </si>
  <si>
    <t>TO</t>
    <phoneticPr fontId="0" type="noConversion"/>
  </si>
  <si>
    <t>REMARKS</t>
    <phoneticPr fontId="0" type="noConversion"/>
  </si>
  <si>
    <t>FUEL CELL EHT #101</t>
  </si>
  <si>
    <t>FUEL CELL EHT #102</t>
  </si>
  <si>
    <t>FUEL CELL EHT #104</t>
  </si>
  <si>
    <t>FUEL CELL EHT #105</t>
  </si>
  <si>
    <t>FUEL CELL EHT #107</t>
  </si>
  <si>
    <t>FUEL CELL EHT #108</t>
  </si>
  <si>
    <t>FUEL CELL EHT #204</t>
  </si>
  <si>
    <t>FUEL CELL EHT #203</t>
  </si>
  <si>
    <t>FUEL CELL EHT #202</t>
  </si>
  <si>
    <t>FUEL CELL EHT #205</t>
  </si>
  <si>
    <t>FUEL CELL EHT #206</t>
  </si>
  <si>
    <t>FUEL CELL EHT #208</t>
  </si>
  <si>
    <t>FUEL CELL EHT #209</t>
  </si>
  <si>
    <t>FUEL CELL EHT #304</t>
  </si>
  <si>
    <t>FUEL CELL EHT #303</t>
  </si>
  <si>
    <t>FUEL CELL EHT #302</t>
  </si>
  <si>
    <t>FUEL CELL EHT #305</t>
  </si>
  <si>
    <t>FUEL CELL EHT #306</t>
  </si>
  <si>
    <t>FUEL CELL EHT #308</t>
  </si>
  <si>
    <t>FUEL CELL EHT #309</t>
  </si>
  <si>
    <t>FUEL CELL EHT #404</t>
  </si>
  <si>
    <t>FUEL CELL EHT #403</t>
  </si>
  <si>
    <t>FUEL CELL EHT #402</t>
  </si>
  <si>
    <t>FUEL CELL EHT #405</t>
  </si>
  <si>
    <t>FUEL CELL EHT #406</t>
  </si>
  <si>
    <t>FUEL CELL EHT #408</t>
  </si>
  <si>
    <t>FUEL CELL EHT #409</t>
  </si>
  <si>
    <t>FUEL CELL EHT #502</t>
  </si>
  <si>
    <t>FUEL CELL EHT #504</t>
  </si>
  <si>
    <t>FUEL CELL EHT #505</t>
  </si>
  <si>
    <t>FUEL CELL EHT #507</t>
  </si>
  <si>
    <t>FUEL CELL EHT #508</t>
  </si>
  <si>
    <t>FUEL CELL EHT #601</t>
  </si>
  <si>
    <t>FUEL CELL EHT #602</t>
  </si>
  <si>
    <t>FUEL CELL EHT #604</t>
  </si>
  <si>
    <t>FUEL CELL EHT #605</t>
  </si>
  <si>
    <t>FUEL CELL EHT #607</t>
  </si>
  <si>
    <t>FUEL CELL EHT #608</t>
  </si>
  <si>
    <t>FUEL CELL EHT #701</t>
  </si>
  <si>
    <t>FUEL CELL EHT #702</t>
  </si>
  <si>
    <t>FUEL CELL EHT #704</t>
  </si>
  <si>
    <t>FUEL CELL EHT #705</t>
  </si>
  <si>
    <t>FUEL CELL EHT #707</t>
  </si>
  <si>
    <t>FUEL CELL EHT #708</t>
  </si>
  <si>
    <t>FUEL CELL EHT #103</t>
  </si>
  <si>
    <t>FUEL CELL EHT #106</t>
  </si>
  <si>
    <t>FUEL CELL EHT #109</t>
  </si>
  <si>
    <t>FUEL CELL EHT #201</t>
  </si>
  <si>
    <t>FUEL CELL EHT #207</t>
  </si>
  <si>
    <t>FUEL CELL EHT #210</t>
  </si>
  <si>
    <t>FUEL CELL EHT #301</t>
  </si>
  <si>
    <t>FUEL CELL EHT #307</t>
  </si>
  <si>
    <t>FUEL CELL EHT #310</t>
  </si>
  <si>
    <t>FUEL CELL EHT #401</t>
  </si>
  <si>
    <t>FUEL CELL EHT #407</t>
  </si>
  <si>
    <t>FUEL CELL EHT #410</t>
  </si>
  <si>
    <t>FUEL CELL EHT #503</t>
  </si>
  <si>
    <t>FUEL CELL EHT #506</t>
  </si>
  <si>
    <t>FUEL CELL EHT #509</t>
  </si>
  <si>
    <t>FUEL CELL EHT #603</t>
  </si>
  <si>
    <t>FUEL CELL EHT #606</t>
  </si>
  <si>
    <t>FUEL CELL EHT #609</t>
  </si>
  <si>
    <t>FUEL CELL EHT #703</t>
  </si>
  <si>
    <t>FUEL CELL EHT #706</t>
  </si>
  <si>
    <t>FUEL CELL EHT #709</t>
  </si>
  <si>
    <t>FUEL CELL #101</t>
  </si>
  <si>
    <t>FUEL CELL #102</t>
  </si>
  <si>
    <t>FUEL CELL #103</t>
  </si>
  <si>
    <t>FUEL CELL #104</t>
  </si>
  <si>
    <t>FUEL CELL #105</t>
  </si>
  <si>
    <t>FUEL CELL #106</t>
  </si>
  <si>
    <t>FUEL CELL #107</t>
  </si>
  <si>
    <t>FUEL CELL #108</t>
  </si>
  <si>
    <t>FUEL CELL #109</t>
  </si>
  <si>
    <t>FUEL CELL #201</t>
  </si>
  <si>
    <t>FUEL CELL #202</t>
  </si>
  <si>
    <t>FUEL CELL #203</t>
  </si>
  <si>
    <t>FUEL CELL #204</t>
  </si>
  <si>
    <t>FUEL CELL #205</t>
  </si>
  <si>
    <t>FUEL CELL #206</t>
  </si>
  <si>
    <t>FUEL CELL #207</t>
  </si>
  <si>
    <t>FUEL CELL #208</t>
  </si>
  <si>
    <t>FUEL CELL #209</t>
  </si>
  <si>
    <t>FUEL CELL #210</t>
  </si>
  <si>
    <t>FUEL CELL #301</t>
  </si>
  <si>
    <t>FUEL CELL #302</t>
  </si>
  <si>
    <t>FUEL CELL #303</t>
  </si>
  <si>
    <t>FUEL CELL #304</t>
  </si>
  <si>
    <t>FUEL CELL #305</t>
  </si>
  <si>
    <t>FUEL CELL #306</t>
  </si>
  <si>
    <t>FUEL CELL #307</t>
  </si>
  <si>
    <t>FUEL CELL #308</t>
  </si>
  <si>
    <t>FUEL CELL #309</t>
  </si>
  <si>
    <t>FUEL CELL #310</t>
  </si>
  <si>
    <t>FUEL CELL #401</t>
  </si>
  <si>
    <t>FUEL CELL #402</t>
  </si>
  <si>
    <t>FUEL CELL #403</t>
  </si>
  <si>
    <t>FUEL CELL #404</t>
  </si>
  <si>
    <t>FUEL CELL #405</t>
  </si>
  <si>
    <t>FUEL CELL #406</t>
  </si>
  <si>
    <t>FUEL CELL #407</t>
  </si>
  <si>
    <t>FUEL CELL #408</t>
  </si>
  <si>
    <t>FUEL CELL #409</t>
  </si>
  <si>
    <t>FUEL CELL #410</t>
  </si>
  <si>
    <t>FUEL CELL #501</t>
  </si>
  <si>
    <t>FUEL CELL #502</t>
  </si>
  <si>
    <t>FUEL CELL #503</t>
  </si>
  <si>
    <t>FUEL CELL #504</t>
  </si>
  <si>
    <t>FUEL CELL #505</t>
  </si>
  <si>
    <t>FUEL CELL #506</t>
  </si>
  <si>
    <t>FUEL CELL #507</t>
  </si>
  <si>
    <t>FUEL CELL #508</t>
  </si>
  <si>
    <t>FUEL CELL #509</t>
  </si>
  <si>
    <t>FUEL CELL EHT #501</t>
  </si>
  <si>
    <t>FUEL CELL #601</t>
  </si>
  <si>
    <t>FUEL CELL #602</t>
  </si>
  <si>
    <t>FUEL CELL #603</t>
  </si>
  <si>
    <t>FUEL CELL #604</t>
  </si>
  <si>
    <t>FUEL CELL #605</t>
  </si>
  <si>
    <t>FUEL CELL #606</t>
  </si>
  <si>
    <t>FUEL CELL #607</t>
  </si>
  <si>
    <t>FUEL CELL #608</t>
  </si>
  <si>
    <t>FUEL CELL #609</t>
  </si>
  <si>
    <t>FUEL CELL #701</t>
  </si>
  <si>
    <t>FUEL CELL #702</t>
  </si>
  <si>
    <t>FUEL CELL #703</t>
  </si>
  <si>
    <t>FUEL CELL #704</t>
  </si>
  <si>
    <t>FUEL CELL #705</t>
  </si>
  <si>
    <t>FUEL CELL #706</t>
  </si>
  <si>
    <t>FUEL CELL #707</t>
  </si>
  <si>
    <t>FUEL CELL #708</t>
  </si>
  <si>
    <t>FUEL CELL #709</t>
  </si>
  <si>
    <t>FUEL CELL AREA</t>
  </si>
  <si>
    <t>WATER DISTRIBUTION MODULE #101</t>
  </si>
  <si>
    <t>WATER DISTRIBUTION MODULE #102</t>
  </si>
  <si>
    <t>WATER DISTRIBUTION MODULE #201</t>
  </si>
  <si>
    <t>WATER DISTRIBUTION MODULE #202</t>
  </si>
  <si>
    <t>WATER DISTRIBUTION MODULE #301</t>
  </si>
  <si>
    <t>WATER DISTRIBUTION MODULE #302</t>
  </si>
  <si>
    <t>WATER DISTRIBUTION MODULE #401</t>
  </si>
  <si>
    <t>WATER DISTRIBUTION MODULE #402</t>
  </si>
  <si>
    <t>WATER DISTRIBUTION MODULE #501</t>
  </si>
  <si>
    <t>WATER DISTRIBUTION MODULE #502</t>
  </si>
  <si>
    <t>WATER DISTRIBUTION MODULE #601</t>
  </si>
  <si>
    <t>WATER DISTRIBUTION MODULE #602</t>
  </si>
  <si>
    <t>WATER DISTRIBUTION MODULE #701</t>
  </si>
  <si>
    <t>WATER DISTRIBUTION MODULE #702</t>
  </si>
  <si>
    <t>TELE CABINET #101</t>
  </si>
  <si>
    <t>TELE CABINET #201</t>
  </si>
  <si>
    <t>TELE CABINET #301</t>
  </si>
  <si>
    <t>TELE CABINET #401</t>
  </si>
  <si>
    <t>TELE CABINET #501</t>
  </si>
  <si>
    <t>TELE CABINET #601</t>
  </si>
  <si>
    <t>TELE CABINET #701</t>
  </si>
  <si>
    <t>-</t>
    <phoneticPr fontId="0" type="noConversion"/>
  </si>
  <si>
    <t>-</t>
    <phoneticPr fontId="0" type="noConversion"/>
  </si>
  <si>
    <t>전기실 북쪽</t>
    <phoneticPr fontId="0" type="noConversion"/>
  </si>
  <si>
    <t>K-PC-002</t>
    <phoneticPr fontId="0" type="noConversion"/>
  </si>
  <si>
    <t>K-PC-003</t>
    <phoneticPr fontId="0" type="noConversion"/>
  </si>
  <si>
    <t>K-PC-051</t>
    <phoneticPr fontId="0" type="noConversion"/>
  </si>
  <si>
    <t>K-PC-052</t>
    <phoneticPr fontId="0" type="noConversion"/>
  </si>
  <si>
    <t>K-PC-093</t>
    <phoneticPr fontId="0" type="noConversion"/>
  </si>
  <si>
    <t>K-PC-094</t>
    <phoneticPr fontId="0" type="noConversion"/>
  </si>
  <si>
    <t>K-PC-131</t>
    <phoneticPr fontId="0" type="noConversion"/>
  </si>
  <si>
    <t>K-PC-132</t>
    <phoneticPr fontId="0" type="noConversion"/>
  </si>
  <si>
    <t>K-PC-201</t>
    <phoneticPr fontId="0" type="noConversion"/>
  </si>
  <si>
    <t>K-PC-202</t>
    <phoneticPr fontId="0" type="noConversion"/>
  </si>
  <si>
    <t>K-PC-241</t>
    <phoneticPr fontId="0" type="noConversion"/>
  </si>
  <si>
    <t>K-PC-242</t>
    <phoneticPr fontId="0" type="noConversion"/>
  </si>
  <si>
    <t>K-PC-282</t>
    <phoneticPr fontId="0" type="noConversion"/>
  </si>
  <si>
    <t>K-PC-283</t>
    <phoneticPr fontId="0" type="noConversion"/>
  </si>
  <si>
    <t>K-PC-331</t>
    <phoneticPr fontId="0" type="noConversion"/>
  </si>
  <si>
    <t>K-PC-332</t>
    <phoneticPr fontId="0" type="noConversion"/>
  </si>
  <si>
    <t>K-PC-501</t>
    <phoneticPr fontId="0" type="noConversion"/>
  </si>
  <si>
    <t>K-PC-502</t>
    <phoneticPr fontId="0" type="noConversion"/>
  </si>
  <si>
    <t>K-PB-403</t>
    <phoneticPr fontId="0" type="noConversion"/>
  </si>
  <si>
    <t>K-PB-402</t>
    <phoneticPr fontId="0" type="noConversion"/>
  </si>
  <si>
    <t>K-PB-404</t>
    <phoneticPr fontId="0" type="noConversion"/>
  </si>
  <si>
    <t>K-PB-001</t>
    <phoneticPr fontId="0" type="noConversion"/>
  </si>
  <si>
    <t>K-PB-133</t>
    <phoneticPr fontId="0" type="noConversion"/>
  </si>
  <si>
    <t>K-PB-281</t>
    <phoneticPr fontId="0" type="noConversion"/>
  </si>
  <si>
    <t>K-PC-411</t>
    <phoneticPr fontId="0" type="noConversion"/>
  </si>
  <si>
    <t>K-PC-412</t>
    <phoneticPr fontId="0" type="noConversion"/>
  </si>
  <si>
    <t>K-PC-013</t>
    <phoneticPr fontId="0" type="noConversion"/>
  </si>
  <si>
    <t>K-PC-014</t>
    <phoneticPr fontId="0" type="noConversion"/>
  </si>
  <si>
    <t>K-PC-061</t>
    <phoneticPr fontId="0" type="noConversion"/>
  </si>
  <si>
    <t>K-PC-062</t>
    <phoneticPr fontId="0" type="noConversion"/>
  </si>
  <si>
    <t>K-PC-091</t>
    <phoneticPr fontId="0" type="noConversion"/>
  </si>
  <si>
    <t>K-PC-092</t>
    <phoneticPr fontId="0" type="noConversion"/>
  </si>
  <si>
    <t>K-PC-141</t>
    <phoneticPr fontId="0" type="noConversion"/>
  </si>
  <si>
    <t>K-PC-142</t>
    <phoneticPr fontId="0" type="noConversion"/>
  </si>
  <si>
    <t>K-PC-213</t>
    <phoneticPr fontId="0" type="noConversion"/>
  </si>
  <si>
    <t>K-PC-214</t>
    <phoneticPr fontId="0" type="noConversion"/>
  </si>
  <si>
    <t>K-PC-251</t>
    <phoneticPr fontId="0" type="noConversion"/>
  </si>
  <si>
    <t>K-PC-252</t>
    <phoneticPr fontId="0" type="noConversion"/>
  </si>
  <si>
    <t>K-PC-294</t>
    <phoneticPr fontId="0" type="noConversion"/>
  </si>
  <si>
    <t>K-PC-295</t>
    <phoneticPr fontId="0" type="noConversion"/>
  </si>
  <si>
    <t>K-PC-341</t>
    <phoneticPr fontId="0" type="noConversion"/>
  </si>
  <si>
    <t>K-PC-342</t>
    <phoneticPr fontId="0" type="noConversion"/>
  </si>
  <si>
    <t>K-PC-503</t>
    <phoneticPr fontId="0" type="noConversion"/>
  </si>
  <si>
    <t>K-PC-504</t>
    <phoneticPr fontId="0" type="noConversion"/>
  </si>
  <si>
    <t>K-PB-413</t>
    <phoneticPr fontId="0" type="noConversion"/>
  </si>
  <si>
    <t>K-PB-414</t>
    <phoneticPr fontId="0" type="noConversion"/>
  </si>
  <si>
    <t>K-PB-401</t>
    <phoneticPr fontId="0" type="noConversion"/>
  </si>
  <si>
    <t>K-PB-104</t>
    <phoneticPr fontId="0" type="noConversion"/>
  </si>
  <si>
    <t>K-PB-143</t>
    <phoneticPr fontId="0" type="noConversion"/>
  </si>
  <si>
    <t>K-PB-293</t>
    <phoneticPr fontId="0" type="noConversion"/>
  </si>
  <si>
    <t>K-PC-421</t>
    <phoneticPr fontId="0" type="noConversion"/>
  </si>
  <si>
    <t>K-PC-422</t>
    <phoneticPr fontId="0" type="noConversion"/>
  </si>
  <si>
    <t>K-PC-011</t>
    <phoneticPr fontId="0" type="noConversion"/>
  </si>
  <si>
    <t>K-PC-012</t>
    <phoneticPr fontId="0" type="noConversion"/>
  </si>
  <si>
    <t>K-PC-063</t>
    <phoneticPr fontId="0" type="noConversion"/>
  </si>
  <si>
    <t>K-PC-064</t>
    <phoneticPr fontId="0" type="noConversion"/>
  </si>
  <si>
    <t>K-PC-102</t>
    <phoneticPr fontId="0" type="noConversion"/>
  </si>
  <si>
    <t>K-PC-103</t>
    <phoneticPr fontId="0" type="noConversion"/>
  </si>
  <si>
    <t>K-PC-144</t>
    <phoneticPr fontId="0" type="noConversion"/>
  </si>
  <si>
    <t>K-PC-145</t>
    <phoneticPr fontId="0" type="noConversion"/>
  </si>
  <si>
    <t>K-PC-211</t>
    <phoneticPr fontId="0" type="noConversion"/>
  </si>
  <si>
    <t>K-PC-212</t>
    <phoneticPr fontId="0" type="noConversion"/>
  </si>
  <si>
    <t>K-PC-253</t>
    <phoneticPr fontId="0" type="noConversion"/>
  </si>
  <si>
    <t>K-PC-254</t>
    <phoneticPr fontId="0" type="noConversion"/>
  </si>
  <si>
    <t>K-PC-291</t>
    <phoneticPr fontId="0" type="noConversion"/>
  </si>
  <si>
    <t>K-PC-292</t>
    <phoneticPr fontId="0" type="noConversion"/>
  </si>
  <si>
    <t>K-PC-343</t>
    <phoneticPr fontId="0" type="noConversion"/>
  </si>
  <si>
    <t>K-PC-344</t>
    <phoneticPr fontId="0" type="noConversion"/>
  </si>
  <si>
    <t>K-PC-511</t>
    <phoneticPr fontId="0" type="noConversion"/>
  </si>
  <si>
    <t>K-PC-512</t>
    <phoneticPr fontId="0" type="noConversion"/>
  </si>
  <si>
    <t>K-PB-432</t>
    <phoneticPr fontId="0" type="noConversion"/>
  </si>
  <si>
    <t>K-PB-433</t>
    <phoneticPr fontId="0" type="noConversion"/>
  </si>
  <si>
    <t>K-PB-423</t>
    <phoneticPr fontId="0" type="noConversion"/>
  </si>
  <si>
    <t>K-PB-101</t>
    <phoneticPr fontId="0" type="noConversion"/>
  </si>
  <si>
    <t>K-PB-151</t>
    <phoneticPr fontId="0" type="noConversion"/>
  </si>
  <si>
    <t>K-PB-304</t>
    <phoneticPr fontId="0" type="noConversion"/>
  </si>
  <si>
    <t>K-PC-651</t>
    <phoneticPr fontId="0" type="noConversion"/>
  </si>
  <si>
    <t>K-PC-652</t>
    <phoneticPr fontId="0" type="noConversion"/>
  </si>
  <si>
    <t>K-PC-023</t>
    <phoneticPr fontId="0" type="noConversion"/>
  </si>
  <si>
    <t>K-PC-024</t>
    <phoneticPr fontId="0" type="noConversion"/>
  </si>
  <si>
    <t>K-PC-071</t>
    <phoneticPr fontId="0" type="noConversion"/>
  </si>
  <si>
    <t>K-PC-072</t>
    <phoneticPr fontId="0" type="noConversion"/>
  </si>
  <si>
    <t>K-PC-114</t>
    <phoneticPr fontId="0" type="noConversion"/>
  </si>
  <si>
    <t>K-PC-115</t>
    <phoneticPr fontId="0" type="noConversion"/>
  </si>
  <si>
    <t>K-PC-152</t>
    <phoneticPr fontId="0" type="noConversion"/>
  </si>
  <si>
    <t>K-PC-153</t>
    <phoneticPr fontId="0" type="noConversion"/>
  </si>
  <si>
    <t>K-PC-223</t>
    <phoneticPr fontId="0" type="noConversion"/>
  </si>
  <si>
    <t>K-PC-224</t>
    <phoneticPr fontId="0" type="noConversion"/>
  </si>
  <si>
    <t>K-PC-261</t>
    <phoneticPr fontId="0" type="noConversion"/>
  </si>
  <si>
    <t>K-PC-262</t>
    <phoneticPr fontId="0" type="noConversion"/>
  </si>
  <si>
    <t>K-PC-302</t>
    <phoneticPr fontId="0" type="noConversion"/>
  </si>
  <si>
    <t>K-PC-303</t>
    <phoneticPr fontId="0" type="noConversion"/>
  </si>
  <si>
    <t>K-PC-351</t>
    <phoneticPr fontId="0" type="noConversion"/>
  </si>
  <si>
    <t>K-PC-352</t>
    <phoneticPr fontId="0" type="noConversion"/>
  </si>
  <si>
    <t>K-PC-723</t>
    <phoneticPr fontId="0" type="noConversion"/>
  </si>
  <si>
    <t>K-PC-724</t>
    <phoneticPr fontId="0" type="noConversion"/>
  </si>
  <si>
    <t>K-PB-662</t>
    <phoneticPr fontId="0" type="noConversion"/>
  </si>
  <si>
    <t>K-PB-663</t>
    <phoneticPr fontId="0" type="noConversion"/>
  </si>
  <si>
    <t>K-PB-653</t>
    <phoneticPr fontId="0" type="noConversion"/>
  </si>
  <si>
    <t>K-PB-113</t>
    <phoneticPr fontId="0" type="noConversion"/>
  </si>
  <si>
    <t>K-PB-154</t>
    <phoneticPr fontId="0" type="noConversion"/>
  </si>
  <si>
    <t>K-PB-301</t>
    <phoneticPr fontId="0" type="noConversion"/>
  </si>
  <si>
    <t>K-PC-021</t>
    <phoneticPr fontId="0" type="noConversion"/>
  </si>
  <si>
    <t>K-PC-022</t>
    <phoneticPr fontId="0" type="noConversion"/>
  </si>
  <si>
    <t>K-PC-073</t>
    <phoneticPr fontId="0" type="noConversion"/>
  </si>
  <si>
    <t>K-PC-074</t>
    <phoneticPr fontId="0" type="noConversion"/>
  </si>
  <si>
    <t>K-PC-111</t>
    <phoneticPr fontId="0" type="noConversion"/>
  </si>
  <si>
    <t>K-PC-112</t>
    <phoneticPr fontId="0" type="noConversion"/>
  </si>
  <si>
    <t>K-PC-161</t>
    <phoneticPr fontId="0" type="noConversion"/>
  </si>
  <si>
    <t>K-PC-162</t>
    <phoneticPr fontId="0" type="noConversion"/>
  </si>
  <si>
    <t>K-PC-221</t>
    <phoneticPr fontId="0" type="noConversion"/>
  </si>
  <si>
    <t>K-PC-222</t>
    <phoneticPr fontId="0" type="noConversion"/>
  </si>
  <si>
    <t>K-PC-263</t>
    <phoneticPr fontId="0" type="noConversion"/>
  </si>
  <si>
    <t>K-PC-264</t>
    <phoneticPr fontId="0" type="noConversion"/>
  </si>
  <si>
    <t>K-PC-313</t>
    <phoneticPr fontId="0" type="noConversion"/>
  </si>
  <si>
    <t>K-PC-314</t>
    <phoneticPr fontId="0" type="noConversion"/>
  </si>
  <si>
    <t>K-PC-353</t>
    <phoneticPr fontId="0" type="noConversion"/>
  </si>
  <si>
    <t>K-PC-354</t>
    <phoneticPr fontId="0" type="noConversion"/>
  </si>
  <si>
    <t>K-PC-721</t>
    <phoneticPr fontId="0" type="noConversion"/>
  </si>
  <si>
    <t>K-PC-722</t>
    <phoneticPr fontId="0" type="noConversion"/>
  </si>
  <si>
    <t>K-PB-672</t>
    <phoneticPr fontId="0" type="noConversion"/>
  </si>
  <si>
    <t>K-PB-673</t>
    <phoneticPr fontId="0" type="noConversion"/>
  </si>
  <si>
    <t>K-PB-661</t>
    <phoneticPr fontId="0" type="noConversion"/>
  </si>
  <si>
    <t>K-PB-034</t>
    <phoneticPr fontId="0" type="noConversion"/>
  </si>
  <si>
    <t>K-PB-163</t>
    <phoneticPr fontId="0" type="noConversion"/>
  </si>
  <si>
    <t>K-PB-312</t>
    <phoneticPr fontId="0" type="noConversion"/>
  </si>
  <si>
    <t>K-PC-081</t>
    <phoneticPr fontId="0" type="noConversion"/>
  </si>
  <si>
    <t>K-PC-082</t>
    <phoneticPr fontId="0" type="noConversion"/>
  </si>
  <si>
    <t>K-PC-233</t>
    <phoneticPr fontId="0" type="noConversion"/>
  </si>
  <si>
    <t>K-PC-234</t>
    <phoneticPr fontId="0" type="noConversion"/>
  </si>
  <si>
    <t>K-PC-271</t>
    <phoneticPr fontId="0" type="noConversion"/>
  </si>
  <si>
    <t>K-PC-272</t>
    <phoneticPr fontId="0" type="noConversion"/>
  </si>
  <si>
    <t>K-PB-681</t>
    <phoneticPr fontId="0" type="noConversion"/>
  </si>
  <si>
    <t>K-PB-682</t>
    <phoneticPr fontId="0" type="noConversion"/>
  </si>
  <si>
    <t>K-PB-671</t>
    <phoneticPr fontId="0" type="noConversion"/>
  </si>
  <si>
    <t>K-PB-031</t>
    <phoneticPr fontId="0" type="noConversion"/>
  </si>
  <si>
    <t>K-PB-164</t>
    <phoneticPr fontId="0" type="noConversion"/>
  </si>
  <si>
    <t>K-PB-311</t>
    <phoneticPr fontId="0" type="noConversion"/>
  </si>
  <si>
    <t>K-PC-042</t>
    <phoneticPr fontId="0" type="noConversion"/>
  </si>
  <si>
    <t>K-PC-043</t>
    <phoneticPr fontId="0" type="noConversion"/>
  </si>
  <si>
    <t>K-PC-083</t>
    <phoneticPr fontId="0" type="noConversion"/>
  </si>
  <si>
    <t>K-PC-084</t>
    <phoneticPr fontId="0" type="noConversion"/>
  </si>
  <si>
    <t>K-PC-121</t>
    <phoneticPr fontId="0" type="noConversion"/>
  </si>
  <si>
    <t>K-PC-122</t>
    <phoneticPr fontId="0" type="noConversion"/>
  </si>
  <si>
    <t>K-PC-173</t>
    <phoneticPr fontId="0" type="noConversion"/>
  </si>
  <si>
    <t>K-PC-174</t>
    <phoneticPr fontId="0" type="noConversion"/>
  </si>
  <si>
    <t>K-PC-231</t>
    <phoneticPr fontId="0" type="noConversion"/>
  </si>
  <si>
    <t>K-PC-232</t>
    <phoneticPr fontId="0" type="noConversion"/>
  </si>
  <si>
    <t>K-PC-273</t>
    <phoneticPr fontId="0" type="noConversion"/>
  </si>
  <si>
    <t>K-PC-274</t>
    <phoneticPr fontId="0" type="noConversion"/>
  </si>
  <si>
    <t>K-PC-322</t>
    <phoneticPr fontId="0" type="noConversion"/>
  </si>
  <si>
    <t>K-PC-323</t>
    <phoneticPr fontId="0" type="noConversion"/>
  </si>
  <si>
    <t>K-PC-363</t>
    <phoneticPr fontId="0" type="noConversion"/>
  </si>
  <si>
    <t>K-PC-364</t>
    <phoneticPr fontId="0" type="noConversion"/>
  </si>
  <si>
    <t>K-PC-741</t>
    <phoneticPr fontId="0" type="noConversion"/>
  </si>
  <si>
    <t>K-PC-742</t>
    <phoneticPr fontId="0" type="noConversion"/>
  </si>
  <si>
    <t>K-PB-691</t>
    <phoneticPr fontId="0" type="noConversion"/>
  </si>
  <si>
    <t>K-PB-692</t>
    <phoneticPr fontId="0" type="noConversion"/>
  </si>
  <si>
    <t>K-PB-693</t>
    <phoneticPr fontId="0" type="noConversion"/>
  </si>
  <si>
    <t>K-PB-041</t>
    <phoneticPr fontId="0" type="noConversion"/>
  </si>
  <si>
    <t>K-PB-175</t>
    <phoneticPr fontId="0" type="noConversion"/>
  </si>
  <si>
    <t>K-PB-321</t>
    <phoneticPr fontId="0" type="noConversion"/>
  </si>
  <si>
    <t>-</t>
    <phoneticPr fontId="0" type="noConversion"/>
  </si>
  <si>
    <t>-</t>
    <phoneticPr fontId="0" type="noConversion"/>
  </si>
  <si>
    <t>X-PA-401</t>
    <phoneticPr fontId="0" type="noConversion"/>
  </si>
  <si>
    <t>X-PA-451</t>
    <phoneticPr fontId="0" type="noConversion"/>
  </si>
  <si>
    <t>X-PA-683</t>
    <phoneticPr fontId="0" type="noConversion"/>
  </si>
  <si>
    <t>X-PA-692</t>
    <phoneticPr fontId="0" type="noConversion"/>
  </si>
  <si>
    <t>X-PA-452</t>
    <phoneticPr fontId="0" type="noConversion"/>
  </si>
  <si>
    <t>X-PA-621</t>
    <phoneticPr fontId="0" type="noConversion"/>
  </si>
  <si>
    <t>X-PA-622</t>
    <phoneticPr fontId="0" type="noConversion"/>
  </si>
  <si>
    <t>X-PA-402</t>
    <phoneticPr fontId="0" type="noConversion"/>
  </si>
  <si>
    <t>X-PA-422</t>
    <phoneticPr fontId="0" type="noConversion"/>
  </si>
  <si>
    <t>X-PA-423</t>
    <phoneticPr fontId="0" type="noConversion"/>
  </si>
  <si>
    <t>X-PA-662</t>
    <phoneticPr fontId="0" type="noConversion"/>
  </si>
  <si>
    <t>X-PA-661</t>
    <phoneticPr fontId="0" type="noConversion"/>
  </si>
  <si>
    <t>X-PA-682</t>
    <phoneticPr fontId="0" type="noConversion"/>
  </si>
  <si>
    <t>X-PA-681</t>
    <phoneticPr fontId="0" type="noConversion"/>
  </si>
  <si>
    <t>X-PA-002</t>
    <phoneticPr fontId="0" type="noConversion"/>
  </si>
  <si>
    <t>X-PA-051</t>
    <phoneticPr fontId="0" type="noConversion"/>
  </si>
  <si>
    <t>X-PA-092</t>
    <phoneticPr fontId="0" type="noConversion"/>
  </si>
  <si>
    <t>X-PA-131</t>
    <phoneticPr fontId="0" type="noConversion"/>
  </si>
  <si>
    <t>X-PA-201</t>
    <phoneticPr fontId="0" type="noConversion"/>
  </si>
  <si>
    <t>X-PA-241</t>
    <phoneticPr fontId="0" type="noConversion"/>
  </si>
  <si>
    <t>X-PA-281</t>
    <phoneticPr fontId="0" type="noConversion"/>
  </si>
  <si>
    <t>X-PA-331</t>
    <phoneticPr fontId="0" type="noConversion"/>
  </si>
  <si>
    <t>X-PA-501</t>
    <phoneticPr fontId="0" type="noConversion"/>
  </si>
  <si>
    <t>X-PA-411</t>
    <phoneticPr fontId="0" type="noConversion"/>
  </si>
  <si>
    <t>X-PA-011</t>
    <phoneticPr fontId="0" type="noConversion"/>
  </si>
  <si>
    <t>X-PA-061</t>
    <phoneticPr fontId="0" type="noConversion"/>
  </si>
  <si>
    <t>X-PA-091</t>
    <phoneticPr fontId="0" type="noConversion"/>
  </si>
  <si>
    <t>X-PA-141</t>
    <phoneticPr fontId="0" type="noConversion"/>
  </si>
  <si>
    <t>X-PA-212</t>
    <phoneticPr fontId="0" type="noConversion"/>
  </si>
  <si>
    <t>X-PA-251</t>
    <phoneticPr fontId="0" type="noConversion"/>
  </si>
  <si>
    <t>X-PA-291</t>
    <phoneticPr fontId="0" type="noConversion"/>
  </si>
  <si>
    <t>X-PA-341</t>
    <phoneticPr fontId="0" type="noConversion"/>
  </si>
  <si>
    <t>X-PA-511</t>
    <phoneticPr fontId="0" type="noConversion"/>
  </si>
  <si>
    <t>X-PA-431</t>
    <phoneticPr fontId="0" type="noConversion"/>
  </si>
  <si>
    <t>X-PA-001</t>
    <phoneticPr fontId="0" type="noConversion"/>
  </si>
  <si>
    <t>X-PA-062</t>
    <phoneticPr fontId="0" type="noConversion"/>
  </si>
  <si>
    <t>X-PA-102</t>
    <phoneticPr fontId="0" type="noConversion"/>
  </si>
  <si>
    <t>X-PA-151</t>
    <phoneticPr fontId="0" type="noConversion"/>
  </si>
  <si>
    <t>X-PA-211</t>
    <phoneticPr fontId="0" type="noConversion"/>
  </si>
  <si>
    <t>X-PA-252</t>
    <phoneticPr fontId="0" type="noConversion"/>
  </si>
  <si>
    <t>X-PA-302</t>
    <phoneticPr fontId="0" type="noConversion"/>
  </si>
  <si>
    <t>X-PA-342</t>
    <phoneticPr fontId="0" type="noConversion"/>
  </si>
  <si>
    <t>X-PA-512</t>
    <phoneticPr fontId="0" type="noConversion"/>
  </si>
  <si>
    <t>X-PA-651</t>
    <phoneticPr fontId="0" type="noConversion"/>
  </si>
  <si>
    <t>X-PA-021</t>
    <phoneticPr fontId="0" type="noConversion"/>
  </si>
  <si>
    <t>X-PA-071</t>
    <phoneticPr fontId="0" type="noConversion"/>
  </si>
  <si>
    <t>X-PA-101</t>
    <phoneticPr fontId="0" type="noConversion"/>
  </si>
  <si>
    <t>X-PA-152</t>
    <phoneticPr fontId="0" type="noConversion"/>
  </si>
  <si>
    <t>X-PA-222</t>
    <phoneticPr fontId="0" type="noConversion"/>
  </si>
  <si>
    <t>X-PA-261</t>
    <phoneticPr fontId="0" type="noConversion"/>
  </si>
  <si>
    <t>X-PA-301</t>
    <phoneticPr fontId="0" type="noConversion"/>
  </si>
  <si>
    <t>X-PA-351</t>
    <phoneticPr fontId="0" type="noConversion"/>
  </si>
  <si>
    <t>X-PA-721</t>
    <phoneticPr fontId="0" type="noConversion"/>
  </si>
  <si>
    <t>X-PA-031</t>
    <phoneticPr fontId="0" type="noConversion"/>
  </si>
  <si>
    <t>X-PA-072</t>
    <phoneticPr fontId="0" type="noConversion"/>
  </si>
  <si>
    <t>X-PA-111</t>
    <phoneticPr fontId="0" type="noConversion"/>
  </si>
  <si>
    <t>X-PA-161</t>
    <phoneticPr fontId="0" type="noConversion"/>
  </si>
  <si>
    <t>X-PA-221</t>
    <phoneticPr fontId="0" type="noConversion"/>
  </si>
  <si>
    <t>X-PA-262</t>
    <phoneticPr fontId="0" type="noConversion"/>
  </si>
  <si>
    <t>X-PA-312</t>
    <phoneticPr fontId="0" type="noConversion"/>
  </si>
  <si>
    <t>X-PA-352</t>
    <phoneticPr fontId="0" type="noConversion"/>
  </si>
  <si>
    <t>X-PA-732</t>
    <phoneticPr fontId="0" type="noConversion"/>
  </si>
  <si>
    <t>X-PA-042</t>
    <phoneticPr fontId="0" type="noConversion"/>
  </si>
  <si>
    <t>X-PA-081</t>
    <phoneticPr fontId="0" type="noConversion"/>
  </si>
  <si>
    <t>X-PA-122</t>
    <phoneticPr fontId="0" type="noConversion"/>
  </si>
  <si>
    <t>X-PA-162</t>
    <phoneticPr fontId="0" type="noConversion"/>
  </si>
  <si>
    <t>X-PA-232</t>
    <phoneticPr fontId="0" type="noConversion"/>
  </si>
  <si>
    <t>X-PA-271</t>
    <phoneticPr fontId="0" type="noConversion"/>
  </si>
  <si>
    <t>X-PA-311</t>
    <phoneticPr fontId="0" type="noConversion"/>
  </si>
  <si>
    <t>X-PA-361</t>
    <phoneticPr fontId="0" type="noConversion"/>
  </si>
  <si>
    <t>X-PA-731</t>
    <phoneticPr fontId="0" type="noConversion"/>
  </si>
  <si>
    <t>X-PA-041</t>
    <phoneticPr fontId="0" type="noConversion"/>
  </si>
  <si>
    <t>X-PA-082</t>
    <phoneticPr fontId="0" type="noConversion"/>
  </si>
  <si>
    <t>X-PA-121</t>
    <phoneticPr fontId="0" type="noConversion"/>
  </si>
  <si>
    <t>X-PA-171</t>
    <phoneticPr fontId="0" type="noConversion"/>
  </si>
  <si>
    <t>X-PA-231</t>
    <phoneticPr fontId="0" type="noConversion"/>
  </si>
  <si>
    <t>X-PA-272</t>
    <phoneticPr fontId="0" type="noConversion"/>
  </si>
  <si>
    <t>X-PA-321</t>
    <phoneticPr fontId="0" type="noConversion"/>
  </si>
  <si>
    <t>X-PA-362</t>
    <phoneticPr fontId="0" type="noConversion"/>
  </si>
  <si>
    <t>X-PA-742</t>
    <phoneticPr fontId="0" type="noConversion"/>
  </si>
  <si>
    <t>X-PA-412</t>
    <phoneticPr fontId="0" type="noConversion"/>
  </si>
  <si>
    <t>X-PA-421</t>
    <phoneticPr fontId="0" type="noConversion"/>
  </si>
  <si>
    <t>X-PA-652</t>
    <phoneticPr fontId="0" type="noConversion"/>
  </si>
  <si>
    <t>X-PA-672</t>
    <phoneticPr fontId="0" type="noConversion"/>
  </si>
  <si>
    <t>X-PA-671</t>
    <phoneticPr fontId="0" type="noConversion"/>
  </si>
  <si>
    <t>X-PA-691</t>
    <phoneticPr fontId="0" type="noConversion"/>
  </si>
  <si>
    <t>K-PA-004</t>
    <phoneticPr fontId="0" type="noConversion"/>
  </si>
  <si>
    <t>K-PA-005</t>
    <phoneticPr fontId="0" type="noConversion"/>
  </si>
  <si>
    <t>K-PA-134</t>
    <phoneticPr fontId="0" type="noConversion"/>
  </si>
  <si>
    <t>K-PA-135</t>
    <phoneticPr fontId="0" type="noConversion"/>
  </si>
  <si>
    <t>K-PA-284</t>
    <phoneticPr fontId="0" type="noConversion"/>
  </si>
  <si>
    <t>K-PA-285</t>
    <phoneticPr fontId="0" type="noConversion"/>
  </si>
  <si>
    <t>K-PA-105</t>
    <phoneticPr fontId="0" type="noConversion"/>
  </si>
  <si>
    <t>K-PA-106</t>
    <phoneticPr fontId="0" type="noConversion"/>
  </si>
  <si>
    <t>K-PA-107</t>
    <phoneticPr fontId="0" type="noConversion"/>
  </si>
  <si>
    <t>K-PA-146</t>
    <phoneticPr fontId="0" type="noConversion"/>
  </si>
  <si>
    <t>K-PA-147</t>
    <phoneticPr fontId="0" type="noConversion"/>
  </si>
  <si>
    <t>K-PA-296</t>
    <phoneticPr fontId="0" type="noConversion"/>
  </si>
  <si>
    <t>K-PA-297</t>
    <phoneticPr fontId="0" type="noConversion"/>
  </si>
  <si>
    <t>K-PA-044</t>
    <phoneticPr fontId="0" type="noConversion"/>
  </si>
  <si>
    <t>K-PA-045</t>
    <phoneticPr fontId="0" type="noConversion"/>
  </si>
  <si>
    <t>K-PA-125</t>
    <phoneticPr fontId="0" type="noConversion"/>
  </si>
  <si>
    <t>K-PA-126</t>
    <phoneticPr fontId="0" type="noConversion"/>
  </si>
  <si>
    <t>K-PA-127</t>
    <phoneticPr fontId="0" type="noConversion"/>
  </si>
  <si>
    <t>K-PA-155</t>
    <phoneticPr fontId="0" type="noConversion"/>
  </si>
  <si>
    <t>K-PA-156</t>
    <phoneticPr fontId="0" type="noConversion"/>
  </si>
  <si>
    <t>K-PA-305</t>
    <phoneticPr fontId="0" type="noConversion"/>
  </si>
  <si>
    <t>K-PA-306</t>
    <phoneticPr fontId="0" type="noConversion"/>
  </si>
  <si>
    <t>K-PA-116</t>
    <phoneticPr fontId="0" type="noConversion"/>
  </si>
  <si>
    <t>K-PA-117</t>
    <phoneticPr fontId="0" type="noConversion"/>
  </si>
  <si>
    <t>K-PA-118</t>
    <phoneticPr fontId="0" type="noConversion"/>
  </si>
  <si>
    <t>K-PA-157</t>
    <phoneticPr fontId="0" type="noConversion"/>
  </si>
  <si>
    <t>K-PA-158</t>
    <phoneticPr fontId="0" type="noConversion"/>
  </si>
  <si>
    <t>K-PA-307</t>
    <phoneticPr fontId="0" type="noConversion"/>
  </si>
  <si>
    <t>K-PA-308</t>
    <phoneticPr fontId="0" type="noConversion"/>
  </si>
  <si>
    <t>K-PA-035</t>
    <phoneticPr fontId="0" type="noConversion"/>
  </si>
  <si>
    <t>K-PA-036</t>
    <phoneticPr fontId="0" type="noConversion"/>
  </si>
  <si>
    <t>K-PA-165</t>
    <phoneticPr fontId="0" type="noConversion"/>
  </si>
  <si>
    <t>K-PA-166</t>
    <phoneticPr fontId="0" type="noConversion"/>
  </si>
  <si>
    <t>K-PA-168</t>
  </si>
  <si>
    <t>K-PA-315</t>
    <phoneticPr fontId="0" type="noConversion"/>
  </si>
  <si>
    <t>K-PA-316</t>
    <phoneticPr fontId="0" type="noConversion"/>
  </si>
  <si>
    <t>K-PA-037</t>
    <phoneticPr fontId="0" type="noConversion"/>
  </si>
  <si>
    <t>K-PA-038</t>
    <phoneticPr fontId="0" type="noConversion"/>
  </si>
  <si>
    <t>K-PA-167</t>
  </si>
  <si>
    <t>K-PA-317</t>
  </si>
  <si>
    <t>K-PA-318</t>
  </si>
  <si>
    <t>K-PA-176</t>
  </si>
  <si>
    <t>K-PA-177</t>
  </si>
  <si>
    <t>K-PA-326</t>
  </si>
  <si>
    <t>K-PA-327</t>
  </si>
  <si>
    <t>K-PC-181</t>
    <phoneticPr fontId="0" type="noConversion"/>
  </si>
  <si>
    <t>K-PC-371</t>
    <phoneticPr fontId="0" type="noConversion"/>
  </si>
  <si>
    <t>K-RC-802</t>
  </si>
  <si>
    <t>K-RC-803</t>
  </si>
  <si>
    <t>K-RC-804</t>
  </si>
  <si>
    <t>K-RC-805</t>
  </si>
  <si>
    <t>K-RC-806</t>
  </si>
  <si>
    <t>K-PB-807</t>
    <phoneticPr fontId="0" type="noConversion"/>
  </si>
  <si>
    <t>K-RC-809</t>
    <phoneticPr fontId="0" type="noConversion"/>
  </si>
  <si>
    <t>K-PA-816</t>
    <phoneticPr fontId="0" type="noConversion"/>
  </si>
  <si>
    <t>K-PB-817</t>
    <phoneticPr fontId="0" type="noConversion"/>
  </si>
  <si>
    <t>K-RB-826</t>
    <phoneticPr fontId="0" type="noConversion"/>
  </si>
  <si>
    <t>X-PA-902</t>
    <phoneticPr fontId="0" type="noConversion"/>
  </si>
  <si>
    <t>X-PA-903</t>
    <phoneticPr fontId="0" type="noConversion"/>
  </si>
  <si>
    <t>X-PA-904</t>
    <phoneticPr fontId="0" type="noConversion"/>
  </si>
  <si>
    <t>X-PA-905</t>
    <phoneticPr fontId="0" type="noConversion"/>
  </si>
  <si>
    <t>X-PA-906</t>
    <phoneticPr fontId="0" type="noConversion"/>
  </si>
  <si>
    <t>X-PA-907</t>
    <phoneticPr fontId="0" type="noConversion"/>
  </si>
  <si>
    <t>X-PA-908</t>
    <phoneticPr fontId="0" type="noConversion"/>
  </si>
  <si>
    <t>X-PA-909</t>
    <phoneticPr fontId="0" type="noConversion"/>
  </si>
  <si>
    <t>X-PA-910</t>
    <phoneticPr fontId="0" type="noConversion"/>
  </si>
  <si>
    <t>X-PA-911</t>
    <phoneticPr fontId="0" type="noConversion"/>
  </si>
  <si>
    <t>X-PA-912</t>
    <phoneticPr fontId="0" type="noConversion"/>
  </si>
  <si>
    <t>X-PA-913</t>
  </si>
  <si>
    <t>X-PA-914</t>
  </si>
  <si>
    <t>X-PA-915</t>
  </si>
  <si>
    <t>X-PA-916</t>
  </si>
  <si>
    <t>X-PA-917</t>
  </si>
  <si>
    <t>X-PA-918</t>
  </si>
  <si>
    <t>X-PA-919</t>
  </si>
  <si>
    <t>X-PA-920</t>
    <phoneticPr fontId="0" type="noConversion"/>
  </si>
  <si>
    <t>X-PA-921</t>
    <phoneticPr fontId="0" type="noConversion"/>
  </si>
  <si>
    <t>X-PA-922</t>
    <phoneticPr fontId="0" type="noConversion"/>
  </si>
  <si>
    <t>X-PA-923</t>
    <phoneticPr fontId="0" type="noConversion"/>
  </si>
  <si>
    <t>X-PA-924</t>
    <phoneticPr fontId="0" type="noConversion"/>
  </si>
  <si>
    <t>X-PA-925</t>
  </si>
  <si>
    <t>X-PA-926</t>
  </si>
  <si>
    <t>X-PA-927</t>
  </si>
  <si>
    <t>X-PA-928</t>
  </si>
  <si>
    <t>X-PA-929</t>
  </si>
  <si>
    <t>X-PA-930</t>
  </si>
  <si>
    <t>X-PA-931</t>
  </si>
  <si>
    <t>X-PA-925</t>
    <phoneticPr fontId="0" type="noConversion"/>
  </si>
  <si>
    <t>X-PA-926</t>
    <phoneticPr fontId="0" type="noConversion"/>
  </si>
  <si>
    <t>X-PA-927</t>
    <phoneticPr fontId="0" type="noConversion"/>
  </si>
  <si>
    <t>X-PA-932</t>
  </si>
  <si>
    <t>X-PA-933</t>
  </si>
  <si>
    <t>X-PA-934</t>
  </si>
  <si>
    <t>X-PA-935</t>
  </si>
  <si>
    <t>X-PA-936</t>
  </si>
  <si>
    <t>X-PA-937</t>
  </si>
  <si>
    <t>X-PA-937</t>
    <phoneticPr fontId="0" type="noConversion"/>
  </si>
  <si>
    <t>X-PA-938</t>
  </si>
  <si>
    <t>X-PA-938</t>
    <phoneticPr fontId="0" type="noConversion"/>
  </si>
  <si>
    <t>X-PA-939</t>
  </si>
  <si>
    <t>X-PA-940</t>
  </si>
  <si>
    <t>X-PA-941</t>
  </si>
  <si>
    <t>X-PA-942</t>
  </si>
  <si>
    <t>X-PA-943</t>
  </si>
  <si>
    <t>X-PA-944</t>
  </si>
  <si>
    <t>X-PA-945</t>
    <phoneticPr fontId="0" type="noConversion"/>
  </si>
  <si>
    <t>X-PA-946</t>
    <phoneticPr fontId="0" type="noConversion"/>
  </si>
  <si>
    <t>X-PA-947</t>
    <phoneticPr fontId="0" type="noConversion"/>
  </si>
  <si>
    <t>X-PA-948</t>
  </si>
  <si>
    <t>X-PA-949</t>
  </si>
  <si>
    <t>X-PA-950</t>
  </si>
  <si>
    <t>X-PA-951</t>
  </si>
  <si>
    <t>X-PA-952</t>
  </si>
  <si>
    <t>X-PA-953</t>
  </si>
  <si>
    <t>X-PA-954</t>
  </si>
  <si>
    <t>X-PA-955</t>
  </si>
  <si>
    <t>X-PA-956</t>
    <phoneticPr fontId="0" type="noConversion"/>
  </si>
  <si>
    <t>X-PA-957</t>
    <phoneticPr fontId="0" type="noConversion"/>
  </si>
  <si>
    <t>X-PA-958</t>
    <phoneticPr fontId="0" type="noConversion"/>
  </si>
  <si>
    <t>X-PA-959</t>
  </si>
  <si>
    <t>X-PA-960</t>
  </si>
  <si>
    <t>X-PA-961</t>
  </si>
  <si>
    <t>X-PA-962</t>
  </si>
  <si>
    <t>X-PA-963</t>
  </si>
  <si>
    <t>X-PA-964</t>
  </si>
  <si>
    <t>X-PA-965</t>
  </si>
  <si>
    <t>X-PA-966</t>
  </si>
  <si>
    <t>X-PA-967</t>
    <phoneticPr fontId="0" type="noConversion"/>
  </si>
  <si>
    <t>X-PA-968</t>
    <phoneticPr fontId="0" type="noConversion"/>
  </si>
  <si>
    <t>X-PC-751</t>
    <phoneticPr fontId="0" type="noConversion"/>
  </si>
  <si>
    <t>LATER</t>
    <phoneticPr fontId="0" type="noConversion"/>
  </si>
  <si>
    <t>IN-PLC-002</t>
  </si>
  <si>
    <t>IN-PLC-002</t>
    <phoneticPr fontId="0" type="noConversion"/>
  </si>
  <si>
    <t>EL-CCTV-001</t>
    <phoneticPr fontId="0" type="noConversion"/>
  </si>
  <si>
    <t>IN-OWS-001</t>
    <phoneticPr fontId="0" type="noConversion"/>
  </si>
  <si>
    <t>FF-FA-001</t>
  </si>
  <si>
    <t>X-PA-802</t>
    <phoneticPr fontId="0" type="noConversion"/>
  </si>
  <si>
    <t>X-PA-803</t>
    <phoneticPr fontId="0" type="noConversion"/>
  </si>
  <si>
    <t>X-PA-804</t>
    <phoneticPr fontId="0" type="noConversion"/>
  </si>
  <si>
    <t>X-PB-805</t>
    <phoneticPr fontId="0" type="noConversion"/>
  </si>
  <si>
    <t>X-PB-806</t>
    <phoneticPr fontId="0" type="noConversion"/>
  </si>
  <si>
    <t>X-PA-807</t>
    <phoneticPr fontId="0" type="noConversion"/>
  </si>
  <si>
    <t>(DC 24V, BARRIER)</t>
  </si>
  <si>
    <r>
      <rPr>
        <sz val="9"/>
        <rFont val="돋움"/>
        <family val="3"/>
        <charset val="129"/>
      </rPr>
      <t>전기실</t>
    </r>
    <phoneticPr fontId="0" type="noConversion"/>
  </si>
  <si>
    <t>EL-HV-013</t>
    <phoneticPr fontId="0" type="noConversion"/>
  </si>
  <si>
    <t>EL-HV-013</t>
    <phoneticPr fontId="0" type="noConversion"/>
  </si>
  <si>
    <t>ELHV013</t>
    <phoneticPr fontId="0" type="noConversion"/>
  </si>
  <si>
    <t>INPLC002</t>
    <phoneticPr fontId="0" type="noConversion"/>
  </si>
  <si>
    <t>INPLC002</t>
    <phoneticPr fontId="0" type="noConversion"/>
  </si>
  <si>
    <t>INPLC002</t>
    <phoneticPr fontId="0" type="noConversion"/>
  </si>
  <si>
    <t>IN-PLC-002</t>
    <phoneticPr fontId="0" type="noConversion"/>
  </si>
  <si>
    <t>COMMON FAULT ALARM</t>
  </si>
  <si>
    <t>ELLV802</t>
  </si>
  <si>
    <t>ELLV802</t>
    <phoneticPr fontId="0" type="noConversion"/>
  </si>
  <si>
    <t>ELLV902</t>
  </si>
  <si>
    <t>ELLV902</t>
    <phoneticPr fontId="0" type="noConversion"/>
  </si>
  <si>
    <t>FR-3</t>
    <phoneticPr fontId="0" type="noConversion"/>
  </si>
  <si>
    <t>전자기기실</t>
    <phoneticPr fontId="0" type="noConversion"/>
  </si>
  <si>
    <t>전자기기실</t>
    <phoneticPr fontId="0" type="noConversion"/>
  </si>
  <si>
    <t>소방수신반</t>
  </si>
  <si>
    <t>전기실</t>
    <phoneticPr fontId="0" type="noConversion"/>
  </si>
  <si>
    <t>EL-LV-802</t>
  </si>
  <si>
    <t>EL-LV-902</t>
    <phoneticPr fontId="0" type="noConversion"/>
  </si>
  <si>
    <t>ELLV802</t>
    <phoneticPr fontId="0" type="noConversion"/>
  </si>
  <si>
    <t>ELLV902</t>
    <phoneticPr fontId="0" type="noConversion"/>
  </si>
  <si>
    <t>ELLV901</t>
    <phoneticPr fontId="0" type="noConversion"/>
  </si>
  <si>
    <t>ELLV901</t>
    <phoneticPr fontId="0" type="noConversion"/>
  </si>
  <si>
    <t>LATER</t>
    <phoneticPr fontId="0" type="noConversion"/>
  </si>
  <si>
    <t>-</t>
    <phoneticPr fontId="0" type="noConversion"/>
  </si>
  <si>
    <t>-</t>
    <phoneticPr fontId="0" type="noConversion"/>
  </si>
  <si>
    <t>K-PA-808</t>
    <phoneticPr fontId="0" type="noConversion"/>
  </si>
  <si>
    <t>X-PA-801</t>
    <phoneticPr fontId="0" type="noConversion"/>
  </si>
  <si>
    <t>K-PA-825</t>
    <phoneticPr fontId="0" type="noConversion"/>
  </si>
  <si>
    <t>K-PA-823</t>
    <phoneticPr fontId="0" type="noConversion"/>
  </si>
  <si>
    <t>X-PA-811</t>
    <phoneticPr fontId="0" type="noConversion"/>
  </si>
  <si>
    <t>K-RC-801</t>
  </si>
  <si>
    <t>K-RC-810</t>
  </si>
  <si>
    <t>K-RC-811</t>
  </si>
  <si>
    <t>K-RC-812</t>
  </si>
  <si>
    <t>K-RC-813</t>
  </si>
  <si>
    <t>K-RC-814</t>
  </si>
  <si>
    <t>K-RC-815</t>
  </si>
  <si>
    <t>K-RB-821</t>
    <phoneticPr fontId="0" type="noConversion"/>
  </si>
  <si>
    <t>C</t>
    <phoneticPr fontId="0" type="noConversion"/>
  </si>
  <si>
    <t>C-TD-106</t>
  </si>
  <si>
    <t>K-TF-212</t>
  </si>
  <si>
    <t>K-TF-112</t>
  </si>
  <si>
    <t>K-TF-219</t>
  </si>
  <si>
    <t>K-TF-329</t>
  </si>
  <si>
    <t>K-TF-330</t>
  </si>
  <si>
    <t>-</t>
    <phoneticPr fontId="0" type="noConversion"/>
  </si>
  <si>
    <t>K-TB-351</t>
  </si>
  <si>
    <t>K-TF-342</t>
  </si>
  <si>
    <t>L-TB-115</t>
  </si>
  <si>
    <t>L-TB-113</t>
  </si>
  <si>
    <t>L-TD-140</t>
  </si>
  <si>
    <t>L-TD-141</t>
  </si>
  <si>
    <t>L-TB-130</t>
  </si>
  <si>
    <t>L-TD-151</t>
  </si>
  <si>
    <t>L-TD-142</t>
  </si>
  <si>
    <t>X-TL-115</t>
  </si>
  <si>
    <t>X-TL-101</t>
  </si>
  <si>
    <t>C-TD-118</t>
    <phoneticPr fontId="0" type="noConversion"/>
  </si>
  <si>
    <t>C-TD-129</t>
    <phoneticPr fontId="0" type="noConversion"/>
  </si>
  <si>
    <t>K-TF-207</t>
    <phoneticPr fontId="0" type="noConversion"/>
  </si>
  <si>
    <t>K-TF-455</t>
    <phoneticPr fontId="0" type="noConversion"/>
  </si>
  <si>
    <t>K-PC-555</t>
    <phoneticPr fontId="0" type="noConversion"/>
  </si>
  <si>
    <t>K-PC-554</t>
    <phoneticPr fontId="0" type="noConversion"/>
  </si>
  <si>
    <t>K-PC-553</t>
    <phoneticPr fontId="0" type="noConversion"/>
  </si>
  <si>
    <t>K-PC-552</t>
    <phoneticPr fontId="0" type="noConversion"/>
  </si>
  <si>
    <t>K-PC-551</t>
    <phoneticPr fontId="0" type="noConversion"/>
  </si>
  <si>
    <t>K-PC-561</t>
    <phoneticPr fontId="0" type="noConversion"/>
  </si>
  <si>
    <t>K-PC-562</t>
    <phoneticPr fontId="0" type="noConversion"/>
  </si>
  <si>
    <t>K-PC-563</t>
    <phoneticPr fontId="0" type="noConversion"/>
  </si>
  <si>
    <t>K-PC-565</t>
    <phoneticPr fontId="0" type="noConversion"/>
  </si>
  <si>
    <t>K-PC-564</t>
    <phoneticPr fontId="0" type="noConversion"/>
  </si>
  <si>
    <t>-</t>
    <phoneticPr fontId="0" type="noConversion"/>
  </si>
  <si>
    <t>K-TF-112</t>
    <phoneticPr fontId="0" type="noConversion"/>
  </si>
  <si>
    <t>K-TF-460</t>
    <phoneticPr fontId="0" type="noConversion"/>
  </si>
  <si>
    <t>K-TF-126</t>
    <phoneticPr fontId="0" type="noConversion"/>
  </si>
  <si>
    <t>-</t>
    <phoneticPr fontId="0" type="noConversion"/>
  </si>
  <si>
    <t>-</t>
    <phoneticPr fontId="0" type="noConversion"/>
  </si>
  <si>
    <t>-</t>
    <phoneticPr fontId="0" type="noConversion"/>
  </si>
  <si>
    <t>K-TF-464</t>
    <phoneticPr fontId="0" type="noConversion"/>
  </si>
  <si>
    <t>K-TF-463</t>
    <phoneticPr fontId="0" type="noConversion"/>
  </si>
  <si>
    <t>-</t>
    <phoneticPr fontId="0" type="noConversion"/>
  </si>
  <si>
    <t>K-TF-467</t>
    <phoneticPr fontId="0" type="noConversion"/>
  </si>
  <si>
    <t>K-TF-468</t>
    <phoneticPr fontId="0" type="noConversion"/>
  </si>
  <si>
    <t>K-TF-146</t>
    <phoneticPr fontId="0" type="noConversion"/>
  </si>
  <si>
    <t>K-TF-458</t>
    <phoneticPr fontId="0" type="noConversion"/>
  </si>
  <si>
    <t>K-TF-457</t>
    <phoneticPr fontId="0" type="noConversion"/>
  </si>
  <si>
    <t>ROUTE NO.</t>
    <phoneticPr fontId="0" type="noConversion"/>
  </si>
  <si>
    <t>K-TF-123</t>
    <phoneticPr fontId="0" type="noConversion"/>
  </si>
  <si>
    <t>K-TF-462</t>
    <phoneticPr fontId="0" type="noConversion"/>
  </si>
  <si>
    <t>K-TF-461</t>
    <phoneticPr fontId="0" type="noConversion"/>
  </si>
  <si>
    <t>K-TF-235</t>
    <phoneticPr fontId="0" type="noConversion"/>
  </si>
  <si>
    <t>K-TF-466</t>
    <phoneticPr fontId="0" type="noConversion"/>
  </si>
  <si>
    <t>K-TF-465</t>
    <phoneticPr fontId="0" type="noConversion"/>
  </si>
  <si>
    <t>K-TF-143</t>
    <phoneticPr fontId="0" type="noConversion"/>
  </si>
  <si>
    <t>K-TB-354</t>
    <phoneticPr fontId="0" type="noConversion"/>
  </si>
  <si>
    <t>K-PC-564</t>
    <phoneticPr fontId="0" type="noConversion"/>
  </si>
  <si>
    <t>K-TF-330</t>
    <phoneticPr fontId="0" type="noConversion"/>
  </si>
  <si>
    <t>K-TF-328</t>
    <phoneticPr fontId="0" type="noConversion"/>
  </si>
  <si>
    <t>K-TF-318</t>
    <phoneticPr fontId="0" type="noConversion"/>
  </si>
  <si>
    <t>K-TB-315</t>
    <phoneticPr fontId="0" type="noConversion"/>
  </si>
  <si>
    <t>K-TF-318</t>
    <phoneticPr fontId="0" type="noConversion"/>
  </si>
  <si>
    <t>K-TB-370</t>
    <phoneticPr fontId="0" type="noConversion"/>
  </si>
  <si>
    <t>K-TF-321</t>
    <phoneticPr fontId="0" type="noConversion"/>
  </si>
  <si>
    <t>K-TF-320</t>
    <phoneticPr fontId="0" type="noConversion"/>
  </si>
  <si>
    <t>K-TF-342</t>
    <phoneticPr fontId="0" type="noConversion"/>
  </si>
  <si>
    <t>-</t>
    <phoneticPr fontId="0" type="noConversion"/>
  </si>
  <si>
    <t>X-TN-141</t>
  </si>
  <si>
    <t>X-TN-140</t>
  </si>
  <si>
    <t>X-TL-113</t>
  </si>
  <si>
    <t>X-TL-133</t>
  </si>
  <si>
    <t>X-TL-120</t>
  </si>
  <si>
    <t>X-TL-123</t>
  </si>
  <si>
    <t>X-TL-132</t>
  </si>
  <si>
    <t>X-TL-129</t>
  </si>
  <si>
    <t>X-TL-130</t>
  </si>
  <si>
    <t>X-TN-153</t>
    <phoneticPr fontId="0" type="noConversion"/>
  </si>
  <si>
    <t>X-TN-152</t>
    <phoneticPr fontId="0" type="noConversion"/>
  </si>
  <si>
    <t>L-TB-114</t>
    <phoneticPr fontId="0" type="noConversion"/>
  </si>
  <si>
    <t>L-TB-114</t>
    <phoneticPr fontId="0" type="noConversion"/>
  </si>
  <si>
    <t>L-TB-113</t>
    <phoneticPr fontId="0" type="noConversion"/>
  </si>
  <si>
    <t>L-TB-129</t>
    <phoneticPr fontId="0" type="noConversion"/>
  </si>
  <si>
    <t>L-TB-128</t>
    <phoneticPr fontId="0" type="noConversion"/>
  </si>
  <si>
    <t>L-TB-138</t>
    <phoneticPr fontId="0" type="noConversion"/>
  </si>
  <si>
    <t>L-TB-120</t>
    <phoneticPr fontId="0" type="noConversion"/>
  </si>
  <si>
    <t>L-TB-132</t>
    <phoneticPr fontId="0" type="noConversion"/>
  </si>
  <si>
    <t>L-TB-130</t>
    <phoneticPr fontId="0" type="noConversion"/>
  </si>
  <si>
    <t>L-TB-123</t>
    <phoneticPr fontId="0" type="noConversion"/>
  </si>
  <si>
    <t>L-TB-135</t>
    <phoneticPr fontId="0" type="noConversion"/>
  </si>
  <si>
    <t>L-TB-132</t>
    <phoneticPr fontId="0" type="noConversion"/>
  </si>
  <si>
    <t>L-TB-121</t>
    <phoneticPr fontId="0" type="noConversion"/>
  </si>
  <si>
    <t>L-TB-133</t>
    <phoneticPr fontId="0" type="noConversion"/>
  </si>
  <si>
    <t>X-PA-181</t>
    <phoneticPr fontId="0" type="noConversion"/>
  </si>
  <si>
    <t>X-PA-371</t>
    <phoneticPr fontId="0" type="noConversion"/>
  </si>
  <si>
    <t>X-TL-101</t>
    <phoneticPr fontId="0" type="noConversion"/>
  </si>
  <si>
    <t>X-TL-107</t>
    <phoneticPr fontId="0" type="noConversion"/>
  </si>
  <si>
    <t>X-TL-113</t>
    <phoneticPr fontId="0" type="noConversion"/>
  </si>
  <si>
    <t>X-TL-114</t>
    <phoneticPr fontId="0" type="noConversion"/>
  </si>
  <si>
    <t>X-TL-118</t>
    <phoneticPr fontId="0" type="noConversion"/>
  </si>
  <si>
    <t>X-TL-128</t>
    <phoneticPr fontId="0" type="noConversion"/>
  </si>
  <si>
    <t>X-TL-139</t>
    <phoneticPr fontId="0" type="noConversion"/>
  </si>
  <si>
    <t>X-TN-142</t>
    <phoneticPr fontId="0" type="noConversion"/>
  </si>
  <si>
    <t>X-TN-151</t>
    <phoneticPr fontId="0" type="noConversion"/>
  </si>
  <si>
    <t>X-TN-152</t>
    <phoneticPr fontId="0" type="noConversion"/>
  </si>
  <si>
    <t>X-TL-131</t>
    <phoneticPr fontId="0" type="noConversion"/>
  </si>
  <si>
    <t>X-TN-135</t>
  </si>
  <si>
    <t>X-TN-135</t>
    <phoneticPr fontId="0" type="noConversion"/>
  </si>
  <si>
    <t>X-TN-135</t>
    <phoneticPr fontId="0" type="noConversion"/>
  </si>
  <si>
    <t>X-TN-140</t>
    <phoneticPr fontId="0" type="noConversion"/>
  </si>
  <si>
    <t>X-TN-141</t>
    <phoneticPr fontId="0" type="noConversion"/>
  </si>
  <si>
    <t>X-TN-151</t>
    <phoneticPr fontId="0" type="noConversion"/>
  </si>
  <si>
    <t>X-TN-141</t>
    <phoneticPr fontId="0" type="noConversion"/>
  </si>
  <si>
    <t>X-TL-131</t>
    <phoneticPr fontId="0" type="noConversion"/>
  </si>
  <si>
    <t>K-TF-116</t>
    <phoneticPr fontId="0" type="noConversion"/>
  </si>
  <si>
    <t>C-TF-105</t>
  </si>
  <si>
    <t>C-TF-104</t>
  </si>
  <si>
    <t>C-TD-109</t>
  </si>
  <si>
    <t>C-TD-128</t>
  </si>
  <si>
    <t>C-TD-138</t>
  </si>
  <si>
    <t>C-TD-148</t>
  </si>
  <si>
    <t>C-TD-125</t>
  </si>
  <si>
    <t>C-TD-145</t>
  </si>
  <si>
    <t>C-TD-111</t>
  </si>
  <si>
    <t>C-TD-118</t>
  </si>
  <si>
    <t>C-TD-129</t>
  </si>
  <si>
    <t>C-TD-130</t>
  </si>
  <si>
    <t>K-TF-112</t>
    <phoneticPr fontId="0" type="noConversion"/>
  </si>
  <si>
    <t>K-TF-456</t>
    <phoneticPr fontId="0" type="noConversion"/>
  </si>
  <si>
    <t>K-TF-107</t>
    <phoneticPr fontId="0" type="noConversion"/>
  </si>
  <si>
    <t>K-TF-208</t>
    <phoneticPr fontId="0" type="noConversion"/>
  </si>
  <si>
    <t>K-TF-202</t>
    <phoneticPr fontId="0" type="noConversion"/>
  </si>
  <si>
    <t>K-TF-217</t>
    <phoneticPr fontId="0" type="noConversion"/>
  </si>
  <si>
    <t>K-TF-220</t>
    <phoneticPr fontId="0" type="noConversion"/>
  </si>
  <si>
    <t>K-TF-219</t>
    <phoneticPr fontId="0" type="noConversion"/>
  </si>
  <si>
    <t>K-TF-459</t>
    <phoneticPr fontId="0" type="noConversion"/>
  </si>
  <si>
    <t>K-TF-210</t>
    <phoneticPr fontId="0" type="noConversion"/>
  </si>
  <si>
    <t>K-TF-204</t>
    <phoneticPr fontId="0" type="noConversion"/>
  </si>
  <si>
    <t>K-TF-203</t>
    <phoneticPr fontId="0" type="noConversion"/>
  </si>
  <si>
    <t>K-TF-207</t>
    <phoneticPr fontId="0" type="noConversion"/>
  </si>
  <si>
    <t>K-TF-227</t>
    <phoneticPr fontId="0" type="noConversion"/>
  </si>
  <si>
    <t>K-TF-237</t>
    <phoneticPr fontId="0" type="noConversion"/>
  </si>
  <si>
    <t>K-TF-234</t>
    <phoneticPr fontId="0" type="noConversion"/>
  </si>
  <si>
    <t>K-TF-460</t>
    <phoneticPr fontId="0" type="noConversion"/>
  </si>
  <si>
    <t>K-TF-127</t>
    <phoneticPr fontId="0" type="noConversion"/>
  </si>
  <si>
    <t>K-TF-137</t>
    <phoneticPr fontId="0" type="noConversion"/>
  </si>
  <si>
    <t>K-TF-134</t>
    <phoneticPr fontId="0" type="noConversion"/>
  </si>
  <si>
    <t>K-TF-135</t>
    <phoneticPr fontId="0" type="noConversion"/>
  </si>
  <si>
    <t>K-TF-147</t>
    <phoneticPr fontId="0" type="noConversion"/>
  </si>
  <si>
    <t>K-TF-150</t>
    <phoneticPr fontId="0" type="noConversion"/>
  </si>
  <si>
    <t>K-TF-149</t>
    <phoneticPr fontId="0" type="noConversion"/>
  </si>
  <si>
    <t>K-TF-226</t>
    <phoneticPr fontId="0" type="noConversion"/>
  </si>
  <si>
    <t>K-TF-120</t>
    <phoneticPr fontId="0" type="noConversion"/>
  </si>
  <si>
    <t>K-TF-119</t>
    <phoneticPr fontId="0" type="noConversion"/>
  </si>
  <si>
    <t>K-TF-123</t>
    <phoneticPr fontId="0" type="noConversion"/>
  </si>
  <si>
    <t>K-TF-122</t>
    <phoneticPr fontId="0" type="noConversion"/>
  </si>
  <si>
    <t>K-TF-110</t>
    <phoneticPr fontId="0" type="noConversion"/>
  </si>
  <si>
    <t>K-TF-104</t>
    <phoneticPr fontId="0" type="noConversion"/>
  </si>
  <si>
    <t>K-TF-103</t>
    <phoneticPr fontId="0" type="noConversion"/>
  </si>
  <si>
    <t>K-TF-102</t>
    <phoneticPr fontId="0" type="noConversion"/>
  </si>
  <si>
    <t>K-TF-212</t>
    <phoneticPr fontId="0" type="noConversion"/>
  </si>
  <si>
    <t>K-TF-126</t>
    <phoneticPr fontId="0" type="noConversion"/>
  </si>
  <si>
    <t>K-TF-250</t>
    <phoneticPr fontId="0" type="noConversion"/>
  </si>
  <si>
    <t>K-TF-249</t>
    <phoneticPr fontId="0" type="noConversion"/>
  </si>
  <si>
    <t>K-TF-136</t>
    <phoneticPr fontId="0" type="noConversion"/>
  </si>
  <si>
    <t>K-TF-124</t>
    <phoneticPr fontId="0" type="noConversion"/>
  </si>
  <si>
    <t>K-TF-117</t>
    <phoneticPr fontId="0" type="noConversion"/>
  </si>
  <si>
    <t>K-TF-108</t>
    <phoneticPr fontId="0" type="noConversion"/>
  </si>
  <si>
    <t>K-TF-116</t>
    <phoneticPr fontId="0" type="noConversion"/>
  </si>
  <si>
    <t>K-TF-108</t>
    <phoneticPr fontId="0" type="noConversion"/>
  </si>
  <si>
    <t>K-TF-323</t>
    <phoneticPr fontId="0" type="noConversion"/>
  </si>
  <si>
    <t>K-TF-322</t>
    <phoneticPr fontId="0" type="noConversion"/>
  </si>
  <si>
    <t>K-TF-236</t>
    <phoneticPr fontId="0" type="noConversion"/>
  </si>
  <si>
    <t>K-TF-224</t>
    <phoneticPr fontId="0" type="noConversion"/>
  </si>
  <si>
    <t>K-TF-239</t>
    <phoneticPr fontId="0" type="noConversion"/>
  </si>
  <si>
    <t>K-TF-144</t>
    <phoneticPr fontId="0" type="noConversion"/>
  </si>
  <si>
    <t>K-TF-139</t>
    <phoneticPr fontId="0" type="noConversion"/>
  </si>
  <si>
    <t>K-TF-243</t>
    <phoneticPr fontId="0" type="noConversion"/>
  </si>
  <si>
    <t>K-TF-328</t>
    <phoneticPr fontId="0" type="noConversion"/>
  </si>
  <si>
    <t>K-TF-338</t>
    <phoneticPr fontId="0" type="noConversion"/>
  </si>
  <si>
    <t>K-TF-342</t>
    <phoneticPr fontId="0" type="noConversion"/>
  </si>
  <si>
    <t>K-TB-354</t>
    <phoneticPr fontId="0" type="noConversion"/>
  </si>
  <si>
    <t>K-TF-333</t>
    <phoneticPr fontId="0" type="noConversion"/>
  </si>
  <si>
    <t>K-TF-332</t>
    <phoneticPr fontId="0" type="noConversion"/>
  </si>
  <si>
    <t>K-TF-341</t>
    <phoneticPr fontId="0" type="noConversion"/>
  </si>
  <si>
    <t>K-TF-340</t>
    <phoneticPr fontId="0" type="noConversion"/>
  </si>
  <si>
    <t>K-TF-314</t>
    <phoneticPr fontId="0" type="noConversion"/>
  </si>
  <si>
    <t>K-TF-313</t>
    <phoneticPr fontId="0" type="noConversion"/>
  </si>
  <si>
    <t>K-TF-321</t>
    <phoneticPr fontId="0" type="noConversion"/>
  </si>
  <si>
    <t>K-TF-329</t>
    <phoneticPr fontId="0" type="noConversion"/>
  </si>
  <si>
    <t>K-TB-352</t>
    <phoneticPr fontId="0" type="noConversion"/>
  </si>
  <si>
    <t>K-TF-335</t>
    <phoneticPr fontId="0" type="noConversion"/>
  </si>
  <si>
    <t>K-TF-320</t>
    <phoneticPr fontId="0" type="noConversion"/>
  </si>
  <si>
    <t>K-TF-330</t>
    <phoneticPr fontId="0" type="noConversion"/>
  </si>
  <si>
    <t>X-TL-118</t>
    <phoneticPr fontId="0" type="noConversion"/>
  </si>
  <si>
    <t>X-TL-128</t>
    <phoneticPr fontId="0" type="noConversion"/>
  </si>
  <si>
    <t>X-TL-138</t>
    <phoneticPr fontId="0" type="noConversion"/>
  </si>
  <si>
    <t>X-TN-142</t>
    <phoneticPr fontId="0" type="noConversion"/>
  </si>
  <si>
    <t>X-TN-151</t>
    <phoneticPr fontId="0" type="noConversion"/>
  </si>
  <si>
    <t>X-TN-152</t>
    <phoneticPr fontId="0" type="noConversion"/>
  </si>
  <si>
    <t>X-TN-153</t>
    <phoneticPr fontId="0" type="noConversion"/>
  </si>
  <si>
    <t>X-TL-116</t>
    <phoneticPr fontId="0" type="noConversion"/>
  </si>
  <si>
    <t>X-TL-123</t>
    <phoneticPr fontId="0" type="noConversion"/>
  </si>
  <si>
    <t>X-TN-135</t>
    <phoneticPr fontId="0" type="noConversion"/>
  </si>
  <si>
    <t>X-TN-140</t>
    <phoneticPr fontId="0" type="noConversion"/>
  </si>
  <si>
    <t>X-TN-141</t>
    <phoneticPr fontId="0" type="noConversion"/>
  </si>
  <si>
    <t>X-TL-121</t>
    <phoneticPr fontId="0" type="noConversion"/>
  </si>
  <si>
    <t>L-TB-118</t>
    <phoneticPr fontId="0" type="noConversion"/>
  </si>
  <si>
    <t>L-TB-128</t>
  </si>
  <si>
    <t>L-TB-128</t>
    <phoneticPr fontId="0" type="noConversion"/>
  </si>
  <si>
    <t>L-TB-138</t>
  </si>
  <si>
    <t>L-TB-138</t>
    <phoneticPr fontId="0" type="noConversion"/>
  </si>
  <si>
    <t>L-TD-152</t>
  </si>
  <si>
    <t>L-TD-153</t>
  </si>
  <si>
    <t>L-TB-114</t>
  </si>
  <si>
    <t>L-TB-121</t>
  </si>
  <si>
    <t>L-TB-116</t>
  </si>
  <si>
    <t>L-TB-123</t>
  </si>
  <si>
    <t>L-TB-135</t>
  </si>
  <si>
    <t>L-TB-120</t>
  </si>
  <si>
    <t>L-TB-132</t>
  </si>
  <si>
    <t>X-TL-107</t>
  </si>
  <si>
    <t>X-TN-153</t>
  </si>
  <si>
    <t>K-TF-318</t>
  </si>
  <si>
    <t>K-TF-223</t>
    <phoneticPr fontId="0" type="noConversion"/>
  </si>
  <si>
    <t>K-TF-219</t>
    <phoneticPr fontId="0" type="noConversion"/>
  </si>
  <si>
    <t>K-TF-112</t>
    <phoneticPr fontId="0" type="noConversion"/>
  </si>
  <si>
    <t>K-TF-102</t>
    <phoneticPr fontId="0" type="noConversion"/>
  </si>
  <si>
    <t>K-TF-226</t>
  </si>
  <si>
    <t>K-TF-210</t>
  </si>
  <si>
    <t>K-TF-204</t>
  </si>
  <si>
    <t>K-TF-203</t>
  </si>
  <si>
    <t>K-TF-202</t>
  </si>
  <si>
    <t>K-TF-223</t>
  </si>
  <si>
    <t>K-TF-216</t>
  </si>
  <si>
    <t>K-TF-235</t>
  </si>
  <si>
    <t>X-PA-901</t>
    <phoneticPr fontId="0" type="noConversion"/>
  </si>
  <si>
    <t>CATEGORY</t>
  </si>
  <si>
    <t>VOLTAGE
[kV]</t>
  </si>
  <si>
    <t>TYPE</t>
  </si>
  <si>
    <t>FR-3</t>
  </si>
  <si>
    <t>CORE</t>
  </si>
  <si>
    <t>SIZE
[mm2]</t>
  </si>
  <si>
    <t>개수 : LENGTH
[m]</t>
  </si>
  <si>
    <t>합계 : LENGTH</t>
  </si>
  <si>
    <t>CONDUIT
LENGTH
[m]</t>
    <phoneticPr fontId="0" type="noConversion"/>
  </si>
  <si>
    <t>-</t>
    <phoneticPr fontId="0" type="noConversion"/>
  </si>
  <si>
    <t>-</t>
    <phoneticPr fontId="0" type="noConversion"/>
  </si>
  <si>
    <t>-</t>
    <phoneticPr fontId="0" type="noConversion"/>
  </si>
  <si>
    <t>-</t>
    <phoneticPr fontId="0" type="noConversion"/>
  </si>
  <si>
    <t>-</t>
    <phoneticPr fontId="0" type="noConversion"/>
  </si>
  <si>
    <t>-</t>
    <phoneticPr fontId="0" type="noConversion"/>
  </si>
  <si>
    <t>-</t>
    <phoneticPr fontId="0" type="noConversion"/>
  </si>
  <si>
    <t>-</t>
    <phoneticPr fontId="0" type="noConversion"/>
  </si>
  <si>
    <t>CONDUIT
NUMBER</t>
  </si>
  <si>
    <t>K-PA-004</t>
  </si>
  <si>
    <t>K-PA-005</t>
  </si>
  <si>
    <t>K-PA-035</t>
  </si>
  <si>
    <t>K-PA-036</t>
  </si>
  <si>
    <t>K-PA-037</t>
  </si>
  <si>
    <t>K-PA-038</t>
  </si>
  <si>
    <t>K-PA-044</t>
  </si>
  <si>
    <t>K-PA-045</t>
  </si>
  <si>
    <t>K-PA-105</t>
  </si>
  <si>
    <t>K-PA-106</t>
  </si>
  <si>
    <t>K-PA-107</t>
  </si>
  <si>
    <t>K-PA-116</t>
  </si>
  <si>
    <t>K-PA-117</t>
  </si>
  <si>
    <t>K-PA-118</t>
  </si>
  <si>
    <t>K-PA-125</t>
  </si>
  <si>
    <t>K-PA-126</t>
  </si>
  <si>
    <t>K-PA-127</t>
  </si>
  <si>
    <t>K-PA-134</t>
  </si>
  <si>
    <t>K-PA-135</t>
  </si>
  <si>
    <t>K-PA-146</t>
  </si>
  <si>
    <t>K-PA-147</t>
  </si>
  <si>
    <t>K-PA-155</t>
  </si>
  <si>
    <t>K-PA-156</t>
  </si>
  <si>
    <t>K-PA-157</t>
  </si>
  <si>
    <t>K-PA-158</t>
  </si>
  <si>
    <t>K-PA-165</t>
  </si>
  <si>
    <t>K-PA-166</t>
  </si>
  <si>
    <t>K-PA-284</t>
  </si>
  <si>
    <t>K-PA-285</t>
  </si>
  <si>
    <t>K-PA-296</t>
  </si>
  <si>
    <t>K-PA-297</t>
  </si>
  <si>
    <t>K-PA-305</t>
  </si>
  <si>
    <t>K-PA-306</t>
  </si>
  <si>
    <t>K-PA-307</t>
  </si>
  <si>
    <t>K-PA-308</t>
  </si>
  <si>
    <t>K-PA-315</t>
  </si>
  <si>
    <t>K-PA-316</t>
  </si>
  <si>
    <t>K-PA-808</t>
  </si>
  <si>
    <t>K-PA-816</t>
  </si>
  <si>
    <t>K-PA-823</t>
  </si>
  <si>
    <t>K-PA-825</t>
  </si>
  <si>
    <t>K-PB-001</t>
  </si>
  <si>
    <t>K-PB-031</t>
  </si>
  <si>
    <t>K-PB-034</t>
  </si>
  <si>
    <t>K-PB-041</t>
  </si>
  <si>
    <t>K-PB-101</t>
  </si>
  <si>
    <t>K-PB-104</t>
  </si>
  <si>
    <t>K-PB-113</t>
  </si>
  <si>
    <t>K-PB-133</t>
  </si>
  <si>
    <t>K-PB-143</t>
  </si>
  <si>
    <t>K-PB-151</t>
  </si>
  <si>
    <t>K-PB-154</t>
  </si>
  <si>
    <t>K-PB-163</t>
  </si>
  <si>
    <t>K-PB-164</t>
  </si>
  <si>
    <t>K-PB-175</t>
  </si>
  <si>
    <t>K-PB-281</t>
  </si>
  <si>
    <t>K-PB-293</t>
  </si>
  <si>
    <t>K-PB-301</t>
  </si>
  <si>
    <t>K-PB-304</t>
  </si>
  <si>
    <t>K-PB-311</t>
  </si>
  <si>
    <t>K-PB-312</t>
  </si>
  <si>
    <t>K-PB-321</t>
  </si>
  <si>
    <t>K-PB-401</t>
  </si>
  <si>
    <t>K-PB-402</t>
  </si>
  <si>
    <t>K-PB-403</t>
  </si>
  <si>
    <t>K-PB-404</t>
  </si>
  <si>
    <t>K-PB-413</t>
  </si>
  <si>
    <t>K-PB-414</t>
  </si>
  <si>
    <t>K-PB-423</t>
  </si>
  <si>
    <t>K-PB-432</t>
  </si>
  <si>
    <t>K-PB-433</t>
  </si>
  <si>
    <t>K-PB-653</t>
  </si>
  <si>
    <t>K-PB-661</t>
  </si>
  <si>
    <t>K-PB-662</t>
  </si>
  <si>
    <t>K-PB-663</t>
  </si>
  <si>
    <t>K-PB-671</t>
  </si>
  <si>
    <t>K-PB-672</t>
  </si>
  <si>
    <t>K-PB-673</t>
  </si>
  <si>
    <t>K-PB-681</t>
  </si>
  <si>
    <t>K-PB-682</t>
  </si>
  <si>
    <t>K-PB-691</t>
  </si>
  <si>
    <t>K-PB-692</t>
  </si>
  <si>
    <t>K-PB-693</t>
  </si>
  <si>
    <t>K-PB-807</t>
  </si>
  <si>
    <t>K-PB-817</t>
  </si>
  <si>
    <t>K-PC-002</t>
  </si>
  <si>
    <t>K-PC-003</t>
  </si>
  <si>
    <t>K-PC-011</t>
  </si>
  <si>
    <t>K-PC-012</t>
  </si>
  <si>
    <t>K-PC-013</t>
  </si>
  <si>
    <t>K-PC-014</t>
  </si>
  <si>
    <t>K-PC-021</t>
  </si>
  <si>
    <t>K-PC-022</t>
  </si>
  <si>
    <t>K-PC-023</t>
  </si>
  <si>
    <t>K-PC-024</t>
  </si>
  <si>
    <t>K-PC-032</t>
  </si>
  <si>
    <t>K-PC-033</t>
  </si>
  <si>
    <t>K-PC-042</t>
  </si>
  <si>
    <t>K-PC-043</t>
  </si>
  <si>
    <t>K-PC-051</t>
  </si>
  <si>
    <t>K-PC-052</t>
  </si>
  <si>
    <t>K-PC-061</t>
  </si>
  <si>
    <t>K-PC-062</t>
  </si>
  <si>
    <t>K-PC-063</t>
  </si>
  <si>
    <t>K-PC-064</t>
  </si>
  <si>
    <t>K-PC-071</t>
  </si>
  <si>
    <t>K-PC-072</t>
  </si>
  <si>
    <t>K-PC-073</t>
  </si>
  <si>
    <t>K-PC-074</t>
  </si>
  <si>
    <t>K-PC-081</t>
  </si>
  <si>
    <t>K-PC-082</t>
  </si>
  <si>
    <t>K-PC-083</t>
  </si>
  <si>
    <t>K-PC-084</t>
  </si>
  <si>
    <t>K-PC-091</t>
  </si>
  <si>
    <t>K-PC-092</t>
  </si>
  <si>
    <t>K-PC-093</t>
  </si>
  <si>
    <t>K-PC-094</t>
  </si>
  <si>
    <t>K-PC-102</t>
  </si>
  <si>
    <t>K-PC-103</t>
  </si>
  <si>
    <t>K-PC-111</t>
  </si>
  <si>
    <t>K-PC-112</t>
  </si>
  <si>
    <t>K-PC-114</t>
  </si>
  <si>
    <t>K-PC-115</t>
  </si>
  <si>
    <t>K-PC-121</t>
  </si>
  <si>
    <t>K-PC-122</t>
  </si>
  <si>
    <t>K-PC-123</t>
  </si>
  <si>
    <t>K-PC-124</t>
  </si>
  <si>
    <t>K-PC-131</t>
  </si>
  <si>
    <t>K-PC-132</t>
  </si>
  <si>
    <t>K-PC-141</t>
  </si>
  <si>
    <t>K-PC-142</t>
  </si>
  <si>
    <t>K-PC-144</t>
  </si>
  <si>
    <t>K-PC-145</t>
  </si>
  <si>
    <t>K-PC-152</t>
  </si>
  <si>
    <t>K-PC-153</t>
  </si>
  <si>
    <t>K-PC-161</t>
  </si>
  <si>
    <t>K-PC-162</t>
  </si>
  <si>
    <t>K-PC-171</t>
  </si>
  <si>
    <t>K-PC-172</t>
  </si>
  <si>
    <t>K-PC-173</t>
  </si>
  <si>
    <t>K-PC-174</t>
  </si>
  <si>
    <t>K-PC-181</t>
  </si>
  <si>
    <t>K-PC-201</t>
  </si>
  <si>
    <t>K-PC-202</t>
  </si>
  <si>
    <t>K-PC-211</t>
  </si>
  <si>
    <t>K-PC-212</t>
  </si>
  <si>
    <t>K-PC-213</t>
  </si>
  <si>
    <t>K-PC-214</t>
  </si>
  <si>
    <t>K-PC-221</t>
  </si>
  <si>
    <t>K-PC-222</t>
  </si>
  <si>
    <t>K-PC-223</t>
  </si>
  <si>
    <t>K-PC-224</t>
  </si>
  <si>
    <t>K-PC-231</t>
  </si>
  <si>
    <t>K-PC-232</t>
  </si>
  <si>
    <t>K-PC-233</t>
  </si>
  <si>
    <t>K-PC-234</t>
  </si>
  <si>
    <t>K-PC-241</t>
  </si>
  <si>
    <t>K-PC-242</t>
  </si>
  <si>
    <t>K-PC-251</t>
  </si>
  <si>
    <t>K-PC-252</t>
  </si>
  <si>
    <t>K-PC-253</t>
  </si>
  <si>
    <t>K-PC-254</t>
  </si>
  <si>
    <t>K-PC-261</t>
  </si>
  <si>
    <t>K-PC-262</t>
  </si>
  <si>
    <t>K-PC-263</t>
  </si>
  <si>
    <t>K-PC-264</t>
  </si>
  <si>
    <t>K-PC-271</t>
  </si>
  <si>
    <t>K-PC-272</t>
  </si>
  <si>
    <t>K-PC-273</t>
  </si>
  <si>
    <t>K-PC-274</t>
  </si>
  <si>
    <t>K-PC-282</t>
  </si>
  <si>
    <t>K-PC-283</t>
  </si>
  <si>
    <t>K-PC-291</t>
  </si>
  <si>
    <t>K-PC-292</t>
  </si>
  <si>
    <t>K-PC-294</t>
  </si>
  <si>
    <t>K-PC-295</t>
  </si>
  <si>
    <t>K-PC-302</t>
  </si>
  <si>
    <t>K-PC-303</t>
  </si>
  <si>
    <t>K-PC-313</t>
  </si>
  <si>
    <t>K-PC-314</t>
  </si>
  <si>
    <t>K-PC-322</t>
  </si>
  <si>
    <t>K-PC-323</t>
  </si>
  <si>
    <t>K-PC-324</t>
  </si>
  <si>
    <t>K-PC-325</t>
  </si>
  <si>
    <t>K-PC-331</t>
  </si>
  <si>
    <t>K-PC-332</t>
  </si>
  <si>
    <t>K-PC-341</t>
  </si>
  <si>
    <t>K-PC-342</t>
  </si>
  <si>
    <t>K-PC-343</t>
  </si>
  <si>
    <t>K-PC-344</t>
  </si>
  <si>
    <t>K-PC-351</t>
  </si>
  <si>
    <t>K-PC-352</t>
  </si>
  <si>
    <t>K-PC-353</t>
  </si>
  <si>
    <t>K-PC-354</t>
  </si>
  <si>
    <t>K-PC-361</t>
  </si>
  <si>
    <t>K-PC-362</t>
  </si>
  <si>
    <t>K-PC-363</t>
  </si>
  <si>
    <t>K-PC-364</t>
  </si>
  <si>
    <t>K-PC-371</t>
  </si>
  <si>
    <t>K-PC-411</t>
  </si>
  <si>
    <t>K-PC-412</t>
  </si>
  <si>
    <t>K-PC-421</t>
  </si>
  <si>
    <t>K-PC-422</t>
  </si>
  <si>
    <t>K-PC-501</t>
  </si>
  <si>
    <t>K-PC-502</t>
  </si>
  <si>
    <t>K-PC-503</t>
  </si>
  <si>
    <t>K-PC-504</t>
  </si>
  <si>
    <t>K-PC-511</t>
  </si>
  <si>
    <t>K-PC-512</t>
  </si>
  <si>
    <t>K-PC-651</t>
  </si>
  <si>
    <t>K-PC-652</t>
  </si>
  <si>
    <t>K-PC-721</t>
  </si>
  <si>
    <t>K-PC-722</t>
  </si>
  <si>
    <t>K-PC-723</t>
  </si>
  <si>
    <t>K-PC-724</t>
  </si>
  <si>
    <t>K-PC-732</t>
  </si>
  <si>
    <t>K-PC-733</t>
  </si>
  <si>
    <t>K-PC-741</t>
  </si>
  <si>
    <t>K-PC-742</t>
  </si>
  <si>
    <t>K-RB-821</t>
  </si>
  <si>
    <t>K-RB-826</t>
  </si>
  <si>
    <t>K-RC-809</t>
  </si>
  <si>
    <t>X-PA-001</t>
  </si>
  <si>
    <t>X-PA-002</t>
  </si>
  <si>
    <t>X-PA-011</t>
  </si>
  <si>
    <t>X-PA-021</t>
  </si>
  <si>
    <t>X-PA-031</t>
  </si>
  <si>
    <t>X-PA-041</t>
  </si>
  <si>
    <t>X-PA-042</t>
  </si>
  <si>
    <t>X-PA-051</t>
  </si>
  <si>
    <t>X-PA-061</t>
  </si>
  <si>
    <t>X-PA-062</t>
  </si>
  <si>
    <t>X-PA-071</t>
  </si>
  <si>
    <t>X-PA-072</t>
  </si>
  <si>
    <t>X-PA-081</t>
  </si>
  <si>
    <t>X-PA-082</t>
  </si>
  <si>
    <t>X-PA-091</t>
  </si>
  <si>
    <t>X-PA-092</t>
  </si>
  <si>
    <t>X-PA-101</t>
  </si>
  <si>
    <t>X-PA-102</t>
  </si>
  <si>
    <t>X-PA-111</t>
  </si>
  <si>
    <t>X-PA-121</t>
  </si>
  <si>
    <t>X-PA-122</t>
  </si>
  <si>
    <t>X-PA-131</t>
  </si>
  <si>
    <t>X-PA-141</t>
  </si>
  <si>
    <t>X-PA-151</t>
  </si>
  <si>
    <t>X-PA-152</t>
  </si>
  <si>
    <t>X-PA-161</t>
  </si>
  <si>
    <t>X-PA-162</t>
  </si>
  <si>
    <t>X-PA-171</t>
  </si>
  <si>
    <t>X-PA-181</t>
  </si>
  <si>
    <t>X-PA-201</t>
  </si>
  <si>
    <t>X-PA-211</t>
  </si>
  <si>
    <t>X-PA-212</t>
  </si>
  <si>
    <t>X-PA-221</t>
  </si>
  <si>
    <t>X-PA-222</t>
  </si>
  <si>
    <t>X-PA-231</t>
  </si>
  <si>
    <t>X-PA-232</t>
  </si>
  <si>
    <t>X-PA-241</t>
  </si>
  <si>
    <t>X-PA-251</t>
  </si>
  <si>
    <t>X-PA-252</t>
  </si>
  <si>
    <t>X-PA-261</t>
  </si>
  <si>
    <t>X-PA-262</t>
  </si>
  <si>
    <t>X-PA-271</t>
  </si>
  <si>
    <t>X-PA-272</t>
  </si>
  <si>
    <t>X-PA-281</t>
  </si>
  <si>
    <t>X-PA-291</t>
  </si>
  <si>
    <t>X-PA-301</t>
  </si>
  <si>
    <t>X-PA-302</t>
  </si>
  <si>
    <t>X-PA-311</t>
  </si>
  <si>
    <t>X-PA-312</t>
  </si>
  <si>
    <t>X-PA-321</t>
  </si>
  <si>
    <t>X-PA-331</t>
  </si>
  <si>
    <t>X-PA-341</t>
  </si>
  <si>
    <t>X-PA-342</t>
  </si>
  <si>
    <t>X-PA-351</t>
  </si>
  <si>
    <t>X-PA-352</t>
  </si>
  <si>
    <t>X-PA-361</t>
  </si>
  <si>
    <t>X-PA-362</t>
  </si>
  <si>
    <t>X-PA-371</t>
  </si>
  <si>
    <t>X-PA-401</t>
  </si>
  <si>
    <t>X-PA-402</t>
  </si>
  <si>
    <t>X-PA-411</t>
  </si>
  <si>
    <t>X-PA-412</t>
  </si>
  <si>
    <t>X-PA-421</t>
  </si>
  <si>
    <t>X-PA-422</t>
  </si>
  <si>
    <t>X-PA-423</t>
  </si>
  <si>
    <t>X-PA-431</t>
  </si>
  <si>
    <t>X-PA-451</t>
  </si>
  <si>
    <t>X-PA-452</t>
  </si>
  <si>
    <t>X-PA-501</t>
  </si>
  <si>
    <t>X-PA-511</t>
  </si>
  <si>
    <t>X-PA-512</t>
  </si>
  <si>
    <t>X-PA-621</t>
  </si>
  <si>
    <t>X-PA-622</t>
  </si>
  <si>
    <t>X-PA-651</t>
  </si>
  <si>
    <t>X-PA-652</t>
  </si>
  <si>
    <t>X-PA-661</t>
  </si>
  <si>
    <t>X-PA-662</t>
  </si>
  <si>
    <t>X-PA-671</t>
  </si>
  <si>
    <t>X-PA-672</t>
  </si>
  <si>
    <t>X-PA-681</t>
  </si>
  <si>
    <t>X-PA-682</t>
  </si>
  <si>
    <t>X-PA-683</t>
  </si>
  <si>
    <t>X-PA-691</t>
  </si>
  <si>
    <t>X-PA-692</t>
  </si>
  <si>
    <t>X-PA-721</t>
  </si>
  <si>
    <t>X-PA-731</t>
  </si>
  <si>
    <t>X-PA-732</t>
  </si>
  <si>
    <t>X-PA-742</t>
  </si>
  <si>
    <t>X-PA-801</t>
  </si>
  <si>
    <t>X-PA-802</t>
  </si>
  <si>
    <t>X-PA-803</t>
  </si>
  <si>
    <t>X-PA-804</t>
  </si>
  <si>
    <t>X-PA-807</t>
  </si>
  <si>
    <t>X-PA-811</t>
  </si>
  <si>
    <t>X-PA-901</t>
  </si>
  <si>
    <t>X-PA-902</t>
  </si>
  <si>
    <t>X-PA-903</t>
  </si>
  <si>
    <t>X-PA-904</t>
  </si>
  <si>
    <t>X-PA-905</t>
  </si>
  <si>
    <t>X-PA-906</t>
  </si>
  <si>
    <t>X-PA-907</t>
  </si>
  <si>
    <t>X-PA-908</t>
  </si>
  <si>
    <t>X-PA-909</t>
  </si>
  <si>
    <t>X-PA-910</t>
  </si>
  <si>
    <t>X-PA-911</t>
  </si>
  <si>
    <t>X-PA-912</t>
  </si>
  <si>
    <t>X-PA-920</t>
  </si>
  <si>
    <t>X-PA-921</t>
  </si>
  <si>
    <t>X-PA-922</t>
  </si>
  <si>
    <t>X-PA-923</t>
  </si>
  <si>
    <t>X-PA-924</t>
  </si>
  <si>
    <t>X-PA-945</t>
  </si>
  <si>
    <t>X-PA-946</t>
  </si>
  <si>
    <t>X-PA-947</t>
  </si>
  <si>
    <t>X-PA-956</t>
  </si>
  <si>
    <t>X-PA-957</t>
  </si>
  <si>
    <t>X-PA-958</t>
  </si>
  <si>
    <t>X-PA-967</t>
  </si>
  <si>
    <t>X-PA-968</t>
  </si>
  <si>
    <t>X-PB-805</t>
  </si>
  <si>
    <t>X-PB-806</t>
  </si>
  <si>
    <t>X-PC-751</t>
  </si>
  <si>
    <t>합계 : CONDUIT</t>
  </si>
  <si>
    <t>HDG 28mm</t>
    <phoneticPr fontId="5" type="noConversion"/>
  </si>
  <si>
    <t>HDG 36mm</t>
    <phoneticPr fontId="5" type="noConversion"/>
  </si>
  <si>
    <t>ELP 30mm</t>
    <phoneticPr fontId="5" type="noConversion"/>
  </si>
  <si>
    <t>ELP 50mm</t>
    <phoneticPr fontId="5" type="noConversion"/>
  </si>
  <si>
    <t>ELP 100mm</t>
    <phoneticPr fontId="5" type="noConversion"/>
  </si>
  <si>
    <r>
      <rPr>
        <b/>
        <sz val="10"/>
        <rFont val="돋움"/>
        <family val="3"/>
        <charset val="129"/>
      </rPr>
      <t>피벗테이블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물량</t>
    </r>
    <phoneticPr fontId="5" type="noConversion"/>
  </si>
  <si>
    <r>
      <t xml:space="preserve">OUTDOOR </t>
    </r>
    <r>
      <rPr>
        <b/>
        <sz val="10"/>
        <rFont val="돋움"/>
        <family val="3"/>
        <charset val="129"/>
      </rPr>
      <t>중</t>
    </r>
    <r>
      <rPr>
        <b/>
        <sz val="10"/>
        <rFont val="Arial"/>
        <family val="2"/>
      </rPr>
      <t xml:space="preserve"> CABLE
</t>
    </r>
    <r>
      <rPr>
        <b/>
        <sz val="10"/>
        <rFont val="돋움"/>
        <family val="3"/>
        <charset val="129"/>
      </rPr>
      <t>같이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사용하는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배관</t>
    </r>
    <phoneticPr fontId="5" type="noConversion"/>
  </si>
  <si>
    <t>HDG 28mm</t>
    <phoneticPr fontId="5" type="noConversion"/>
  </si>
  <si>
    <t>HDG 36mm</t>
    <phoneticPr fontId="5" type="noConversion"/>
  </si>
  <si>
    <t>TOTAL [m]</t>
    <phoneticPr fontId="5" type="noConversion"/>
  </si>
  <si>
    <t>X-PB-432,X-PB-442,X-PB-621,
X-PB-513</t>
    <phoneticPr fontId="5" type="noConversion"/>
  </si>
  <si>
    <t>X-PA-521</t>
    <phoneticPr fontId="5" type="noConversion"/>
  </si>
  <si>
    <t>K-PC-431,K-PC-443,SPAREx4,
X-PC-531,SPAREx5</t>
    <phoneticPr fontId="5" type="noConversion"/>
  </si>
  <si>
    <t>NG GOV,CITY WATER PUMP,</t>
    <phoneticPr fontId="5" type="noConversion"/>
  </si>
  <si>
    <r>
      <rPr>
        <b/>
        <sz val="10"/>
        <rFont val="돋움"/>
        <family val="3"/>
        <charset val="129"/>
      </rPr>
      <t>전기실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주변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 xml:space="preserve">부하용으로
</t>
    </r>
    <r>
      <rPr>
        <b/>
        <sz val="10"/>
        <rFont val="Arial"/>
        <family val="2"/>
      </rPr>
      <t>ELP</t>
    </r>
    <r>
      <rPr>
        <b/>
        <sz val="10"/>
        <rFont val="돋움"/>
        <family val="3"/>
        <charset val="129"/>
      </rPr>
      <t>가기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전까지
전기실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내부</t>
    </r>
    <r>
      <rPr>
        <b/>
        <sz val="10"/>
        <rFont val="Arial"/>
        <family val="2"/>
      </rPr>
      <t xml:space="preserve"> HDG </t>
    </r>
    <r>
      <rPr>
        <b/>
        <sz val="10"/>
        <rFont val="돋움"/>
        <family val="3"/>
        <charset val="129"/>
      </rPr>
      <t>배관</t>
    </r>
    <phoneticPr fontId="5" type="noConversion"/>
  </si>
  <si>
    <t>ROUTING PATH</t>
    <phoneticPr fontId="0" type="noConversion"/>
  </si>
  <si>
    <t>X-TL-154</t>
  </si>
  <si>
    <t>X-TL-154</t>
    <phoneticPr fontId="0" type="noConversion"/>
  </si>
  <si>
    <t>X-TL-154</t>
    <phoneticPr fontId="0" type="noConversion"/>
  </si>
  <si>
    <t>Cable Spec.</t>
    <phoneticPr fontId="90" type="noConversion"/>
  </si>
  <si>
    <t>O.D</t>
    <phoneticPr fontId="90" type="noConversion"/>
  </si>
  <si>
    <t>S.A</t>
    <phoneticPr fontId="90" type="noConversion"/>
  </si>
  <si>
    <t>22.9kV FR-CN/CO-W 1C-100㎟-P</t>
  </si>
  <si>
    <t>0.6/1kV FR-CV 1C-185㎟-P</t>
  </si>
  <si>
    <t>0.6/1kV FR-CV 2C-4㎟-P</t>
    <phoneticPr fontId="90" type="noConversion"/>
  </si>
  <si>
    <t>0.6/1kV FR-CV 2C-6㎟-P</t>
    <phoneticPr fontId="90" type="noConversion"/>
  </si>
  <si>
    <t>0.6/1kV FR-CV 2C-10㎟-P</t>
    <phoneticPr fontId="90" type="noConversion"/>
  </si>
  <si>
    <t>0.6/1kV FR-CV 2C-16㎟-P</t>
    <phoneticPr fontId="90" type="noConversion"/>
  </si>
  <si>
    <t>0.6/1kV FR-CV 2C-25㎟-P</t>
    <phoneticPr fontId="90" type="noConversion"/>
  </si>
  <si>
    <t>0.6/1kV FR-CV 3C-6㎟-P</t>
    <phoneticPr fontId="90" type="noConversion"/>
  </si>
  <si>
    <t>0.6/1kV FR-CV 3C-10㎟-P</t>
    <phoneticPr fontId="90" type="noConversion"/>
  </si>
  <si>
    <t>0.6/1kV FR-CV 4C-10㎟-P</t>
    <phoneticPr fontId="90" type="noConversion"/>
  </si>
  <si>
    <t>0.6/1kV FR-CV 4C-25㎟-P</t>
    <phoneticPr fontId="90" type="noConversion"/>
  </si>
  <si>
    <r>
      <t>0.6/1kV FR-CVV-S 3C-2.5</t>
    </r>
    <r>
      <rPr>
        <sz val="11"/>
        <rFont val="돋움"/>
        <family val="3"/>
        <charset val="129"/>
      </rPr>
      <t>㎟</t>
    </r>
    <r>
      <rPr>
        <sz val="11"/>
        <rFont val="Arial"/>
        <family val="2"/>
      </rPr>
      <t>-C</t>
    </r>
    <phoneticPr fontId="90" type="noConversion"/>
  </si>
  <si>
    <t>0.6/1kV FR-CVV-S 4C-2.5㎟-C</t>
  </si>
  <si>
    <r>
      <t>0.6/1kV FR-CVV-S 10C-2.5</t>
    </r>
    <r>
      <rPr>
        <sz val="11"/>
        <rFont val="돋움"/>
        <family val="3"/>
        <charset val="129"/>
      </rPr>
      <t>㎟</t>
    </r>
    <r>
      <rPr>
        <sz val="11"/>
        <rFont val="Arial"/>
        <family val="2"/>
      </rPr>
      <t>-C</t>
    </r>
    <phoneticPr fontId="90" type="noConversion"/>
  </si>
  <si>
    <t>0.6/1kV FR-3 2C-2.5㎟-C</t>
  </si>
  <si>
    <t xml:space="preserve"> STP-CAT.5e 4P-24AWG㎟-C</t>
  </si>
  <si>
    <t>- UL2919(RS485) 2P-24AWG㎟-S</t>
  </si>
  <si>
    <t>0.6/1kV FR-CVV-I/C AMS 1P-1.5㎟-S</t>
  </si>
  <si>
    <t>0.6/1kV FR-CVV-I/C AMS 1T-1.5㎟-S</t>
  </si>
  <si>
    <t>0.6/1kV FR-CVV-I/C AMS 2P-1.5㎟-S</t>
    <phoneticPr fontId="90" type="noConversion"/>
  </si>
  <si>
    <t>0.6/1kV FR-CVV-I/C AMS 6P-1.5㎟-S</t>
    <phoneticPr fontId="90" type="noConversion"/>
  </si>
  <si>
    <t>F.O CABLE SINGLE MODE 4C-0㎟-S</t>
  </si>
  <si>
    <t>2ND GOV. J/B
(FC1-PIT-217)</t>
  </si>
  <si>
    <t>1P</t>
    <phoneticPr fontId="0" type="noConversion"/>
  </si>
  <si>
    <t>FC1PIT217</t>
    <phoneticPr fontId="0" type="noConversion"/>
  </si>
  <si>
    <t>2ND GOV. J/B
(FC1-PIT-227)</t>
  </si>
  <si>
    <t>2ND GOV. J/B
(FC1-PIT-237)</t>
  </si>
  <si>
    <t>2ND GOV. J/B
(FC1-PIT-247)</t>
  </si>
  <si>
    <t>2ND GOV. J/B
(FC1-PIT-257)</t>
  </si>
  <si>
    <t>2ND GOV. J/B
(FC1-PIT-267)</t>
  </si>
  <si>
    <t>2ND GOV. J/B
(FC1-PIT-277)</t>
  </si>
  <si>
    <t>FC1PIT227</t>
    <phoneticPr fontId="0" type="noConversion"/>
  </si>
  <si>
    <t>FC1PIT237</t>
    <phoneticPr fontId="0" type="noConversion"/>
  </si>
  <si>
    <t>FC1PIT247</t>
    <phoneticPr fontId="0" type="noConversion"/>
  </si>
  <si>
    <t>FC1PIT257</t>
    <phoneticPr fontId="0" type="noConversion"/>
  </si>
  <si>
    <t>FC1PIT267</t>
    <phoneticPr fontId="0" type="noConversion"/>
  </si>
  <si>
    <t>FC1PIT277</t>
    <phoneticPr fontId="0" type="noConversion"/>
  </si>
  <si>
    <t>F</t>
    <phoneticPr fontId="0" type="noConversion"/>
  </si>
  <si>
    <t>ME-PP-001</t>
    <phoneticPr fontId="0" type="noConversion"/>
  </si>
  <si>
    <t>CITY WATER PUMP LCP</t>
    <phoneticPr fontId="0" type="noConversion"/>
  </si>
  <si>
    <t>-</t>
    <phoneticPr fontId="0" type="noConversion"/>
  </si>
  <si>
    <t>MEPP001</t>
    <phoneticPr fontId="0" type="noConversion"/>
  </si>
  <si>
    <t>FIRE ALARM TRIP</t>
    <phoneticPr fontId="0" type="noConversion"/>
  </si>
  <si>
    <t>2C</t>
    <phoneticPr fontId="0" type="noConversion"/>
  </si>
  <si>
    <t>0.6/1kV FR-CV 3C-25㎟-P</t>
    <phoneticPr fontId="90" type="noConversion"/>
  </si>
  <si>
    <t>S</t>
    <phoneticPr fontId="0" type="noConversion"/>
  </si>
  <si>
    <t>X-TN-151</t>
    <phoneticPr fontId="0" type="noConversion"/>
  </si>
  <si>
    <t>X-TN-152</t>
    <phoneticPr fontId="0" type="noConversion"/>
  </si>
  <si>
    <t>X-TN-153</t>
    <phoneticPr fontId="0" type="noConversion"/>
  </si>
  <si>
    <t>HDG 42mm</t>
    <phoneticPr fontId="5" type="noConversion"/>
  </si>
  <si>
    <t>NG GOV, CITY WATER PUMP
WATER FLOW METER</t>
    <phoneticPr fontId="5" type="noConversion"/>
  </si>
  <si>
    <t>PRESS TRANSMITTER
(CITY WATER PUMP LCP)</t>
    <phoneticPr fontId="5" type="noConversion"/>
  </si>
  <si>
    <t>MASS FLOW METER
(WATER FLOW METER)</t>
    <phoneticPr fontId="5" type="noConversion"/>
  </si>
  <si>
    <t>1st GOVERNOR</t>
    <phoneticPr fontId="5" type="noConversion"/>
  </si>
  <si>
    <t>INST. HOOK-UP DWG 표기 물량</t>
    <phoneticPr fontId="5" type="noConversion"/>
  </si>
  <si>
    <t>HDG 22mm</t>
    <phoneticPr fontId="5" type="noConversion"/>
  </si>
  <si>
    <t>MATERIAL</t>
    <phoneticPr fontId="5" type="noConversion"/>
  </si>
  <si>
    <t>FLEX. CONDUIT 28mm</t>
    <phoneticPr fontId="5" type="noConversion"/>
  </si>
  <si>
    <t>CONNECTOR (ELP30-HDG28)</t>
    <phoneticPr fontId="5" type="noConversion"/>
  </si>
  <si>
    <t>FLEX. CONDUIT 42mm</t>
    <phoneticPr fontId="5" type="noConversion"/>
  </si>
  <si>
    <t>CONNECTOR (ELP50-HDG42)</t>
    <phoneticPr fontId="5" type="noConversion"/>
  </si>
  <si>
    <r>
      <t>E</t>
    </r>
    <r>
      <rPr>
        <sz val="12"/>
        <rFont val="Arial"/>
        <family val="2"/>
      </rPr>
      <t>A</t>
    </r>
    <phoneticPr fontId="5" type="noConversion"/>
  </si>
  <si>
    <r>
      <t>E</t>
    </r>
    <r>
      <rPr>
        <sz val="12"/>
        <rFont val="Arial"/>
        <family val="2"/>
      </rPr>
      <t>A</t>
    </r>
    <phoneticPr fontId="5" type="noConversion"/>
  </si>
  <si>
    <t>EA</t>
    <phoneticPr fontId="5" type="noConversion"/>
  </si>
  <si>
    <t>GAS DETECTOR
(FUEL CELL : 66EA)</t>
    <phoneticPr fontId="5" type="noConversion"/>
  </si>
  <si>
    <t>CONNECTOR (ELP30-HDG22)</t>
    <phoneticPr fontId="5" type="noConversion"/>
  </si>
  <si>
    <t>FLEX. CONDUIT 22mm (EX)</t>
    <phoneticPr fontId="5" type="noConversion"/>
  </si>
  <si>
    <t>FLEX. CONDUIT 42mm (EX)</t>
    <phoneticPr fontId="5" type="noConversion"/>
  </si>
  <si>
    <t>FLEX. CONDUIT 28mm (EX)</t>
    <phoneticPr fontId="5" type="noConversion"/>
  </si>
  <si>
    <t>SEALING FITTING 28mm</t>
    <phoneticPr fontId="5" type="noConversion"/>
  </si>
  <si>
    <t>SEALING FITTING 42mm</t>
    <phoneticPr fontId="5" type="noConversion"/>
  </si>
  <si>
    <t>2nd GOVERNOR
(7EA)</t>
    <phoneticPr fontId="5" type="noConversion"/>
  </si>
  <si>
    <t>SEALING FITTING 22mm</t>
    <phoneticPr fontId="5" type="noConversion"/>
  </si>
  <si>
    <t>CONDUIT TEE (EX) 22mm</t>
    <phoneticPr fontId="5" type="noConversion"/>
  </si>
  <si>
    <t>REDUCER (EX) 28mm-22mm</t>
    <phoneticPr fontId="5" type="noConversion"/>
  </si>
  <si>
    <t>CONDUIT NO. or EQ NO.</t>
    <phoneticPr fontId="5" type="noConversion"/>
  </si>
  <si>
    <t>NIPPLE 22mm</t>
    <phoneticPr fontId="5" type="noConversion"/>
  </si>
  <si>
    <t>NIPPLE 28mm</t>
    <phoneticPr fontId="5" type="noConversion"/>
  </si>
  <si>
    <t>NIPPLE 42mm</t>
    <phoneticPr fontId="5" type="noConversion"/>
  </si>
  <si>
    <t>Serial No.</t>
    <phoneticPr fontId="0" type="noConversion"/>
  </si>
  <si>
    <t>4MVA, 22.9-0.48V
STEP-UP TR-1</t>
    <phoneticPr fontId="0" type="noConversion"/>
  </si>
  <si>
    <t>4.5MVA, 22.9-0.48V
STEP-UP TR-2</t>
    <phoneticPr fontId="0" type="noConversion"/>
  </si>
  <si>
    <t>4.5MVA, 22.9-0.48V
STEP-UP TR-3</t>
    <phoneticPr fontId="0" type="noConversion"/>
  </si>
  <si>
    <t>4.5MVA, 22.9-0.48V
STEP-UP TR-4</t>
    <phoneticPr fontId="0" type="noConversion"/>
  </si>
  <si>
    <t>4MVA, 22.9-0.48V
STEP-UP TR-5</t>
    <phoneticPr fontId="0" type="noConversion"/>
  </si>
  <si>
    <t>4MVA, 22.9-0.48V
STEP-UP TR-6</t>
    <phoneticPr fontId="0" type="noConversion"/>
  </si>
  <si>
    <t>4MVA, 22.9-0.48V
STEP-UP TR-7</t>
    <phoneticPr fontId="0" type="noConversion"/>
  </si>
  <si>
    <t>4MVA, 22.9-0.48V
STEP-UP TR-1</t>
    <phoneticPr fontId="0" type="noConversion"/>
  </si>
  <si>
    <t>4.5MVA, 22.9-0.48V
STEP-UP TR-3</t>
    <phoneticPr fontId="0" type="noConversion"/>
  </si>
  <si>
    <t>4.5MVA, 22.9-0.48V
STEP-UP TR-4</t>
    <phoneticPr fontId="0" type="noConversion"/>
  </si>
  <si>
    <t>4MVA, 22.9-0.48V
STEP-UP TR-5</t>
    <phoneticPr fontId="0" type="noConversion"/>
  </si>
  <si>
    <t>4MVA, 22.9-0.48V
STEP-UP TR-6</t>
    <phoneticPr fontId="0" type="noConversion"/>
  </si>
  <si>
    <t>4MVA, 22.9-0.48V
STEP-UP TR-7</t>
    <phoneticPr fontId="0" type="noConversion"/>
  </si>
  <si>
    <t>IN-PLC-001</t>
    <phoneticPr fontId="0" type="noConversion"/>
  </si>
  <si>
    <t>EL-LV-302</t>
    <phoneticPr fontId="0" type="noConversion"/>
  </si>
  <si>
    <t>EL-LV-402</t>
    <phoneticPr fontId="0" type="noConversion"/>
  </si>
  <si>
    <t>EL-LV-502</t>
    <phoneticPr fontId="0" type="noConversion"/>
  </si>
  <si>
    <t>EL-LV-602</t>
    <phoneticPr fontId="0" type="noConversion"/>
  </si>
  <si>
    <t>EL-LV-702</t>
    <phoneticPr fontId="0" type="noConversion"/>
  </si>
  <si>
    <t>FFFA001</t>
    <phoneticPr fontId="0" type="noConversion"/>
  </si>
  <si>
    <t>-</t>
    <phoneticPr fontId="0" type="noConversion"/>
  </si>
  <si>
    <t>NG GOV. SIGNAL J/B (FC1-GD-201)</t>
  </si>
  <si>
    <t>2ND GOV. J/B
(FC1-GD-211)</t>
  </si>
  <si>
    <t>FC1GD201</t>
  </si>
  <si>
    <t>FC1GD211</t>
  </si>
  <si>
    <t>2ND GOV. J/B
(FC1-GD-221)</t>
  </si>
  <si>
    <t>FC1GD221</t>
  </si>
  <si>
    <t>2ND GOV. J/B
(FC1-GD-231)</t>
  </si>
  <si>
    <t>FC1GD231</t>
  </si>
  <si>
    <t>2ND GOV. J/B
(FC1-GD-241)</t>
  </si>
  <si>
    <t>FC1GD241</t>
  </si>
  <si>
    <t>2ND GOV. J/B
(FC1-GD-251)</t>
  </si>
  <si>
    <t>2ND GOV. J/B
(FC1-GD-261)</t>
  </si>
  <si>
    <t>2ND GOV. J/B
(FC1-GD-271)</t>
  </si>
  <si>
    <t>FC1GD251</t>
  </si>
  <si>
    <t>FC1GD261</t>
    <phoneticPr fontId="0" type="noConversion"/>
  </si>
  <si>
    <t>FC1GD271</t>
    <phoneticPr fontId="0" type="noConversion"/>
  </si>
  <si>
    <t>FC1-GD-301</t>
  </si>
  <si>
    <t>FC1-GD-302</t>
  </si>
  <si>
    <t>FC1-GD-303</t>
  </si>
  <si>
    <t>FC1-GD-304</t>
  </si>
  <si>
    <t>FC1-GD-305</t>
  </si>
  <si>
    <t>FC1-GD-306</t>
  </si>
  <si>
    <t>FC1-GD-307</t>
  </si>
  <si>
    <t>FC1-GD-308</t>
  </si>
  <si>
    <t>FC1-GD-309</t>
  </si>
  <si>
    <t>FC1-GD-310</t>
  </si>
  <si>
    <t>FC1-GD-311</t>
  </si>
  <si>
    <t>FC1-GD-312</t>
  </si>
  <si>
    <t>FC1-GD-313</t>
  </si>
  <si>
    <t>FC1-GD-314</t>
  </si>
  <si>
    <t>FC1-GD-315</t>
  </si>
  <si>
    <t>FC1-GD-316</t>
  </si>
  <si>
    <t>FC1-GD-317</t>
  </si>
  <si>
    <t>FC1-GD-318</t>
  </si>
  <si>
    <t>FC1-GD-319</t>
  </si>
  <si>
    <t>FC1-GD-320</t>
  </si>
  <si>
    <t>FC1-GD-321</t>
  </si>
  <si>
    <t>FC1-GD-322</t>
  </si>
  <si>
    <t>FC1-GD-323</t>
  </si>
  <si>
    <t>FC1-GD-324</t>
  </si>
  <si>
    <t>FC1-GD-325</t>
  </si>
  <si>
    <t>FC1-GD-326</t>
  </si>
  <si>
    <t>FC1-GD-327</t>
  </si>
  <si>
    <t>FC1-GD-328</t>
  </si>
  <si>
    <t>FC1-GD-329</t>
  </si>
  <si>
    <t>FC1-GD-330</t>
  </si>
  <si>
    <t>FC1-GD-331</t>
  </si>
  <si>
    <t>FC1-GD-332</t>
  </si>
  <si>
    <t>FC1-GD-333</t>
  </si>
  <si>
    <t>FC1-GD-334</t>
  </si>
  <si>
    <t>FC1-GD-335</t>
  </si>
  <si>
    <t>FC1-GD-336</t>
  </si>
  <si>
    <t>FC1-GD-337</t>
  </si>
  <si>
    <t>FC1-GD-338</t>
  </si>
  <si>
    <t>FC1-GD-339</t>
  </si>
  <si>
    <t>FC1-GD-340</t>
  </si>
  <si>
    <t>FC1-GD-341</t>
  </si>
  <si>
    <t>FC1-GD-342</t>
  </si>
  <si>
    <t>FC1-GD-343</t>
  </si>
  <si>
    <t>FC1-GD-344</t>
  </si>
  <si>
    <t>FC1-GD-345</t>
  </si>
  <si>
    <t>FC1-GD-346</t>
  </si>
  <si>
    <t>FC1-GD-347</t>
  </si>
  <si>
    <t>FC1-GD-348</t>
  </si>
  <si>
    <t>FC1-GD-349</t>
  </si>
  <si>
    <t>FC1-GD-350</t>
  </si>
  <si>
    <t>FC1-GD-351</t>
  </si>
  <si>
    <t>FC1-GD-352</t>
  </si>
  <si>
    <t>FC1-GD-353</t>
  </si>
  <si>
    <t>FC1-GD-354</t>
  </si>
  <si>
    <t>FC1-GD-355</t>
  </si>
  <si>
    <t>FC1-GD-356</t>
  </si>
  <si>
    <t>FC1-GD-357</t>
  </si>
  <si>
    <t>FC1-GD-358</t>
  </si>
  <si>
    <t>FC1-GD-359</t>
  </si>
  <si>
    <t>FC1-GD-360</t>
  </si>
  <si>
    <t>FC1-GD-361</t>
  </si>
  <si>
    <t>FC1-GD-362</t>
  </si>
  <si>
    <t>FC1-GD-363</t>
  </si>
  <si>
    <t>FC1-GD-364</t>
  </si>
  <si>
    <t>FC1-GD-365</t>
  </si>
  <si>
    <t>FC1-GD-366</t>
  </si>
  <si>
    <t>FC1GD301</t>
  </si>
  <si>
    <t>FC1GD302</t>
  </si>
  <si>
    <t>FC1GD303</t>
  </si>
  <si>
    <t>FC1GD304</t>
  </si>
  <si>
    <t>FC1GD305</t>
  </si>
  <si>
    <t>FC1GD306</t>
  </si>
  <si>
    <t>FC1GD307</t>
  </si>
  <si>
    <t>FC1GD308</t>
  </si>
  <si>
    <t>FC1GD309</t>
  </si>
  <si>
    <t>FC1GD310</t>
  </si>
  <si>
    <t>FC1GD311</t>
  </si>
  <si>
    <t>FC1GD312</t>
  </si>
  <si>
    <t>FC1GD313</t>
  </si>
  <si>
    <t>FC1GD314</t>
  </si>
  <si>
    <t>FC1GD315</t>
  </si>
  <si>
    <t>FC1GD316</t>
  </si>
  <si>
    <t>FC1GD317</t>
  </si>
  <si>
    <t>FC1GD318</t>
  </si>
  <si>
    <t>FC1GD319</t>
  </si>
  <si>
    <t>FC1GD320</t>
  </si>
  <si>
    <t>FC1GD321</t>
  </si>
  <si>
    <t>FC1GD322</t>
  </si>
  <si>
    <t>FC1GD323</t>
  </si>
  <si>
    <t>FC1GD324</t>
  </si>
  <si>
    <t>FC1GD325</t>
  </si>
  <si>
    <t>FC1GD326</t>
  </si>
  <si>
    <t>FC1GD327</t>
  </si>
  <si>
    <t>FC1GD328</t>
  </si>
  <si>
    <t>FC1GD329</t>
  </si>
  <si>
    <t>FC1GD330</t>
  </si>
  <si>
    <t>FC1GD331</t>
  </si>
  <si>
    <t>FC1GD332</t>
  </si>
  <si>
    <t>FC1GD333</t>
  </si>
  <si>
    <t>FC1GD334</t>
  </si>
  <si>
    <t>FC1GD335</t>
  </si>
  <si>
    <t>FC1GD336</t>
  </si>
  <si>
    <t>FC1GD337</t>
  </si>
  <si>
    <t>FC1GD338</t>
  </si>
  <si>
    <t>FC1GD339</t>
  </si>
  <si>
    <t>FC1GD340</t>
  </si>
  <si>
    <t>FC1GD341</t>
  </si>
  <si>
    <t>FC1GD342</t>
  </si>
  <si>
    <t>FC1GD343</t>
  </si>
  <si>
    <t>FC1GD344</t>
  </si>
  <si>
    <t>FC1GD345</t>
  </si>
  <si>
    <t>FC1GD346</t>
  </si>
  <si>
    <t>FC1GD347</t>
  </si>
  <si>
    <t>FC1GD348</t>
  </si>
  <si>
    <t>FC1GD349</t>
  </si>
  <si>
    <t>FC1GD350</t>
  </si>
  <si>
    <t>FC1GD351</t>
  </si>
  <si>
    <t>FC1GD352</t>
  </si>
  <si>
    <t>FC1GD353</t>
  </si>
  <si>
    <t>FC1GD354</t>
  </si>
  <si>
    <t>FC1GD355</t>
  </si>
  <si>
    <t>FC1GD356</t>
  </si>
  <si>
    <t>FC1GD357</t>
  </si>
  <si>
    <t>FC1GD358</t>
  </si>
  <si>
    <t>FC1GD359</t>
  </si>
  <si>
    <t>FC1GD360</t>
  </si>
  <si>
    <t>FC1GD361</t>
  </si>
  <si>
    <t>FC1GD362</t>
  </si>
  <si>
    <t>FC1GD363</t>
  </si>
  <si>
    <t>FC1GD364</t>
  </si>
  <si>
    <t>FC1GD365</t>
  </si>
  <si>
    <t>FC1GD366</t>
  </si>
  <si>
    <t>0.6/1kV FR-CV 4C-6㎟-P</t>
    <phoneticPr fontId="90" type="noConversion"/>
  </si>
  <si>
    <t>APM PANEL</t>
  </si>
  <si>
    <t>APM PANEL</t>
    <phoneticPr fontId="0" type="noConversion"/>
  </si>
  <si>
    <t>DC 390</t>
    <phoneticPr fontId="0" type="noConversion"/>
  </si>
  <si>
    <t>0.6/1kV FR-CV 2C-35㎟-P</t>
    <phoneticPr fontId="90" type="noConversion"/>
  </si>
  <si>
    <t>SOFC #401</t>
  </si>
  <si>
    <t>SOFC #201</t>
    <phoneticPr fontId="0" type="noConversion"/>
  </si>
  <si>
    <t>케이블 산출물량</t>
  </si>
  <si>
    <t>구분</t>
  </si>
  <si>
    <t>#202</t>
  </si>
  <si>
    <t>size(m㎡)</t>
    <phoneticPr fontId="0" type="noConversion"/>
  </si>
  <si>
    <t>총길이(m)</t>
    <phoneticPr fontId="0" type="noConversion"/>
  </si>
  <si>
    <t>Stamp-2</t>
    <phoneticPr fontId="0" type="noConversion"/>
  </si>
  <si>
    <t>대상호기</t>
    <phoneticPr fontId="0" type="noConversion"/>
  </si>
  <si>
    <t>#201, #204, #205, #207, #209, #210</t>
    <phoneticPr fontId="0" type="noConversion"/>
  </si>
  <si>
    <r>
      <rPr>
        <b/>
        <sz val="14"/>
        <rFont val="Segoe UI Symbol"/>
        <family val="3"/>
      </rPr>
      <t>□</t>
    </r>
    <r>
      <rPr>
        <b/>
        <sz val="14"/>
        <rFont val="맑은 고딕"/>
        <family val="3"/>
        <charset val="129"/>
      </rPr>
      <t xml:space="preserve"> 케이블</t>
    </r>
    <r>
      <rPr>
        <b/>
        <sz val="14"/>
        <rFont val="Arial"/>
        <family val="2"/>
      </rPr>
      <t xml:space="preserve"> </t>
    </r>
    <r>
      <rPr>
        <b/>
        <sz val="14"/>
        <rFont val="맑은 고딕"/>
        <family val="3"/>
        <charset val="129"/>
      </rPr>
      <t>스케줄표와</t>
    </r>
    <r>
      <rPr>
        <b/>
        <sz val="14"/>
        <rFont val="Arial"/>
        <family val="2"/>
      </rPr>
      <t xml:space="preserve"> </t>
    </r>
    <r>
      <rPr>
        <b/>
        <sz val="14"/>
        <rFont val="맑은 고딕"/>
        <family val="3"/>
        <charset val="129"/>
      </rPr>
      <t>실제</t>
    </r>
    <r>
      <rPr>
        <b/>
        <sz val="14"/>
        <rFont val="Arial"/>
        <family val="2"/>
      </rPr>
      <t xml:space="preserve"> </t>
    </r>
    <r>
      <rPr>
        <b/>
        <sz val="14"/>
        <rFont val="맑은 고딕"/>
        <family val="3"/>
        <charset val="129"/>
      </rPr>
      <t>케이블</t>
    </r>
    <r>
      <rPr>
        <b/>
        <sz val="14"/>
        <rFont val="Arial"/>
        <family val="2"/>
      </rPr>
      <t xml:space="preserve"> </t>
    </r>
    <r>
      <rPr>
        <b/>
        <sz val="14"/>
        <rFont val="맑은 고딕"/>
        <family val="3"/>
        <charset val="129"/>
      </rPr>
      <t>길이와</t>
    </r>
    <r>
      <rPr>
        <b/>
        <sz val="14"/>
        <rFont val="Arial"/>
        <family val="2"/>
      </rPr>
      <t xml:space="preserve"> </t>
    </r>
    <r>
      <rPr>
        <b/>
        <sz val="14"/>
        <rFont val="맑은 고딕"/>
        <family val="3"/>
        <charset val="129"/>
      </rPr>
      <t>다를</t>
    </r>
    <r>
      <rPr>
        <b/>
        <sz val="14"/>
        <rFont val="Arial"/>
        <family val="2"/>
      </rPr>
      <t xml:space="preserve"> </t>
    </r>
    <r>
      <rPr>
        <b/>
        <sz val="14"/>
        <rFont val="맑은 고딕"/>
        <family val="3"/>
        <charset val="129"/>
      </rPr>
      <t>수</t>
    </r>
    <r>
      <rPr>
        <b/>
        <sz val="14"/>
        <rFont val="Arial"/>
        <family val="2"/>
      </rPr>
      <t xml:space="preserve"> </t>
    </r>
    <r>
      <rPr>
        <b/>
        <sz val="14"/>
        <rFont val="맑은 고딕"/>
        <family val="3"/>
        <charset val="129"/>
      </rPr>
      <t>있으므로</t>
    </r>
    <r>
      <rPr>
        <b/>
        <sz val="14"/>
        <rFont val="Arial"/>
        <family val="2"/>
      </rPr>
      <t xml:space="preserve"> </t>
    </r>
    <r>
      <rPr>
        <b/>
        <sz val="14"/>
        <rFont val="맑은 고딕"/>
        <family val="3"/>
        <charset val="129"/>
      </rPr>
      <t>현장</t>
    </r>
    <r>
      <rPr>
        <b/>
        <sz val="14"/>
        <rFont val="Arial"/>
        <family val="2"/>
      </rPr>
      <t xml:space="preserve"> </t>
    </r>
    <r>
      <rPr>
        <b/>
        <sz val="14"/>
        <rFont val="맑은 고딕"/>
        <family val="3"/>
        <charset val="129"/>
      </rPr>
      <t>실측</t>
    </r>
    <r>
      <rPr>
        <b/>
        <sz val="14"/>
        <rFont val="Arial"/>
        <family val="2"/>
      </rPr>
      <t xml:space="preserve"> </t>
    </r>
    <r>
      <rPr>
        <b/>
        <sz val="14"/>
        <rFont val="맑은 고딕"/>
        <family val="3"/>
        <charset val="129"/>
      </rPr>
      <t>후</t>
    </r>
    <r>
      <rPr>
        <b/>
        <sz val="14"/>
        <rFont val="Arial"/>
        <family val="2"/>
      </rPr>
      <t xml:space="preserve"> </t>
    </r>
    <r>
      <rPr>
        <b/>
        <sz val="14"/>
        <rFont val="맑은 고딕"/>
        <family val="3"/>
        <charset val="129"/>
      </rPr>
      <t>입찰</t>
    </r>
    <r>
      <rPr>
        <b/>
        <sz val="14"/>
        <rFont val="Arial"/>
        <family val="2"/>
      </rPr>
      <t xml:space="preserve"> </t>
    </r>
    <r>
      <rPr>
        <b/>
        <sz val="14"/>
        <rFont val="맑은 고딕"/>
        <family val="3"/>
        <charset val="129"/>
      </rPr>
      <t xml:space="preserve">요망
</t>
    </r>
    <r>
      <rPr>
        <b/>
        <sz val="14"/>
        <color rgb="FFFF0000"/>
        <rFont val="맑은 고딕"/>
        <family val="3"/>
        <charset val="129"/>
      </rPr>
      <t>※ 케이블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rgb="FFFF0000"/>
        <rFont val="맑은 고딕"/>
        <family val="3"/>
        <charset val="129"/>
      </rPr>
      <t>추가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rgb="FFFF0000"/>
        <rFont val="맑은 고딕"/>
        <family val="3"/>
        <charset val="129"/>
      </rPr>
      <t>물량에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rgb="FFFF0000"/>
        <rFont val="맑은 고딕"/>
        <family val="3"/>
        <charset val="129"/>
      </rPr>
      <t>대한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rgb="FFFF0000"/>
        <rFont val="맑은 고딕"/>
        <family val="3"/>
        <charset val="129"/>
      </rPr>
      <t>추가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rgb="FFFF0000"/>
        <rFont val="맑은 고딕"/>
        <family val="3"/>
        <charset val="129"/>
      </rPr>
      <t>정산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rgb="FFFF0000"/>
        <rFont val="맑은 고딕"/>
        <family val="3"/>
        <charset val="129"/>
      </rPr>
      <t>없음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</si>
</sst>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176" formatCode="\ "/>
    <numFmt numFmtId="177" formatCode="#,##0.0;[Red]\-#,##0.0"/>
    <numFmt numFmtId="178" formatCode="0.0000000"/>
    <numFmt numFmtId="179" formatCode="0.000000"/>
    <numFmt numFmtId="180" formatCode="0.00000000"/>
    <numFmt numFmtId="181" formatCode="&quot;₩&quot;#,##0.00;&quot;₩&quot;&quot;₩&quot;&quot;₩&quot;&quot;₩&quot;&quot;₩&quot;&quot;₩&quot;&quot;₩&quot;&quot;₩&quot;&quot;₩&quot;&quot;₩&quot;\-#,##0.00"/>
    <numFmt numFmtId="182" formatCode="_ &quot;₩&quot;* #,##0_ ;_ &quot;₩&quot;* \-#,##0_ ;_ &quot;₩&quot;* &quot;-&quot;_ ;_ @_ "/>
    <numFmt numFmtId="183" formatCode="_ &quot;₩&quot;* #,##0.00_ ;_ &quot;₩&quot;* \-#,##0.00_ ;_ &quot;₩&quot;* &quot;-&quot;??_ ;_ @_ "/>
    <numFmt numFmtId="184" formatCode="_ * #,##0_ ;_ * \-#,##0_ ;_ * &quot;-&quot;_ ;_ @_ "/>
    <numFmt numFmtId="185" formatCode="_ * #,##0.00_ ;_ * \-#,##0.00_ ;_ * &quot;-&quot;??_ ;_ @_ "/>
    <numFmt numFmtId="186" formatCode="\$#.00"/>
    <numFmt numFmtId="187" formatCode="0.00_ "/>
    <numFmt numFmtId="188" formatCode="_(&quot;$&quot;* #,##0.00_);_(&quot;$&quot;* \(#,##0.00\);_(&quot;$&quot;* &quot;-&quot;??_);_(@_)"/>
    <numFmt numFmtId="189" formatCode="\$#."/>
    <numFmt numFmtId="190" formatCode="0.0000"/>
    <numFmt numFmtId="191" formatCode="_-* #,##0\ _D_M_-;\-* #,##0\ _D_M_-;_-* &quot;-&quot;\ _D_M_-;_-@_-"/>
    <numFmt numFmtId="192" formatCode="_-* #,##0.00\ _D_M_-;\-* #,##0.00\ _D_M_-;_-* &quot;-&quot;??\ _D_M_-;_-@_-"/>
    <numFmt numFmtId="193" formatCode="#.00"/>
    <numFmt numFmtId="194" formatCode="0_);[Red]\(0\)"/>
    <numFmt numFmtId="195" formatCode="#."/>
    <numFmt numFmtId="196" formatCode="0.0"/>
    <numFmt numFmtId="197" formatCode="_ * #,##0.0000000_ ;_ * \-#,##0.0000000_ ;_ * &quot;-&quot;_ ;_ @_ "/>
    <numFmt numFmtId="198" formatCode="%#.00"/>
    <numFmt numFmtId="199" formatCode="0.000"/>
    <numFmt numFmtId="200" formatCode="_-* #,##0\ &quot;DM&quot;_-;\-* #,##0\ &quot;DM&quot;_-;_-* &quot;-&quot;\ &quot;DM&quot;_-;_-@_-"/>
    <numFmt numFmtId="201" formatCode="_-* #,##0.00\ &quot;DM&quot;_-;\-* #,##0.00\ &quot;DM&quot;_-;_-* &quot;-&quot;??\ &quot;DM&quot;_-;_-@_-"/>
    <numFmt numFmtId="202" formatCode="&quot;₩&quot;#,##0;&quot;₩&quot;&quot;₩&quot;&quot;₩&quot;&quot;₩&quot;\-#,##0"/>
    <numFmt numFmtId="203" formatCode="?/?#"/>
    <numFmt numFmtId="204" formatCode="#,##0&quot;?_);\(#,##0&quot;&quot;?&quot;\)"/>
    <numFmt numFmtId="205" formatCode="#,##0;[Red]&quot;-&quot;#,##0"/>
    <numFmt numFmtId="206" formatCode="_ * #,##0_ ;_ * &quot;₩&quot;&quot;₩&quot;&quot;₩&quot;&quot;₩&quot;&quot;₩&quot;\-#,##0_ ;_ * &quot;-&quot;_ ;_ @_ "/>
    <numFmt numFmtId="207" formatCode="_(* #,##0_);_(* \(#,##0\);_(* &quot;-&quot;_);_(@_)"/>
    <numFmt numFmtId="208" formatCode="&quot;H &quot;0&quot; mm&quot;"/>
    <numFmt numFmtId="209" formatCode="&quot;₩&quot;#,##0;[Red]&quot;₩&quot;&quot;₩&quot;&quot;₩&quot;&quot;₩&quot;\-#,##0"/>
    <numFmt numFmtId="210" formatCode="_ * #,##0.000000_ ;_ * \-#,##0.000000_ ;_ * &quot;-&quot;_ ;_ @_ "/>
    <numFmt numFmtId="211" formatCode="_-* #,##0.000_-;\-* #,##0.000_-;_-* &quot;-&quot;_-;_-@_-"/>
    <numFmt numFmtId="212" formatCode="_ * #,##0.00_ ;_ * &quot;₩&quot;\!\-#,##0.00_ ;_ * &quot;-&quot;??_ ;_ @_ "/>
    <numFmt numFmtId="213" formatCode="_-* #,##0.00_-;&quot;₩&quot;&quot;₩&quot;\-* #,##0.00_-;_-* &quot;-&quot;??_-;_-@_-"/>
    <numFmt numFmtId="214" formatCode="_(* #,##0.00_);_(* \(#,##0.00\);_(* &quot;-&quot;_);_(@_)"/>
    <numFmt numFmtId="215" formatCode="_-&quot;₩&quot;* #,##0.00_-;&quot;₩&quot;&quot;₩&quot;\-&quot;₩&quot;* #,##0.00_-;_-&quot;₩&quot;* &quot;-&quot;??_-;_-@_-"/>
    <numFmt numFmtId="216" formatCode="d/mm/yy\ h:mm"/>
    <numFmt numFmtId="217" formatCode="&quot;₩&quot;#,##0.00;&quot;₩&quot;&quot;₩&quot;&quot;₩&quot;&quot;₩&quot;\-#,##0.00"/>
    <numFmt numFmtId="218" formatCode="#,##0_ "/>
    <numFmt numFmtId="219" formatCode="0.0_ "/>
  </numFmts>
  <fonts count="104">
    <font>
      <sz val="12"/>
      <name val="Arial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Arial"/>
      <family val="2"/>
    </font>
    <font>
      <b/>
      <sz val="9"/>
      <color theme="1"/>
      <name val="Arial"/>
      <family val="2"/>
    </font>
    <font>
      <b/>
      <u val="double"/>
      <sz val="1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name val="바탕체"/>
      <family val="1"/>
      <charset val="129"/>
    </font>
    <font>
      <sz val="10"/>
      <name val="MS Sans Serif"/>
      <family val="2"/>
    </font>
    <font>
      <sz val="10"/>
      <name val="Arial"/>
      <family val="2"/>
    </font>
    <font>
      <sz val="12"/>
      <name val="|??´¸ⓒ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ＭＳ Ｐゴシック"/>
      <family val="2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color indexed="9"/>
      <name val="맑은 고딕"/>
      <family val="3"/>
      <charset val="129"/>
    </font>
    <font>
      <sz val="12"/>
      <name val="¹ÙÅÁÃ¼"/>
      <family val="1"/>
      <charset val="129"/>
    </font>
    <font>
      <sz val="11"/>
      <name val="Arial"/>
      <family val="2"/>
    </font>
    <font>
      <sz val="10"/>
      <name val="±¼¸²A¼"/>
      <family val="3"/>
      <charset val="129"/>
    </font>
    <font>
      <b/>
      <sz val="10"/>
      <name val="Helv"/>
      <family val="2"/>
    </font>
    <font>
      <sz val="1"/>
      <color indexed="8"/>
      <name val="Courier"/>
      <family val="3"/>
    </font>
    <font>
      <sz val="6"/>
      <color indexed="10"/>
      <name val="돋움"/>
      <family val="3"/>
      <charset val="129"/>
    </font>
    <font>
      <sz val="10"/>
      <color indexed="24"/>
      <name val="Arial"/>
      <family val="2"/>
    </font>
    <font>
      <sz val="10"/>
      <name val="돋움"/>
      <family val="3"/>
      <charset val="129"/>
    </font>
    <font>
      <sz val="8"/>
      <name val="Courier New"/>
      <family val="3"/>
      <charset val="204"/>
    </font>
    <font>
      <sz val="8"/>
      <name val="Courier New"/>
      <family val="3"/>
    </font>
    <font>
      <i/>
      <sz val="1"/>
      <color indexed="8"/>
      <name val="Courier"/>
      <family val="3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sz val="10"/>
      <name val="Univers (WN)"/>
      <family val="2"/>
    </font>
    <font>
      <u/>
      <sz val="10"/>
      <color indexed="12"/>
      <name val="MS Sans Serif"/>
      <family val="2"/>
    </font>
    <font>
      <sz val="12"/>
      <color indexed="8"/>
      <name val="바탕체"/>
      <family val="1"/>
      <charset val="129"/>
    </font>
    <font>
      <b/>
      <sz val="11"/>
      <name val="Helv"/>
      <family val="2"/>
    </font>
    <font>
      <b/>
      <sz val="12"/>
      <color indexed="8"/>
      <name val="ConGEsansBol67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7"/>
      <name val="Arial"/>
      <family val="2"/>
    </font>
    <font>
      <sz val="10.7"/>
      <name val="Times New Roman"/>
      <family val="1"/>
    </font>
    <font>
      <sz val="10"/>
      <color indexed="8"/>
      <name val="MS Sans Serif"/>
      <family val="2"/>
    </font>
    <font>
      <sz val="12"/>
      <name val="Courier New"/>
      <family val="3"/>
    </font>
    <font>
      <sz val="9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sz val="12"/>
      <name val="ＭＳ 明朝"/>
      <family val="3"/>
      <charset val="129"/>
    </font>
    <font>
      <sz val="1"/>
      <color indexed="16"/>
      <name val="Courier"/>
      <family val="3"/>
    </font>
    <font>
      <sz val="12"/>
      <name val="명조"/>
      <family val="3"/>
      <charset val="129"/>
    </font>
    <font>
      <sz val="11"/>
      <color indexed="20"/>
      <name val="맑은 고딕"/>
      <family val="3"/>
      <charset val="129"/>
    </font>
    <font>
      <sz val="12"/>
      <color indexed="24"/>
      <name val="바탕체"/>
      <family val="1"/>
      <charset val="129"/>
    </font>
    <font>
      <u/>
      <sz val="7.5"/>
      <color indexed="36"/>
      <name val="Arial"/>
      <family val="2"/>
    </font>
    <font>
      <sz val="11"/>
      <name val="굴림체"/>
      <family val="3"/>
      <charset val="129"/>
    </font>
    <font>
      <sz val="11"/>
      <color indexed="19"/>
      <name val="맑은 고딕"/>
      <family val="3"/>
      <charset val="129"/>
    </font>
    <font>
      <sz val="9"/>
      <name val="MS Sans Serif"/>
      <family val="2"/>
    </font>
    <font>
      <sz val="12"/>
      <name val="宋体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b/>
      <sz val="11"/>
      <color indexed="8"/>
      <name val="맑은 고딕"/>
      <family val="3"/>
      <charset val="129"/>
    </font>
    <font>
      <sz val="10"/>
      <color indexed="12"/>
      <name val="굴림체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굴림체"/>
      <family val="3"/>
      <charset val="129"/>
    </font>
    <font>
      <sz val="11"/>
      <name val="돋움체"/>
      <family val="3"/>
      <charset val="129"/>
    </font>
    <font>
      <sz val="10"/>
      <name val="굴림체"/>
      <family val="3"/>
      <charset val="129"/>
    </font>
    <font>
      <sz val="11"/>
      <name val="Verdana"/>
      <family val="2"/>
    </font>
    <font>
      <sz val="10"/>
      <color rgb="FF000000"/>
      <name val="Times New Roman"/>
      <family val="1"/>
    </font>
    <font>
      <sz val="12"/>
      <color theme="1"/>
      <name val="Arial"/>
      <family val="2"/>
      <charset val="129"/>
    </font>
    <font>
      <sz val="9"/>
      <name val="Arial"/>
      <family val="2"/>
    </font>
    <font>
      <sz val="9"/>
      <name val="돋움"/>
      <family val="3"/>
      <charset val="129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b/>
      <sz val="10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9"/>
      <name val="Arial"/>
      <family val="2"/>
    </font>
    <font>
      <sz val="17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b/>
      <sz val="24"/>
      <color rgb="FF000000"/>
      <name val="맑은 고딕"/>
      <family val="3"/>
      <charset val="129"/>
    </font>
    <font>
      <sz val="16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4"/>
      <name val="Arial Unicode MS"/>
      <family val="3"/>
      <charset val="129"/>
    </font>
    <font>
      <b/>
      <sz val="14"/>
      <name val="Segoe UI Symbol"/>
      <family val="3"/>
    </font>
    <font>
      <b/>
      <sz val="14"/>
      <name val="맑은 고딕"/>
      <family val="3"/>
      <charset val="129"/>
    </font>
    <font>
      <b/>
      <sz val="14"/>
      <name val="Arial"/>
      <family val="2"/>
    </font>
    <font>
      <b/>
      <sz val="14"/>
      <color rgb="FFFF0000"/>
      <name val="맑은 고딕"/>
      <family val="3"/>
      <charset val="129"/>
    </font>
    <font>
      <b/>
      <sz val="14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3">
    <border>
      <left/>
      <right/>
      <top/>
      <bottom/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double">
        <color indexed="62"/>
      </bottom>
      <diagonal/>
    </border>
    <border>
      <left style="hair">
        <color indexed="62"/>
      </left>
      <right style="medium">
        <color indexed="62"/>
      </right>
      <top style="medium">
        <color indexed="62"/>
      </top>
      <bottom/>
      <diagonal/>
    </border>
    <border>
      <left style="hair">
        <color indexed="62"/>
      </left>
      <right style="medium">
        <color indexed="62"/>
      </right>
      <top/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2"/>
      </left>
      <right style="medium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2"/>
      </left>
      <right/>
      <top/>
      <bottom style="double">
        <color indexed="62"/>
      </bottom>
      <diagonal/>
    </border>
    <border>
      <left/>
      <right/>
      <top/>
      <bottom style="medium">
        <color indexed="62"/>
      </bottom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medium">
        <color indexed="62"/>
      </left>
      <right/>
      <top style="hair">
        <color indexed="62"/>
      </top>
      <bottom style="hair">
        <color indexed="62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/>
      <right style="medium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 style="medium">
        <color indexed="62"/>
      </top>
      <bottom style="hair">
        <color indexed="62"/>
      </bottom>
      <diagonal/>
    </border>
    <border>
      <left/>
      <right/>
      <top style="medium">
        <color indexed="62"/>
      </top>
      <bottom style="hair">
        <color indexed="62"/>
      </bottom>
      <diagonal/>
    </border>
    <border>
      <left/>
      <right style="hair">
        <color indexed="62"/>
      </right>
      <top style="medium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62"/>
      </right>
      <top/>
      <bottom style="hair">
        <color indexed="62"/>
      </bottom>
      <diagonal/>
    </border>
    <border>
      <left style="hair">
        <color indexed="62"/>
      </left>
      <right style="hair">
        <color indexed="62"/>
      </right>
      <top style="medium">
        <color indexed="62"/>
      </top>
      <bottom/>
      <diagonal/>
    </border>
    <border>
      <left style="hair">
        <color indexed="62"/>
      </left>
      <right style="hair">
        <color indexed="62"/>
      </right>
      <top/>
      <bottom style="double">
        <color indexed="62"/>
      </bottom>
      <diagonal/>
    </border>
    <border>
      <left style="hair">
        <color indexed="62"/>
      </left>
      <right style="hair">
        <color indexed="62"/>
      </right>
      <top style="double">
        <color indexed="62"/>
      </top>
      <bottom style="hair">
        <color indexed="62"/>
      </bottom>
      <diagonal/>
    </border>
    <border>
      <left style="hair">
        <color indexed="62"/>
      </left>
      <right/>
      <top style="double">
        <color indexed="62"/>
      </top>
      <bottom style="hair">
        <color indexed="62"/>
      </bottom>
      <diagonal/>
    </border>
    <border>
      <left style="hair">
        <color indexed="62"/>
      </left>
      <right style="medium">
        <color indexed="62"/>
      </right>
      <top style="double">
        <color indexed="62"/>
      </top>
      <bottom style="hair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medium">
        <color indexed="62"/>
      </bottom>
      <diagonal/>
    </border>
    <border>
      <left style="hair">
        <color indexed="62"/>
      </left>
      <right style="medium">
        <color indexed="62"/>
      </right>
      <top style="hair">
        <color indexed="62"/>
      </top>
      <bottom style="medium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2"/>
      </right>
      <top style="double">
        <color indexed="62"/>
      </top>
      <bottom style="hair">
        <color indexed="62"/>
      </bottom>
      <diagonal/>
    </border>
    <border>
      <left/>
      <right style="hair">
        <color indexed="62"/>
      </right>
      <top/>
      <bottom style="hair">
        <color indexed="62"/>
      </bottom>
      <diagonal/>
    </border>
    <border>
      <left/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hair">
        <color indexed="62"/>
      </top>
      <bottom style="medium">
        <color indexed="62"/>
      </bottom>
      <diagonal/>
    </border>
    <border>
      <left/>
      <right style="hair">
        <color indexed="62"/>
      </right>
      <top style="hair">
        <color indexed="62"/>
      </top>
      <bottom style="double">
        <color indexed="62"/>
      </bottom>
      <diagonal/>
    </border>
    <border>
      <left style="medium">
        <color indexed="62"/>
      </left>
      <right style="hair">
        <color indexed="62"/>
      </right>
      <top style="double">
        <color indexed="62"/>
      </top>
      <bottom style="hair">
        <color indexed="62"/>
      </bottom>
      <diagonal/>
    </border>
    <border>
      <left style="medium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medium">
        <color indexed="62"/>
      </left>
      <right style="hair">
        <color indexed="62"/>
      </right>
      <top style="hair">
        <color indexed="62"/>
      </top>
      <bottom style="medium">
        <color indexed="62"/>
      </bottom>
      <diagonal/>
    </border>
    <border>
      <left style="medium">
        <color indexed="62"/>
      </left>
      <right style="hair">
        <color indexed="62"/>
      </right>
      <top style="medium">
        <color indexed="62"/>
      </top>
      <bottom/>
      <diagonal/>
    </border>
    <border>
      <left style="medium">
        <color indexed="62"/>
      </left>
      <right style="hair">
        <color indexed="62"/>
      </right>
      <top/>
      <bottom style="double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/>
      <diagonal/>
    </border>
    <border>
      <left style="hair">
        <color indexed="62"/>
      </left>
      <right style="hair">
        <color indexed="62"/>
      </right>
      <top/>
      <bottom/>
      <diagonal/>
    </border>
    <border>
      <left/>
      <right/>
      <top style="medium">
        <color indexed="62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62"/>
      </left>
      <right/>
      <top style="hair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62"/>
      </top>
      <bottom style="hair">
        <color indexed="62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0017">
    <xf numFmtId="0" fontId="0" fillId="0" borderId="0"/>
    <xf numFmtId="0" fontId="4" fillId="0" borderId="0"/>
    <xf numFmtId="41" fontId="6" fillId="0" borderId="0" applyFont="0" applyFill="0" applyBorder="0" applyAlignment="0" applyProtection="0">
      <alignment vertical="center"/>
    </xf>
    <xf numFmtId="0" fontId="12" fillId="0" borderId="0">
      <protection locked="0"/>
    </xf>
    <xf numFmtId="176" fontId="12" fillId="0" borderId="0" applyFill="0" applyBorder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0" borderId="7">
      <alignment horizont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0" fontId="14" fillId="0" borderId="0" applyNumberFormat="0" applyFill="0" applyBorder="0" applyAlignment="0" applyProtection="0"/>
    <xf numFmtId="0" fontId="16" fillId="3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6" fillId="0" borderId="0"/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4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81" fontId="1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2" fontId="13" fillId="0" borderId="0" applyFont="0" applyFill="0" applyBorder="0" applyAlignment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/>
    <xf numFmtId="0" fontId="2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Fill="0" applyBorder="0" applyAlignment="0"/>
    <xf numFmtId="0" fontId="25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" fontId="26" fillId="0" borderId="0">
      <protection locked="0"/>
    </xf>
    <xf numFmtId="41" fontId="2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185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3" fontId="28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186" fontId="26" fillId="0" borderId="0">
      <protection locked="0"/>
    </xf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7" fontId="4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187" fontId="4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188" fontId="14" fillId="0" borderId="0" applyFont="0" applyFill="0" applyBorder="0" applyAlignment="0" applyProtection="0"/>
    <xf numFmtId="189" fontId="26" fillId="0" borderId="0">
      <protection locked="0"/>
    </xf>
    <xf numFmtId="5" fontId="1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5" fontId="1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2" fillId="0" borderId="0"/>
    <xf numFmtId="0" fontId="26" fillId="0" borderId="0">
      <protection locked="0"/>
    </xf>
    <xf numFmtId="0" fontId="1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4" fillId="0" borderId="0" applyFont="0" applyFill="0" applyBorder="0" applyAlignment="0" applyProtection="0"/>
    <xf numFmtId="190" fontId="4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Font="0" applyFill="0" applyBorder="0" applyAlignment="0" applyProtection="0"/>
    <xf numFmtId="191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26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93" fontId="26" fillId="0" borderId="0">
      <protection locked="0"/>
    </xf>
    <xf numFmtId="2" fontId="1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2" fontId="14" fillId="0" borderId="0" applyFont="0" applyFill="0" applyBorder="0" applyAlignment="0" applyProtection="0"/>
    <xf numFmtId="194" fontId="4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38" fontId="11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>
      <alignment horizontal="left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Alignment="0" applyProtection="0">
      <alignment horizontal="left"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Alignment="0" applyProtection="0">
      <alignment horizontal="left"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9">
      <alignment horizontal="left"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9">
      <alignment horizontal="left"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>
      <protection locked="0"/>
    </xf>
    <xf numFmtId="0" fontId="3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>
      <protection locked="0"/>
    </xf>
    <xf numFmtId="0" fontId="3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3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95" fontId="36" fillId="0" borderId="0">
      <protection locked="0"/>
    </xf>
    <xf numFmtId="196" fontId="4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95" fontId="36" fillId="0" borderId="0">
      <protection locked="0"/>
    </xf>
    <xf numFmtId="196" fontId="4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1" fillId="21" borderId="1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10" fontId="11" fillId="21" borderId="1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22" borderId="11" applyBorder="0"/>
    <xf numFmtId="0" fontId="39" fillId="22" borderId="11" applyBorder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2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2" fillId="0" borderId="0"/>
    <xf numFmtId="0" fontId="6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97" fontId="4" fillId="0" borderId="0"/>
    <xf numFmtId="0" fontId="6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98" fontId="26" fillId="0" borderId="0">
      <protection locked="0"/>
    </xf>
    <xf numFmtId="10" fontId="1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99" fontId="4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199" fontId="4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198" fontId="26" fillId="0" borderId="0">
      <protection locked="0"/>
    </xf>
    <xf numFmtId="0" fontId="41" fillId="0" borderId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6" fillId="0" borderId="0"/>
    <xf numFmtId="0" fontId="11" fillId="0" borderId="0"/>
    <xf numFmtId="0" fontId="40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2" fillId="2" borderId="0">
      <alignment horizontal="centerContinuous"/>
    </xf>
    <xf numFmtId="0" fontId="43" fillId="0" borderId="0" applyFill="0" applyBorder="0" applyProtection="0">
      <alignment horizontal="centerContinuous"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1" borderId="0" applyFill="0" applyBorder="0" applyProtection="0">
      <alignment horizontal="center"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13">
      <protection locked="0"/>
    </xf>
    <xf numFmtId="0" fontId="14" fillId="0" borderId="13" applyNumberFormat="0" applyFon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4" fillId="0" borderId="13" applyNumberFormat="0" applyFont="0" applyFill="0" applyAlignment="0" applyProtection="0"/>
    <xf numFmtId="196" fontId="4" fillId="0" borderId="14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15" applyBorder="0"/>
    <xf numFmtId="0" fontId="46" fillId="0" borderId="0">
      <alignment horizontal="center"/>
    </xf>
    <xf numFmtId="0" fontId="4" fillId="0" borderId="0"/>
    <xf numFmtId="20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7" fillId="0" borderId="0"/>
    <xf numFmtId="0" fontId="4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52" fillId="0" borderId="0" applyNumberFormat="0"/>
    <xf numFmtId="195" fontId="53" fillId="0" borderId="0">
      <protection locked="0"/>
    </xf>
    <xf numFmtId="202" fontId="12" fillId="0" borderId="0">
      <protection locked="0"/>
    </xf>
    <xf numFmtId="202" fontId="12" fillId="0" borderId="0">
      <protection locked="0"/>
    </xf>
    <xf numFmtId="202" fontId="12" fillId="0" borderId="0">
      <protection locked="0"/>
    </xf>
    <xf numFmtId="202" fontId="12" fillId="0" borderId="0">
      <protection locked="0"/>
    </xf>
    <xf numFmtId="195" fontId="53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95" fontId="53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5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95" fontId="53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3" fontId="13" fillId="0" borderId="17">
      <alignment horizontal="center"/>
    </xf>
    <xf numFmtId="3" fontId="5" fillId="0" borderId="18" applyNumberFormat="0" applyFill="0" applyBorder="0" applyProtection="0">
      <alignment horizontal="center" vertical="center"/>
    </xf>
    <xf numFmtId="0" fontId="5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9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9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58" fillId="21" borderId="0" applyFill="0" applyBorder="0" applyProtection="0">
      <alignment horizontal="right"/>
    </xf>
    <xf numFmtId="10" fontId="58" fillId="0" borderId="0" applyFill="0" applyBorder="0" applyProtection="0">
      <alignment horizontal="right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203" fontId="60" fillId="0" borderId="18" applyFont="0" applyFill="0" applyAlignment="0" applyProtection="0">
      <alignment horizontal="center" vertical="center"/>
    </xf>
    <xf numFmtId="0" fontId="4" fillId="0" borderId="0"/>
    <xf numFmtId="0" fontId="6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0" fontId="63" fillId="29" borderId="20" applyNumberFormat="0" applyAlignment="0" applyProtection="0">
      <alignment vertical="center"/>
    </xf>
    <xf numFmtId="204" fontId="4" fillId="0" borderId="0">
      <alignment vertical="center"/>
    </xf>
    <xf numFmtId="205" fontId="64" fillId="0" borderId="0">
      <alignment vertical="center"/>
    </xf>
    <xf numFmtId="205" fontId="64" fillId="0" borderId="0">
      <alignment vertical="center"/>
    </xf>
    <xf numFmtId="205" fontId="64" fillId="0" borderId="0">
      <alignment vertical="center"/>
    </xf>
    <xf numFmtId="205" fontId="64" fillId="0" borderId="0">
      <alignment vertical="center"/>
    </xf>
    <xf numFmtId="206" fontId="2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07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207" fontId="19" fillId="0" borderId="0" applyFont="0" applyFill="0" applyBorder="0" applyAlignment="0" applyProtection="0">
      <alignment vertical="center"/>
    </xf>
    <xf numFmtId="207" fontId="19" fillId="0" borderId="0" applyFont="0" applyFill="0" applyBorder="0" applyAlignment="0" applyProtection="0">
      <alignment vertical="center"/>
    </xf>
    <xf numFmtId="207" fontId="19" fillId="0" borderId="0" applyFont="0" applyFill="0" applyBorder="0" applyAlignment="0" applyProtection="0">
      <alignment vertical="center"/>
    </xf>
    <xf numFmtId="207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84" fontId="12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184" fontId="12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21"/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0">
      <alignment vertical="center"/>
    </xf>
    <xf numFmtId="208" fontId="52" fillId="30" borderId="0" applyNumberFormat="0" applyBorder="0" applyAlignment="0" applyProtection="0"/>
    <xf numFmtId="0" fontId="16" fillId="11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195" fontId="53" fillId="0" borderId="0">
      <protection locked="0"/>
    </xf>
    <xf numFmtId="4" fontId="26" fillId="0" borderId="0">
      <protection locked="0"/>
    </xf>
    <xf numFmtId="4" fontId="26" fillId="0" borderId="0">
      <protection locked="0"/>
    </xf>
    <xf numFmtId="4" fontId="26" fillId="0" borderId="0">
      <protection locked="0"/>
    </xf>
    <xf numFmtId="4" fontId="26" fillId="0" borderId="0">
      <protection locked="0"/>
    </xf>
    <xf numFmtId="195" fontId="53" fillId="0" borderId="0">
      <protection locked="0"/>
    </xf>
    <xf numFmtId="209" fontId="12" fillId="0" borderId="0">
      <protection locked="0"/>
    </xf>
    <xf numFmtId="209" fontId="12" fillId="0" borderId="0">
      <protection locked="0"/>
    </xf>
    <xf numFmtId="209" fontId="12" fillId="0" borderId="0">
      <protection locked="0"/>
    </xf>
    <xf numFmtId="209" fontId="12" fillId="0" borderId="0">
      <protection locked="0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/>
    <xf numFmtId="0" fontId="16" fillId="28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16" fillId="28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0" fontId="74" fillId="3" borderId="32" applyNumberFormat="0" applyAlignment="0" applyProtection="0">
      <alignment vertical="center"/>
    </xf>
    <xf numFmtId="184" fontId="19" fillId="0" borderId="0" applyFont="0" applyFill="0" applyBorder="0" applyAlignment="0" applyProtection="0"/>
    <xf numFmtId="210" fontId="75" fillId="21" borderId="0" applyFill="0" applyBorder="0" applyProtection="0">
      <alignment horizontal="right"/>
    </xf>
    <xf numFmtId="211" fontId="76" fillId="0" borderId="10">
      <alignment vertical="center"/>
    </xf>
    <xf numFmtId="0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195" fontId="53" fillId="0" borderId="0">
      <protection locked="0"/>
    </xf>
    <xf numFmtId="213" fontId="12" fillId="0" borderId="0">
      <protection locked="0"/>
    </xf>
    <xf numFmtId="213" fontId="12" fillId="0" borderId="0">
      <protection locked="0"/>
    </xf>
    <xf numFmtId="213" fontId="12" fillId="0" borderId="0">
      <protection locked="0"/>
    </xf>
    <xf numFmtId="213" fontId="12" fillId="0" borderId="0">
      <protection locked="0"/>
    </xf>
    <xf numFmtId="214" fontId="77" fillId="0" borderId="0">
      <protection locked="0"/>
    </xf>
    <xf numFmtId="0" fontId="29" fillId="0" borderId="5">
      <alignment horizontal="center" vertical="center"/>
    </xf>
    <xf numFmtId="0" fontId="29" fillId="0" borderId="5">
      <alignment horizontal="left" vertical="center"/>
    </xf>
    <xf numFmtId="0" fontId="29" fillId="0" borderId="5">
      <alignment vertical="center" textRotation="255"/>
    </xf>
    <xf numFmtId="0" fontId="14" fillId="0" borderId="0"/>
    <xf numFmtId="0" fontId="4" fillId="0" borderId="0">
      <alignment vertical="center"/>
    </xf>
    <xf numFmtId="0" fontId="16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/>
    <xf numFmtId="0" fontId="14" fillId="0" borderId="0"/>
    <xf numFmtId="0" fontId="79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/>
    <xf numFmtId="0" fontId="14" fillId="0" borderId="0"/>
    <xf numFmtId="0" fontId="1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/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14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195" fontId="53" fillId="0" borderId="13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26" fillId="0" borderId="13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13">
      <protection locked="0"/>
    </xf>
    <xf numFmtId="195" fontId="53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215" fontId="12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215" fontId="12" fillId="0" borderId="0">
      <protection locked="0"/>
    </xf>
    <xf numFmtId="216" fontId="77" fillId="0" borderId="0">
      <protection locked="0"/>
    </xf>
    <xf numFmtId="195" fontId="53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217" fontId="12" fillId="0" borderId="0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2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217" fontId="1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1" fillId="0" borderId="0">
      <alignment vertical="center"/>
    </xf>
    <xf numFmtId="0" fontId="6" fillId="0" borderId="0"/>
    <xf numFmtId="0" fontId="88" fillId="0" borderId="0"/>
    <xf numFmtId="0" fontId="16" fillId="0" borderId="0"/>
  </cellStyleXfs>
  <cellXfs count="181">
    <xf numFmtId="0" fontId="0" fillId="0" borderId="0" xfId="0"/>
    <xf numFmtId="0" fontId="9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/>
    <xf numFmtId="0" fontId="0" fillId="0" borderId="0" xfId="0" pivotButton="1"/>
    <xf numFmtId="0" fontId="9" fillId="0" borderId="0" xfId="1" applyFont="1" applyAlignment="1">
      <alignment horizontal="center"/>
    </xf>
    <xf numFmtId="0" fontId="9" fillId="31" borderId="0" xfId="1" applyFont="1" applyFill="1"/>
    <xf numFmtId="0" fontId="10" fillId="31" borderId="0" xfId="1" applyFont="1" applyFill="1"/>
    <xf numFmtId="0" fontId="9" fillId="0" borderId="0" xfId="1" applyFont="1" applyAlignment="1">
      <alignment horizontal="left"/>
    </xf>
    <xf numFmtId="0" fontId="7" fillId="0" borderId="0" xfId="1" applyFont="1" applyAlignment="1">
      <alignment horizontal="left" vertical="center"/>
    </xf>
    <xf numFmtId="0" fontId="9" fillId="0" borderId="34" xfId="1" applyFont="1" applyBorder="1" applyAlignment="1">
      <alignment horizontal="left" wrapText="1"/>
    </xf>
    <xf numFmtId="0" fontId="85" fillId="0" borderId="33" xfId="1" applyFont="1" applyBorder="1" applyAlignment="1">
      <alignment horizontal="center" vertical="center"/>
    </xf>
    <xf numFmtId="0" fontId="85" fillId="0" borderId="2" xfId="1" applyFont="1" applyBorder="1" applyAlignment="1">
      <alignment horizontal="center" vertical="center" wrapText="1"/>
    </xf>
    <xf numFmtId="0" fontId="85" fillId="0" borderId="2" xfId="1" applyFont="1" applyBorder="1" applyAlignment="1">
      <alignment horizontal="center" vertical="center"/>
    </xf>
    <xf numFmtId="0" fontId="81" fillId="0" borderId="42" xfId="1" applyFont="1" applyBorder="1" applyAlignment="1">
      <alignment horizontal="center" vertical="center" wrapText="1"/>
    </xf>
    <xf numFmtId="0" fontId="81" fillId="0" borderId="35" xfId="1" applyFont="1" applyBorder="1" applyAlignment="1">
      <alignment vertical="center" wrapText="1"/>
    </xf>
    <xf numFmtId="0" fontId="81" fillId="0" borderId="1" xfId="1" applyFont="1" applyBorder="1" applyAlignment="1">
      <alignment horizontal="center" vertical="center" wrapText="1"/>
    </xf>
    <xf numFmtId="0" fontId="81" fillId="0" borderId="1" xfId="1" applyFont="1" applyBorder="1" applyAlignment="1">
      <alignment horizontal="center" vertical="center"/>
    </xf>
    <xf numFmtId="0" fontId="81" fillId="0" borderId="1" xfId="1" applyFont="1" applyBorder="1" applyAlignment="1">
      <alignment horizontal="left" vertical="center" wrapText="1"/>
    </xf>
    <xf numFmtId="0" fontId="81" fillId="0" borderId="35" xfId="1" applyFont="1" applyBorder="1" applyAlignment="1">
      <alignment horizontal="left" vertical="center" wrapText="1"/>
    </xf>
    <xf numFmtId="0" fontId="84" fillId="0" borderId="2" xfId="1" applyFont="1" applyBorder="1" applyAlignment="1">
      <alignment horizontal="center" vertical="center" wrapText="1"/>
    </xf>
    <xf numFmtId="0" fontId="81" fillId="0" borderId="45" xfId="1" applyFont="1" applyBorder="1" applyAlignment="1">
      <alignment horizontal="center" vertical="center" wrapText="1"/>
    </xf>
    <xf numFmtId="0" fontId="81" fillId="0" borderId="46" xfId="1" applyFont="1" applyBorder="1" applyAlignment="1">
      <alignment horizontal="center" vertical="center" wrapText="1"/>
    </xf>
    <xf numFmtId="0" fontId="81" fillId="0" borderId="47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7" fillId="33" borderId="37" xfId="1" applyFont="1" applyFill="1" applyBorder="1" applyAlignment="1">
      <alignment vertical="center" wrapText="1"/>
    </xf>
    <xf numFmtId="0" fontId="87" fillId="33" borderId="38" xfId="1" applyFont="1" applyFill="1" applyBorder="1" applyAlignment="1">
      <alignment vertical="center" wrapText="1"/>
    </xf>
    <xf numFmtId="0" fontId="81" fillId="34" borderId="37" xfId="1" applyFont="1" applyFill="1" applyBorder="1" applyAlignment="1">
      <alignment vertical="center" wrapText="1"/>
    </xf>
    <xf numFmtId="0" fontId="81" fillId="34" borderId="38" xfId="1" applyFont="1" applyFill="1" applyBorder="1" applyAlignment="1">
      <alignment vertical="center" wrapText="1"/>
    </xf>
    <xf numFmtId="0" fontId="87" fillId="34" borderId="36" xfId="1" applyFont="1" applyFill="1" applyBorder="1" applyAlignment="1">
      <alignment vertical="center" wrapText="1"/>
    </xf>
    <xf numFmtId="0" fontId="0" fillId="32" borderId="0" xfId="0" applyFill="1"/>
    <xf numFmtId="0" fontId="82" fillId="0" borderId="1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/>
    </xf>
    <xf numFmtId="0" fontId="9" fillId="31" borderId="48" xfId="1" applyFont="1" applyFill="1" applyBorder="1" applyAlignment="1">
      <alignment horizontal="center" vertical="center"/>
    </xf>
    <xf numFmtId="0" fontId="9" fillId="0" borderId="48" xfId="1" applyFont="1" applyBorder="1" applyAlignment="1">
      <alignment vertical="center"/>
    </xf>
    <xf numFmtId="0" fontId="9" fillId="0" borderId="48" xfId="1" quotePrefix="1" applyFont="1" applyBorder="1" applyAlignment="1">
      <alignment horizontal="center" vertical="center"/>
    </xf>
    <xf numFmtId="0" fontId="87" fillId="35" borderId="36" xfId="1" applyFont="1" applyFill="1" applyBorder="1" applyAlignment="1">
      <alignment vertical="center"/>
    </xf>
    <xf numFmtId="0" fontId="87" fillId="35" borderId="37" xfId="1" applyFont="1" applyFill="1" applyBorder="1" applyAlignment="1">
      <alignment vertical="center"/>
    </xf>
    <xf numFmtId="0" fontId="87" fillId="35" borderId="38" xfId="1" applyFont="1" applyFill="1" applyBorder="1" applyAlignment="1">
      <alignment vertical="center"/>
    </xf>
    <xf numFmtId="0" fontId="81" fillId="0" borderId="6" xfId="1" applyFont="1" applyBorder="1" applyAlignment="1">
      <alignment horizontal="center" vertical="center" wrapText="1"/>
    </xf>
    <xf numFmtId="0" fontId="81" fillId="0" borderId="52" xfId="1" applyFont="1" applyBorder="1" applyAlignment="1">
      <alignment horizontal="center" vertical="center" wrapText="1"/>
    </xf>
    <xf numFmtId="0" fontId="81" fillId="0" borderId="52" xfId="1" applyFont="1" applyBorder="1" applyAlignment="1">
      <alignment horizontal="left" vertical="center" wrapText="1"/>
    </xf>
    <xf numFmtId="0" fontId="81" fillId="0" borderId="52" xfId="1" applyFont="1" applyBorder="1" applyAlignment="1">
      <alignment horizontal="center" vertical="center"/>
    </xf>
    <xf numFmtId="0" fontId="86" fillId="0" borderId="48" xfId="1" applyFont="1" applyBorder="1" applyAlignment="1">
      <alignment horizontal="center" vertical="center"/>
    </xf>
    <xf numFmtId="0" fontId="86" fillId="0" borderId="48" xfId="1" quotePrefix="1" applyFont="1" applyBorder="1" applyAlignment="1">
      <alignment horizontal="center" vertical="center"/>
    </xf>
    <xf numFmtId="0" fontId="86" fillId="36" borderId="48" xfId="1" applyFont="1" applyFill="1" applyBorder="1" applyAlignment="1">
      <alignment horizontal="center" vertical="center"/>
    </xf>
    <xf numFmtId="0" fontId="11" fillId="0" borderId="0" xfId="1" applyFont="1"/>
    <xf numFmtId="0" fontId="87" fillId="33" borderId="36" xfId="1" applyFont="1" applyFill="1" applyBorder="1" applyAlignment="1">
      <alignment horizontal="left" vertical="center"/>
    </xf>
    <xf numFmtId="0" fontId="85" fillId="0" borderId="59" xfId="1" applyFont="1" applyBorder="1" applyAlignment="1">
      <alignment horizontal="center" vertical="center" wrapText="1"/>
    </xf>
    <xf numFmtId="0" fontId="81" fillId="0" borderId="55" xfId="1" applyFont="1" applyBorder="1" applyAlignment="1">
      <alignment horizontal="center" vertical="center" wrapText="1"/>
    </xf>
    <xf numFmtId="0" fontId="81" fillId="0" borderId="56" xfId="1" applyFont="1" applyBorder="1" applyAlignment="1">
      <alignment horizontal="center" vertical="center" wrapText="1"/>
    </xf>
    <xf numFmtId="0" fontId="81" fillId="0" borderId="57" xfId="1" applyFont="1" applyBorder="1" applyAlignment="1">
      <alignment horizontal="center" vertical="center" wrapText="1"/>
    </xf>
    <xf numFmtId="0" fontId="81" fillId="0" borderId="58" xfId="1" applyFont="1" applyBorder="1" applyAlignment="1">
      <alignment horizontal="center" vertical="center" wrapText="1"/>
    </xf>
    <xf numFmtId="0" fontId="81" fillId="0" borderId="60" xfId="1" applyFont="1" applyBorder="1" applyAlignment="1">
      <alignment horizontal="center" vertical="center"/>
    </xf>
    <xf numFmtId="0" fontId="81" fillId="0" borderId="61" xfId="1" applyFont="1" applyBorder="1" applyAlignment="1">
      <alignment horizontal="left" vertical="center"/>
    </xf>
    <xf numFmtId="0" fontId="81" fillId="0" borderId="42" xfId="1" applyFont="1" applyBorder="1" applyAlignment="1">
      <alignment horizontal="center" vertical="center"/>
    </xf>
    <xf numFmtId="0" fontId="81" fillId="0" borderId="62" xfId="1" applyFont="1" applyBorder="1" applyAlignment="1">
      <alignment horizontal="left" vertical="center"/>
    </xf>
    <xf numFmtId="0" fontId="82" fillId="0" borderId="52" xfId="1" applyFont="1" applyBorder="1" applyAlignment="1">
      <alignment horizontal="center" vertical="center" wrapText="1"/>
    </xf>
    <xf numFmtId="0" fontId="81" fillId="0" borderId="5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81" fillId="0" borderId="37" xfId="1" applyFont="1" applyBorder="1" applyAlignment="1">
      <alignment vertical="center" wrapText="1"/>
    </xf>
    <xf numFmtId="0" fontId="81" fillId="0" borderId="37" xfId="1" applyFont="1" applyBorder="1" applyAlignment="1">
      <alignment vertical="center"/>
    </xf>
    <xf numFmtId="0" fontId="83" fillId="0" borderId="67" xfId="1" applyFont="1" applyBorder="1" applyAlignment="1">
      <alignment horizontal="center" vertical="center"/>
    </xf>
    <xf numFmtId="218" fontId="0" fillId="0" borderId="69" xfId="0" applyNumberFormat="1" applyBorder="1" applyAlignment="1">
      <alignment vertical="center"/>
    </xf>
    <xf numFmtId="218" fontId="14" fillId="0" borderId="70" xfId="0" applyNumberFormat="1" applyFont="1" applyBorder="1" applyAlignment="1">
      <alignment horizontal="center" vertical="center"/>
    </xf>
    <xf numFmtId="218" fontId="14" fillId="0" borderId="70" xfId="0" applyNumberFormat="1" applyFont="1" applyBorder="1" applyAlignment="1">
      <alignment horizontal="center" vertical="center" wrapText="1"/>
    </xf>
    <xf numFmtId="218" fontId="34" fillId="32" borderId="51" xfId="0" applyNumberFormat="1" applyFont="1" applyFill="1" applyBorder="1" applyAlignment="1">
      <alignment vertical="center"/>
    </xf>
    <xf numFmtId="0" fontId="34" fillId="0" borderId="49" xfId="0" applyFont="1" applyBorder="1" applyAlignment="1">
      <alignment horizontal="center" vertical="center"/>
    </xf>
    <xf numFmtId="218" fontId="0" fillId="0" borderId="68" xfId="0" applyNumberFormat="1" applyBorder="1" applyAlignment="1">
      <alignment vertical="center"/>
    </xf>
    <xf numFmtId="0" fontId="34" fillId="0" borderId="71" xfId="0" applyFont="1" applyBorder="1" applyAlignment="1">
      <alignment horizontal="center" vertical="center"/>
    </xf>
    <xf numFmtId="218" fontId="0" fillId="0" borderId="72" xfId="0" applyNumberFormat="1" applyBorder="1" applyAlignment="1">
      <alignment vertical="center"/>
    </xf>
    <xf numFmtId="218" fontId="0" fillId="0" borderId="73" xfId="0" applyNumberFormat="1" applyBorder="1" applyAlignment="1">
      <alignment vertical="center"/>
    </xf>
    <xf numFmtId="218" fontId="14" fillId="0" borderId="74" xfId="0" applyNumberFormat="1" applyFont="1" applyBorder="1" applyAlignment="1">
      <alignment horizontal="center" vertical="center"/>
    </xf>
    <xf numFmtId="218" fontId="14" fillId="0" borderId="74" xfId="0" applyNumberFormat="1" applyFont="1" applyBorder="1" applyAlignment="1">
      <alignment horizontal="center" vertical="center" wrapText="1"/>
    </xf>
    <xf numFmtId="218" fontId="34" fillId="32" borderId="18" xfId="0" applyNumberFormat="1" applyFont="1" applyFill="1" applyBorder="1" applyAlignment="1">
      <alignment vertical="center"/>
    </xf>
    <xf numFmtId="0" fontId="84" fillId="0" borderId="59" xfId="1" applyFont="1" applyBorder="1" applyAlignment="1">
      <alignment horizontal="center" vertical="center" wrapText="1"/>
    </xf>
    <xf numFmtId="0" fontId="81" fillId="33" borderId="1" xfId="1" applyFont="1" applyFill="1" applyBorder="1" applyAlignment="1">
      <alignment horizontal="center" vertical="center" wrapText="1"/>
    </xf>
    <xf numFmtId="0" fontId="81" fillId="35" borderId="1" xfId="1" applyFont="1" applyFill="1" applyBorder="1" applyAlignment="1">
      <alignment horizontal="center" vertical="center" wrapText="1"/>
    </xf>
    <xf numFmtId="0" fontId="81" fillId="34" borderId="1" xfId="1" applyFont="1" applyFill="1" applyBorder="1" applyAlignment="1">
      <alignment horizontal="center" vertical="center" wrapText="1"/>
    </xf>
    <xf numFmtId="0" fontId="85" fillId="0" borderId="80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6" fillId="0" borderId="0" xfId="10016"/>
    <xf numFmtId="0" fontId="16" fillId="0" borderId="81" xfId="10016" applyBorder="1" applyAlignment="1">
      <alignment horizontal="center"/>
    </xf>
    <xf numFmtId="0" fontId="16" fillId="0" borderId="82" xfId="10016" applyBorder="1" applyAlignment="1">
      <alignment horizontal="center"/>
    </xf>
    <xf numFmtId="0" fontId="16" fillId="0" borderId="82" xfId="10016" applyBorder="1"/>
    <xf numFmtId="0" fontId="16" fillId="0" borderId="83" xfId="10016" applyBorder="1"/>
    <xf numFmtId="0" fontId="16" fillId="0" borderId="84" xfId="10016" applyBorder="1"/>
    <xf numFmtId="0" fontId="16" fillId="0" borderId="0" xfId="10016" applyAlignment="1">
      <alignment horizontal="center"/>
    </xf>
    <xf numFmtId="0" fontId="16" fillId="0" borderId="85" xfId="10016" applyBorder="1"/>
    <xf numFmtId="0" fontId="16" fillId="34" borderId="0" xfId="10016" applyFill="1"/>
    <xf numFmtId="219" fontId="16" fillId="0" borderId="0" xfId="10016" applyNumberFormat="1"/>
    <xf numFmtId="0" fontId="16" fillId="37" borderId="84" xfId="10016" applyFill="1" applyBorder="1"/>
    <xf numFmtId="0" fontId="16" fillId="37" borderId="0" xfId="10016" applyFill="1"/>
    <xf numFmtId="0" fontId="23" fillId="0" borderId="0" xfId="10015" applyFont="1" applyAlignment="1" applyProtection="1">
      <alignment vertical="center"/>
      <protection locked="0"/>
    </xf>
    <xf numFmtId="0" fontId="16" fillId="0" borderId="86" xfId="10016" applyBorder="1"/>
    <xf numFmtId="0" fontId="16" fillId="0" borderId="87" xfId="10016" applyBorder="1"/>
    <xf numFmtId="0" fontId="16" fillId="0" borderId="88" xfId="10016" applyBorder="1"/>
    <xf numFmtId="0" fontId="81" fillId="34" borderId="42" xfId="1" applyFont="1" applyFill="1" applyBorder="1" applyAlignment="1">
      <alignment horizontal="center" vertical="center"/>
    </xf>
    <xf numFmtId="0" fontId="81" fillId="35" borderId="42" xfId="1" applyFont="1" applyFill="1" applyBorder="1" applyAlignment="1">
      <alignment horizontal="center" vertical="center"/>
    </xf>
    <xf numFmtId="0" fontId="81" fillId="33" borderId="42" xfId="1" applyFont="1" applyFill="1" applyBorder="1" applyAlignment="1">
      <alignment horizontal="center" vertical="center"/>
    </xf>
    <xf numFmtId="218" fontId="14" fillId="0" borderId="50" xfId="0" applyNumberFormat="1" applyFont="1" applyBorder="1" applyAlignment="1">
      <alignment horizontal="center" vertical="center" wrapText="1"/>
    </xf>
    <xf numFmtId="218" fontId="0" fillId="0" borderId="51" xfId="0" applyNumberFormat="1" applyBorder="1" applyAlignment="1">
      <alignment vertical="center"/>
    </xf>
    <xf numFmtId="218" fontId="14" fillId="0" borderId="73" xfId="0" applyNumberFormat="1" applyFont="1" applyBorder="1" applyAlignment="1">
      <alignment horizontal="center" vertical="center" wrapText="1"/>
    </xf>
    <xf numFmtId="218" fontId="14" fillId="0" borderId="92" xfId="0" applyNumberFormat="1" applyFont="1" applyBorder="1" applyAlignment="1">
      <alignment horizontal="center" vertical="center" wrapText="1"/>
    </xf>
    <xf numFmtId="218" fontId="14" fillId="0" borderId="91" xfId="0" applyNumberFormat="1" applyFont="1" applyBorder="1" applyAlignment="1">
      <alignment horizontal="center" vertical="center" wrapText="1"/>
    </xf>
    <xf numFmtId="218" fontId="14" fillId="0" borderId="93" xfId="0" applyNumberFormat="1" applyFont="1" applyBorder="1" applyAlignment="1">
      <alignment horizontal="center" vertical="center"/>
    </xf>
    <xf numFmtId="218" fontId="14" fillId="0" borderId="93" xfId="0" applyNumberFormat="1" applyFont="1" applyBorder="1" applyAlignment="1">
      <alignment horizontal="center" vertical="center" wrapText="1"/>
    </xf>
    <xf numFmtId="218" fontId="0" fillId="0" borderId="69" xfId="0" applyNumberFormat="1" applyBorder="1" applyAlignment="1">
      <alignment horizontal="right" vertical="center"/>
    </xf>
    <xf numFmtId="218" fontId="6" fillId="0" borderId="48" xfId="0" applyNumberFormat="1" applyFont="1" applyBorder="1" applyAlignment="1">
      <alignment horizontal="right" vertical="center" wrapText="1"/>
    </xf>
    <xf numFmtId="218" fontId="6" fillId="0" borderId="70" xfId="0" applyNumberFormat="1" applyFont="1" applyBorder="1" applyAlignment="1">
      <alignment horizontal="right" vertical="center" wrapText="1"/>
    </xf>
    <xf numFmtId="218" fontId="0" fillId="0" borderId="51" xfId="0" applyNumberForma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1" fillId="0" borderId="2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2" fillId="0" borderId="0" xfId="0" applyFont="1" applyAlignment="1">
      <alignment vertical="center"/>
    </xf>
    <xf numFmtId="0" fontId="93" fillId="0" borderId="48" xfId="0" applyFont="1" applyBorder="1" applyAlignment="1">
      <alignment horizontal="center" vertical="center"/>
    </xf>
    <xf numFmtId="0" fontId="0" fillId="38" borderId="0" xfId="0" applyFill="1" applyAlignment="1">
      <alignment vertical="center"/>
    </xf>
    <xf numFmtId="0" fontId="9" fillId="38" borderId="0" xfId="1" applyFont="1" applyFill="1" applyAlignment="1">
      <alignment horizontal="center"/>
    </xf>
    <xf numFmtId="0" fontId="94" fillId="38" borderId="0" xfId="0" applyFont="1" applyFill="1" applyAlignment="1">
      <alignment vertical="center"/>
    </xf>
    <xf numFmtId="0" fontId="96" fillId="32" borderId="77" xfId="0" applyFont="1" applyFill="1" applyBorder="1" applyAlignment="1">
      <alignment horizontal="center" vertical="center"/>
    </xf>
    <xf numFmtId="0" fontId="96" fillId="32" borderId="97" xfId="0" applyFont="1" applyFill="1" applyBorder="1" applyAlignment="1">
      <alignment horizontal="center" vertical="center"/>
    </xf>
    <xf numFmtId="0" fontId="96" fillId="32" borderId="78" xfId="0" applyFont="1" applyFill="1" applyBorder="1" applyAlignment="1">
      <alignment horizontal="center" vertical="center"/>
    </xf>
    <xf numFmtId="0" fontId="97" fillId="0" borderId="0" xfId="1" applyFont="1" applyAlignment="1">
      <alignment horizontal="center"/>
    </xf>
    <xf numFmtId="0" fontId="93" fillId="39" borderId="94" xfId="0" applyFont="1" applyFill="1" applyBorder="1" applyAlignment="1">
      <alignment horizontal="center" vertical="center"/>
    </xf>
    <xf numFmtId="0" fontId="95" fillId="39" borderId="95" xfId="0" applyFont="1" applyFill="1" applyBorder="1" applyAlignment="1">
      <alignment horizontal="center" vertical="center"/>
    </xf>
    <xf numFmtId="0" fontId="93" fillId="39" borderId="96" xfId="0" applyFont="1" applyFill="1" applyBorder="1" applyAlignment="1">
      <alignment horizontal="center" vertical="center"/>
    </xf>
    <xf numFmtId="0" fontId="93" fillId="39" borderId="98" xfId="0" applyFont="1" applyFill="1" applyBorder="1" applyAlignment="1">
      <alignment horizontal="center" vertical="center"/>
    </xf>
    <xf numFmtId="0" fontId="93" fillId="39" borderId="100" xfId="0" applyFont="1" applyFill="1" applyBorder="1" applyAlignment="1">
      <alignment horizontal="center" vertical="center"/>
    </xf>
    <xf numFmtId="0" fontId="93" fillId="39" borderId="99" xfId="0" applyFont="1" applyFill="1" applyBorder="1" applyAlignment="1">
      <alignment horizontal="center" vertical="center"/>
    </xf>
    <xf numFmtId="0" fontId="96" fillId="32" borderId="75" xfId="0" applyFont="1" applyFill="1" applyBorder="1" applyAlignment="1">
      <alignment horizontal="center" vertical="center"/>
    </xf>
    <xf numFmtId="0" fontId="96" fillId="32" borderId="102" xfId="0" applyFont="1" applyFill="1" applyBorder="1" applyAlignment="1">
      <alignment horizontal="center" vertical="center"/>
    </xf>
    <xf numFmtId="0" fontId="96" fillId="32" borderId="79" xfId="0" applyFont="1" applyFill="1" applyBorder="1" applyAlignment="1">
      <alignment horizontal="center" vertical="center"/>
    </xf>
    <xf numFmtId="0" fontId="98" fillId="38" borderId="0" xfId="0" applyFont="1" applyFill="1" applyAlignment="1">
      <alignment horizontal="center" vertical="center" wrapText="1"/>
    </xf>
    <xf numFmtId="0" fontId="101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81" fillId="0" borderId="65" xfId="1" applyFont="1" applyBorder="1" applyAlignment="1">
      <alignment horizontal="center" vertical="center"/>
    </xf>
    <xf numFmtId="0" fontId="81" fillId="0" borderId="42" xfId="1" applyFont="1" applyBorder="1" applyAlignment="1">
      <alignment horizontal="center" vertical="center"/>
    </xf>
    <xf numFmtId="0" fontId="81" fillId="0" borderId="66" xfId="1" applyFont="1" applyBorder="1" applyAlignment="1">
      <alignment horizontal="center" vertical="center"/>
    </xf>
    <xf numFmtId="0" fontId="81" fillId="0" borderId="65" xfId="1" applyFont="1" applyBorder="1" applyAlignment="1">
      <alignment horizontal="center" vertical="center" wrapText="1"/>
    </xf>
    <xf numFmtId="0" fontId="81" fillId="0" borderId="66" xfId="1" applyFont="1" applyBorder="1" applyAlignment="1">
      <alignment horizontal="center" vertical="center" wrapText="1"/>
    </xf>
    <xf numFmtId="0" fontId="81" fillId="0" borderId="42" xfId="1" applyFont="1" applyBorder="1" applyAlignment="1">
      <alignment horizontal="center" vertical="center" wrapText="1"/>
    </xf>
    <xf numFmtId="0" fontId="9" fillId="0" borderId="49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3" fillId="0" borderId="63" xfId="1" applyFont="1" applyBorder="1" applyAlignment="1">
      <alignment horizontal="center" vertical="center"/>
    </xf>
    <xf numFmtId="0" fontId="83" fillId="0" borderId="64" xfId="1" applyFont="1" applyBorder="1" applyAlignment="1">
      <alignment horizontal="center" vertical="center"/>
    </xf>
    <xf numFmtId="0" fontId="85" fillId="0" borderId="43" xfId="1" applyFont="1" applyBorder="1" applyAlignment="1">
      <alignment horizontal="center" vertical="center" wrapText="1"/>
    </xf>
    <xf numFmtId="0" fontId="85" fillId="0" borderId="44" xfId="1" applyFont="1" applyBorder="1" applyAlignment="1">
      <alignment horizontal="center" vertical="center" wrapText="1"/>
    </xf>
    <xf numFmtId="0" fontId="83" fillId="0" borderId="3" xfId="1" applyFont="1" applyBorder="1" applyAlignment="1">
      <alignment horizontal="center" vertical="center" wrapText="1"/>
    </xf>
    <xf numFmtId="0" fontId="83" fillId="0" borderId="4" xfId="1" applyFont="1" applyBorder="1" applyAlignment="1">
      <alignment horizontal="center" vertical="center" wrapText="1"/>
    </xf>
    <xf numFmtId="0" fontId="83" fillId="0" borderId="39" xfId="1" applyFont="1" applyBorder="1" applyAlignment="1">
      <alignment horizontal="center" vertical="center" wrapText="1"/>
    </xf>
    <xf numFmtId="0" fontId="83" fillId="0" borderId="40" xfId="1" applyFont="1" applyBorder="1" applyAlignment="1">
      <alignment horizontal="center" vertical="center" wrapText="1"/>
    </xf>
    <xf numFmtId="0" fontId="83" fillId="0" borderId="41" xfId="1" applyFont="1" applyBorder="1" applyAlignment="1">
      <alignment horizontal="center" vertical="center" wrapText="1"/>
    </xf>
    <xf numFmtId="0" fontId="85" fillId="0" borderId="39" xfId="1" applyFont="1" applyBorder="1" applyAlignment="1">
      <alignment horizontal="center" vertical="center" wrapText="1"/>
    </xf>
    <xf numFmtId="0" fontId="85" fillId="0" borderId="40" xfId="1" applyFont="1" applyBorder="1" applyAlignment="1">
      <alignment horizontal="center" vertical="center" wrapText="1"/>
    </xf>
    <xf numFmtId="0" fontId="85" fillId="0" borderId="41" xfId="1" applyFont="1" applyBorder="1" applyAlignment="1">
      <alignment horizontal="center" vertical="center" wrapText="1"/>
    </xf>
    <xf numFmtId="0" fontId="85" fillId="0" borderId="40" xfId="1" applyFont="1" applyBorder="1" applyAlignment="1">
      <alignment horizontal="center" vertical="center"/>
    </xf>
    <xf numFmtId="0" fontId="85" fillId="0" borderId="101" xfId="1" applyFont="1" applyBorder="1" applyAlignment="1">
      <alignment horizontal="center" vertical="center"/>
    </xf>
    <xf numFmtId="0" fontId="85" fillId="0" borderId="41" xfId="1" applyFont="1" applyBorder="1" applyAlignment="1">
      <alignment horizontal="center" vertical="center"/>
    </xf>
    <xf numFmtId="0" fontId="85" fillId="0" borderId="68" xfId="0" applyFont="1" applyBorder="1" applyAlignment="1">
      <alignment horizontal="center" vertical="center"/>
    </xf>
    <xf numFmtId="0" fontId="85" fillId="0" borderId="76" xfId="0" applyFont="1" applyBorder="1" applyAlignment="1">
      <alignment horizontal="center" vertical="center"/>
    </xf>
    <xf numFmtId="0" fontId="85" fillId="0" borderId="49" xfId="0" applyFont="1" applyBorder="1" applyAlignment="1">
      <alignment horizontal="center" vertical="center"/>
    </xf>
    <xf numFmtId="0" fontId="85" fillId="0" borderId="7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5" fillId="0" borderId="69" xfId="0" applyFont="1" applyBorder="1" applyAlignment="1">
      <alignment horizontal="center" vertical="center" wrapText="1"/>
    </xf>
    <xf numFmtId="0" fontId="85" fillId="0" borderId="77" xfId="0" applyFont="1" applyBorder="1" applyAlignment="1">
      <alignment horizontal="center" vertical="center"/>
    </xf>
    <xf numFmtId="0" fontId="89" fillId="32" borderId="51" xfId="0" applyFont="1" applyFill="1" applyBorder="1" applyAlignment="1">
      <alignment horizontal="center" vertical="center"/>
    </xf>
    <xf numFmtId="0" fontId="85" fillId="32" borderId="79" xfId="0" applyFont="1" applyFill="1" applyBorder="1" applyAlignment="1">
      <alignment horizontal="center" vertical="center"/>
    </xf>
    <xf numFmtId="0" fontId="85" fillId="0" borderId="70" xfId="0" applyFont="1" applyBorder="1" applyAlignment="1">
      <alignment horizontal="center" vertical="center" wrapText="1"/>
    </xf>
    <xf numFmtId="0" fontId="85" fillId="0" borderId="78" xfId="0" applyFont="1" applyBorder="1" applyAlignment="1">
      <alignment horizontal="center" vertical="center"/>
    </xf>
    <xf numFmtId="0" fontId="89" fillId="0" borderId="89" xfId="0" applyFont="1" applyBorder="1" applyAlignment="1">
      <alignment horizontal="center" vertical="center" wrapText="1"/>
    </xf>
    <xf numFmtId="0" fontId="89" fillId="0" borderId="54" xfId="0" applyFont="1" applyBorder="1" applyAlignment="1">
      <alignment horizontal="center" vertical="center" wrapText="1"/>
    </xf>
    <xf numFmtId="0" fontId="89" fillId="0" borderId="90" xfId="0" applyFont="1" applyBorder="1" applyAlignment="1">
      <alignment horizontal="center" vertical="center" wrapText="1"/>
    </xf>
    <xf numFmtId="0" fontId="89" fillId="0" borderId="86" xfId="0" applyFont="1" applyBorder="1" applyAlignment="1">
      <alignment horizontal="center" vertical="center" wrapText="1"/>
    </xf>
    <xf numFmtId="0" fontId="89" fillId="0" borderId="87" xfId="0" applyFont="1" applyBorder="1" applyAlignment="1">
      <alignment horizontal="center" vertical="center" wrapText="1"/>
    </xf>
    <xf numFmtId="0" fontId="89" fillId="0" borderId="88" xfId="0" applyFont="1" applyBorder="1" applyAlignment="1">
      <alignment horizontal="center" vertical="center" wrapText="1"/>
    </xf>
  </cellXfs>
  <cellStyles count="10017">
    <cellStyle name=" " xfId="3" xr:uid="{00000000-0005-0000-0000-000000000000}"/>
    <cellStyle name="' '" xfId="4" xr:uid="{00000000-0005-0000-0000-000001000000}"/>
    <cellStyle name=" _97연말" xfId="5" xr:uid="{00000000-0005-0000-0000-000002000000}"/>
    <cellStyle name=" _97연말1" xfId="6" xr:uid="{00000000-0005-0000-0000-000003000000}"/>
    <cellStyle name=" _Book1" xfId="7" xr:uid="{00000000-0005-0000-0000-000004000000}"/>
    <cellStyle name="&quot;" xfId="8" xr:uid="{00000000-0005-0000-0000-000005000000}"/>
    <cellStyle name="??&amp;O?&amp;H?_x0008__x000f__x0007_?_x0007__x0001__x0001_" xfId="9" xr:uid="{00000000-0005-0000-0000-000006000000}"/>
    <cellStyle name="??&amp;O?&amp;H?_x0008_??_x0007__x0001__x0001_" xfId="10" xr:uid="{00000000-0005-0000-0000-000007000000}"/>
    <cellStyle name="?_x001d_??%U²u&amp;H²9_x0008_? s_x000a__x0007__x0001__x0001_" xfId="11" xr:uid="{00000000-0005-0000-0000-000008000000}"/>
    <cellStyle name="??A? [0]_laroux_1_¸???™? " xfId="12" xr:uid="{00000000-0005-0000-0000-000009000000}"/>
    <cellStyle name="??A?_laroux_1_¸???™? " xfId="13" xr:uid="{00000000-0005-0000-0000-00000A000000}"/>
    <cellStyle name="?”´?_?¼??¤´_¸???™? " xfId="14" xr:uid="{00000000-0005-0000-0000-00000B000000}"/>
    <cellStyle name="?W?_laroux" xfId="15" xr:uid="{00000000-0005-0000-0000-00000C000000}"/>
    <cellStyle name="?曹%U?&amp;H?_x0008_?s_x000a__x0007__x0001__x0001_" xfId="16" xr:uid="{00000000-0005-0000-0000-00000D000000}"/>
    <cellStyle name="?珠??? " xfId="17" xr:uid="{00000000-0005-0000-0000-00000E000000}"/>
    <cellStyle name="_070802(1)" xfId="18" xr:uid="{00000000-0005-0000-0000-00000F000000}"/>
    <cellStyle name="_Inergen 소화설비 단가견적 (삼성에버랜드)" xfId="19" xr:uid="{00000000-0005-0000-0000-000010000000}"/>
    <cellStyle name="_계장(SK)" xfId="20" xr:uid="{00000000-0005-0000-0000-000011000000}"/>
    <cellStyle name="_인원계획표 " xfId="21" xr:uid="{00000000-0005-0000-0000-000012000000}"/>
    <cellStyle name="_인원계획표 _030626영문견적서(Amkor)" xfId="22" xr:uid="{00000000-0005-0000-0000-000013000000}"/>
    <cellStyle name="_인원계획표 _2007 견적서_송도3정거장(071213)" xfId="23" xr:uid="{00000000-0005-0000-0000-000014000000}"/>
    <cellStyle name="_인원계획표 _PLQ2002-100(신화소방 남해화학관련 전기자재" xfId="24" xr:uid="{00000000-0005-0000-0000-000015000000}"/>
    <cellStyle name="_인원계획표 _PLQ2002-100(신화소방 남해화학관련 전기자재_PLQ2002-156(SK)" xfId="25" xr:uid="{00000000-0005-0000-0000-000016000000}"/>
    <cellStyle name="_인원계획표 _PLQ2002-100(신화소방 남해화학관련 전기자재_PLQ2002-156(SK)_PLQ2002-171(울산SK 2차분 통합감시시스템 구축공사)-내부결제용-2" xfId="26" xr:uid="{00000000-0005-0000-0000-000017000000}"/>
    <cellStyle name="_인원계획표 _PLQ2002-100(신화소방 남해화학관련 전기자재_PLQ2002-156(SK)_PLQ2002-171(울산SK 2차분 통합감시시스템 구축공사)-내부결제용-2_PLQ2003-076(울산SK 2차분 통합감시시스템 구축공사 견적서-2)" xfId="27" xr:uid="{00000000-0005-0000-0000-000018000000}"/>
    <cellStyle name="_인원계획표 _PLQ2002-100(신화소방 남해화학관련 전기자재_PLQ2002-156(SK)_PLQ2002-171(울산SK통합감시시스템 구축공사)-SK제출(자료제출용)" xfId="28" xr:uid="{00000000-0005-0000-0000-000019000000}"/>
    <cellStyle name="_인원계획표 _PLQ2002-100(신화소방 남해화학관련 전기자재_PLQ2002-156(SK)_PLQ2002-171(울산SK통합감시시스템 구축공사)-SK제출(자료제출용)_PLQ2003-076(울산SK 2차분 통합감시시스템 구축공사 견적서-2)" xfId="29" xr:uid="{00000000-0005-0000-0000-00001A000000}"/>
    <cellStyle name="_인원계획표 _PLQ2002-100(신화소방 남해화학관련 전기자재_PLQ2002-156(SK)_PLQ2002-171(울산SK통합감시시스템 구축공사)-SK제출(자료제출용)-1" xfId="30" xr:uid="{00000000-0005-0000-0000-00001B000000}"/>
    <cellStyle name="_인원계획표 _PLQ2002-100(신화소방 남해화학관련 전기자재_PLQ2002-156(SK)_PLQ2002-171(울산SK통합감시시스템 구축공사)-SK제출(자료제출용)-1_PLQ2003-076(울산SK 2차분 통합감시시스템 구축공사 견적서-2)" xfId="31" xr:uid="{00000000-0005-0000-0000-00001C000000}"/>
    <cellStyle name="_인원계획표 _PLQ2002-100(신화소방 남해화학관련 전기자재_PLQ2003-076(울산SK 2차분 통합감시시스템 구축공사 견적서-2)" xfId="32" xr:uid="{00000000-0005-0000-0000-00001D000000}"/>
    <cellStyle name="_인원계획표 _PLQ2002-100(신화소방 남해화학관련 전기자재_갑지" xfId="33" xr:uid="{00000000-0005-0000-0000-00001E000000}"/>
    <cellStyle name="_인원계획표 _PLQ2002-100(신화소방 남해화학관련 전기자재_갑지_PLQ2002-171(울산SK 2차분 통합감시시스템 구축공사)-내부결제용-2" xfId="34" xr:uid="{00000000-0005-0000-0000-00001F000000}"/>
    <cellStyle name="_인원계획표 _PLQ2002-100(신화소방 남해화학관련 전기자재_갑지_PLQ2002-171(울산SK 2차분 통합감시시스템 구축공사)-내부결제용-2_PLQ2003-076(울산SK 2차분 통합감시시스템 구축공사 견적서-2)" xfId="35" xr:uid="{00000000-0005-0000-0000-000020000000}"/>
    <cellStyle name="_인원계획표 _PLQ2002-100(신화소방 남해화학관련 전기자재_갑지_PLQ2002-171(울산SK통합감시시스템 구축공사)-SK제출(자료제출용)" xfId="36" xr:uid="{00000000-0005-0000-0000-000021000000}"/>
    <cellStyle name="_인원계획표 _PLQ2002-100(신화소방 남해화학관련 전기자재_갑지_PLQ2002-171(울산SK통합감시시스템 구축공사)-SK제출(자료제출용)_PLQ2003-076(울산SK 2차분 통합감시시스템 구축공사 견적서-2)" xfId="37" xr:uid="{00000000-0005-0000-0000-000022000000}"/>
    <cellStyle name="_인원계획표 _PLQ2002-100(신화소방 남해화학관련 전기자재_갑지_PLQ2002-171(울산SK통합감시시스템 구축공사)-SK제출(자료제출용)-1" xfId="38" xr:uid="{00000000-0005-0000-0000-000023000000}"/>
    <cellStyle name="_인원계획표 _PLQ2002-100(신화소방 남해화학관련 전기자재_갑지_PLQ2002-171(울산SK통합감시시스템 구축공사)-SK제출(자료제출용)-1_PLQ2003-076(울산SK 2차분 통합감시시스템 구축공사 견적서-2)" xfId="39" xr:uid="{00000000-0005-0000-0000-000024000000}"/>
    <cellStyle name="_인원계획표 _PLQ2002-100(신화소방 남해화학관련 전기자재_을지" xfId="40" xr:uid="{00000000-0005-0000-0000-000025000000}"/>
    <cellStyle name="_인원계획표 _PLQ2002-100(신화소방 남해화학관련 전기자재_을지_PLQ2002-171(울산SK 2차분 통합감시시스템 구축공사)-내부결제용-2" xfId="41" xr:uid="{00000000-0005-0000-0000-000026000000}"/>
    <cellStyle name="_인원계획표 _PLQ2002-100(신화소방 남해화학관련 전기자재_을지_PLQ2002-171(울산SK 2차분 통합감시시스템 구축공사)-내부결제용-2_PLQ2003-076(울산SK 2차분 통합감시시스템 구축공사 견적서-2)" xfId="42" xr:uid="{00000000-0005-0000-0000-000027000000}"/>
    <cellStyle name="_인원계획표 _PLQ2002-100(신화소방 남해화학관련 전기자재_을지_PLQ2002-171(울산SK통합감시시스템 구축공사)-SK제출(자료제출용)" xfId="43" xr:uid="{00000000-0005-0000-0000-000028000000}"/>
    <cellStyle name="_인원계획표 _PLQ2002-100(신화소방 남해화학관련 전기자재_을지_PLQ2002-171(울산SK통합감시시스템 구축공사)-SK제출(자료제출용)_PLQ2003-076(울산SK 2차분 통합감시시스템 구축공사 견적서-2)" xfId="44" xr:uid="{00000000-0005-0000-0000-000029000000}"/>
    <cellStyle name="_인원계획표 _PLQ2002-100(신화소방 남해화학관련 전기자재_을지_PLQ2002-171(울산SK통합감시시스템 구축공사)-SK제출(자료제출용)-1" xfId="45" xr:uid="{00000000-0005-0000-0000-00002A000000}"/>
    <cellStyle name="_인원계획표 _PLQ2002-100(신화소방 남해화학관련 전기자재_을지_PLQ2002-171(울산SK통합감시시스템 구축공사)-SK제출(자료제출용)-1_PLQ2003-076(울산SK 2차분 통합감시시스템 구축공사 견적서-2)" xfId="46" xr:uid="{00000000-0005-0000-0000-00002B000000}"/>
    <cellStyle name="_인원계획표 _PLQ2002-100(신화소방 남해화학관련 추가자재)" xfId="47" xr:uid="{00000000-0005-0000-0000-00002C000000}"/>
    <cellStyle name="_인원계획표 _PLQ2002-100(신화소방 남해화학관련 추가자재)_PLQ2002-156(SK)" xfId="48" xr:uid="{00000000-0005-0000-0000-00002D000000}"/>
    <cellStyle name="_인원계획표 _PLQ2002-100(신화소방 남해화학관련 추가자재)_PLQ2002-156(SK)_PLQ2002-171(울산SK 2차분 통합감시시스템 구축공사)-내부결제용-2" xfId="49" xr:uid="{00000000-0005-0000-0000-00002E000000}"/>
    <cellStyle name="_인원계획표 _PLQ2002-100(신화소방 남해화학관련 추가자재)_PLQ2002-156(SK)_PLQ2002-171(울산SK 2차분 통합감시시스템 구축공사)-내부결제용-2_PLQ2003-076(울산SK 2차분 통합감시시스템 구축공사 견적서-2)" xfId="50" xr:uid="{00000000-0005-0000-0000-00002F000000}"/>
    <cellStyle name="_인원계획표 _PLQ2002-100(신화소방 남해화학관련 추가자재)_PLQ2002-156(SK)_PLQ2002-171(울산SK통합감시시스템 구축공사)-SK제출(자료제출용)" xfId="51" xr:uid="{00000000-0005-0000-0000-000030000000}"/>
    <cellStyle name="_인원계획표 _PLQ2002-100(신화소방 남해화학관련 추가자재)_PLQ2002-156(SK)_PLQ2002-171(울산SK통합감시시스템 구축공사)-SK제출(자료제출용)_PLQ2003-076(울산SK 2차분 통합감시시스템 구축공사 견적서-2)" xfId="52" xr:uid="{00000000-0005-0000-0000-000031000000}"/>
    <cellStyle name="_인원계획표 _PLQ2002-100(신화소방 남해화학관련 추가자재)_PLQ2002-156(SK)_PLQ2002-171(울산SK통합감시시스템 구축공사)-SK제출(자료제출용)-1" xfId="53" xr:uid="{00000000-0005-0000-0000-000032000000}"/>
    <cellStyle name="_인원계획표 _PLQ2002-100(신화소방 남해화학관련 추가자재)_PLQ2002-156(SK)_PLQ2002-171(울산SK통합감시시스템 구축공사)-SK제출(자료제출용)-1_PLQ2003-076(울산SK 2차분 통합감시시스템 구축공사 견적서-2)" xfId="54" xr:uid="{00000000-0005-0000-0000-000033000000}"/>
    <cellStyle name="_인원계획표 _PLQ2002-100(신화소방 남해화학관련 추가자재)_PLQ2003-076(울산SK 2차분 통합감시시스템 구축공사 견적서-2)" xfId="55" xr:uid="{00000000-0005-0000-0000-000034000000}"/>
    <cellStyle name="_인원계획표 _PLQ2002-100(신화소방 남해화학관련 추가자재)_갑지" xfId="56" xr:uid="{00000000-0005-0000-0000-000035000000}"/>
    <cellStyle name="_인원계획표 _PLQ2002-100(신화소방 남해화학관련 추가자재)_갑지_PLQ2002-171(울산SK 2차분 통합감시시스템 구축공사)-내부결제용-2" xfId="57" xr:uid="{00000000-0005-0000-0000-000036000000}"/>
    <cellStyle name="_인원계획표 _PLQ2002-100(신화소방 남해화학관련 추가자재)_갑지_PLQ2002-171(울산SK 2차분 통합감시시스템 구축공사)-내부결제용-2_PLQ2003-076(울산SK 2차분 통합감시시스템 구축공사 견적서-2)" xfId="58" xr:uid="{00000000-0005-0000-0000-000037000000}"/>
    <cellStyle name="_인원계획표 _PLQ2002-100(신화소방 남해화학관련 추가자재)_갑지_PLQ2002-171(울산SK통합감시시스템 구축공사)-SK제출(자료제출용)" xfId="59" xr:uid="{00000000-0005-0000-0000-000038000000}"/>
    <cellStyle name="_인원계획표 _PLQ2002-100(신화소방 남해화학관련 추가자재)_갑지_PLQ2002-171(울산SK통합감시시스템 구축공사)-SK제출(자료제출용)_PLQ2003-076(울산SK 2차분 통합감시시스템 구축공사 견적서-2)" xfId="60" xr:uid="{00000000-0005-0000-0000-000039000000}"/>
    <cellStyle name="_인원계획표 _PLQ2002-100(신화소방 남해화학관련 추가자재)_갑지_PLQ2002-171(울산SK통합감시시스템 구축공사)-SK제출(자료제출용)-1" xfId="61" xr:uid="{00000000-0005-0000-0000-00003A000000}"/>
    <cellStyle name="_인원계획표 _PLQ2002-100(신화소방 남해화학관련 추가자재)_갑지_PLQ2002-171(울산SK통합감시시스템 구축공사)-SK제출(자료제출용)-1_PLQ2003-076(울산SK 2차분 통합감시시스템 구축공사 견적서-2)" xfId="62" xr:uid="{00000000-0005-0000-0000-00003B000000}"/>
    <cellStyle name="_인원계획표 _PLQ2002-100(신화소방 남해화학관련 추가자재)_을지" xfId="63" xr:uid="{00000000-0005-0000-0000-00003C000000}"/>
    <cellStyle name="_인원계획표 _PLQ2002-100(신화소방 남해화학관련 추가자재)_을지_PLQ2002-171(울산SK 2차분 통합감시시스템 구축공사)-내부결제용-2" xfId="64" xr:uid="{00000000-0005-0000-0000-00003D000000}"/>
    <cellStyle name="_인원계획표 _PLQ2002-100(신화소방 남해화학관련 추가자재)_을지_PLQ2002-171(울산SK 2차분 통합감시시스템 구축공사)-내부결제용-2_PLQ2003-076(울산SK 2차분 통합감시시스템 구축공사 견적서-2)" xfId="65" xr:uid="{00000000-0005-0000-0000-00003E000000}"/>
    <cellStyle name="_인원계획표 _PLQ2002-100(신화소방 남해화학관련 추가자재)_을지_PLQ2002-171(울산SK통합감시시스템 구축공사)-SK제출(자료제출용)" xfId="66" xr:uid="{00000000-0005-0000-0000-00003F000000}"/>
    <cellStyle name="_인원계획표 _PLQ2002-100(신화소방 남해화학관련 추가자재)_을지_PLQ2002-171(울산SK통합감시시스템 구축공사)-SK제출(자료제출용)_PLQ2003-076(울산SK 2차분 통합감시시스템 구축공사 견적서-2)" xfId="67" xr:uid="{00000000-0005-0000-0000-000040000000}"/>
    <cellStyle name="_인원계획표 _PLQ2002-100(신화소방 남해화학관련 추가자재)_을지_PLQ2002-171(울산SK통합감시시스템 구축공사)-SK제출(자료제출용)-1" xfId="68" xr:uid="{00000000-0005-0000-0000-000041000000}"/>
    <cellStyle name="_인원계획표 _PLQ2002-100(신화소방 남해화학관련 추가자재)_을지_PLQ2002-171(울산SK통합감시시스템 구축공사)-SK제출(자료제출용)-1_PLQ2003-076(울산SK 2차분 통합감시시스템 구축공사 견적서-2)" xfId="69" xr:uid="{00000000-0005-0000-0000-000042000000}"/>
    <cellStyle name="_인원계획표 _PLQ2002-171(울산SK 2차분 통합감시시스템 구축공사)-내부결제용-2" xfId="70" xr:uid="{00000000-0005-0000-0000-000043000000}"/>
    <cellStyle name="_인원계획표 _PLQ2002-171(울산SK 2차분 통합감시시스템 구축공사)-내부결제용-2_PLQ2003-076(울산SK 2차분 통합감시시스템 구축공사 견적서-2)" xfId="71" xr:uid="{00000000-0005-0000-0000-000044000000}"/>
    <cellStyle name="_인원계획표 _PLQ2002-171(울산SK통합감시시스템 구축공사)-SK제출(자료제출용)" xfId="72" xr:uid="{00000000-0005-0000-0000-000045000000}"/>
    <cellStyle name="_인원계획표 _PLQ2002-171(울산SK통합감시시스템 구축공사)-SK제출(자료제출용)_PLQ2003-076(울산SK 2차분 통합감시시스템 구축공사 견적서-2)" xfId="73" xr:uid="{00000000-0005-0000-0000-000046000000}"/>
    <cellStyle name="_인원계획표 _PLQ2002-171(울산SK통합감시시스템 구축공사)-SK제출(자료제출용)-1" xfId="74" xr:uid="{00000000-0005-0000-0000-000047000000}"/>
    <cellStyle name="_인원계획표 _PLQ2002-171(울산SK통합감시시스템 구축공사)-SK제출(자료제출용)-1_PLQ2003-076(울산SK 2차분 통합감시시스템 구축공사 견적서-2)" xfId="75" xr:uid="{00000000-0005-0000-0000-000048000000}"/>
    <cellStyle name="_인원계획표 _q_hec_muara_fr_she_011803" xfId="76" xr:uid="{00000000-0005-0000-0000-000049000000}"/>
    <cellStyle name="_인원계획표 _SHP04-Q010(울산SK)" xfId="77" xr:uid="{00000000-0005-0000-0000-00004A000000}"/>
    <cellStyle name="_인원계획표 _SHP04-Q015(CCPP Pro.)" xfId="78" xr:uid="{00000000-0005-0000-0000-00004B000000}"/>
    <cellStyle name="_인원계획표 _SN-100 질소소화설비 견적 2007년 양식" xfId="79" xr:uid="{00000000-0005-0000-0000-00004C000000}"/>
    <cellStyle name="_인원계획표 _삼성이문동" xfId="80" xr:uid="{00000000-0005-0000-0000-00004D000000}"/>
    <cellStyle name="_인원계획표 _삼성이문동_PLQ2003-076(울산SK 2차분 통합감시시스템 구축공사 견적서-2)" xfId="81" xr:uid="{00000000-0005-0000-0000-00004E000000}"/>
    <cellStyle name="_인원계획표 _신화 견적서sample" xfId="82" xr:uid="{00000000-0005-0000-0000-00004F000000}"/>
    <cellStyle name="_인원계획표 _신화 견적서sample_PLQ2003-076(울산SK 2차분 통합감시시스템 구축공사 견적서-2)" xfId="83" xr:uid="{00000000-0005-0000-0000-000050000000}"/>
    <cellStyle name="_인원계획표 _월곳집행(본사)" xfId="84" xr:uid="{00000000-0005-0000-0000-000051000000}"/>
    <cellStyle name="_인원계획표 _월곳집행(본사)_030626영문견적서(Amkor)" xfId="85" xr:uid="{00000000-0005-0000-0000-000052000000}"/>
    <cellStyle name="_인원계획표 _월곳집행(본사)_2007 견적서_송도3정거장(071213)" xfId="86" xr:uid="{00000000-0005-0000-0000-000053000000}"/>
    <cellStyle name="_인원계획표 _월곳집행(본사)_PLQ2002-100(신화소방 남해화학관련 전기자재" xfId="87" xr:uid="{00000000-0005-0000-0000-000054000000}"/>
    <cellStyle name="_인원계획표 _월곳집행(본사)_PLQ2002-100(신화소방 남해화학관련 전기자재_PLQ2002-156(SK)" xfId="88" xr:uid="{00000000-0005-0000-0000-000055000000}"/>
    <cellStyle name="_인원계획표 _월곳집행(본사)_PLQ2002-100(신화소방 남해화학관련 전기자재_PLQ2002-156(SK)_PLQ2002-171(울산SK 2차분 통합감시시스템 구축공사)-내부결제용-2" xfId="89" xr:uid="{00000000-0005-0000-0000-000056000000}"/>
    <cellStyle name="_인원계획표 _월곳집행(본사)_PLQ2002-100(신화소방 남해화학관련 전기자재_PLQ2002-156(SK)_PLQ2002-171(울산SK 2차분 통합감시시스템 구축공사)-내부결제용-2_PLQ2003-076(울산SK 2차분 통합감시시스템 구축공사 견적서-2)" xfId="90" xr:uid="{00000000-0005-0000-0000-000057000000}"/>
    <cellStyle name="_인원계획표 _월곳집행(본사)_PLQ2002-100(신화소방 남해화학관련 전기자재_PLQ2002-156(SK)_PLQ2002-171(울산SK통합감시시스템 구축공사)-SK제출(자료제출용)" xfId="91" xr:uid="{00000000-0005-0000-0000-000058000000}"/>
    <cellStyle name="_인원계획표 _월곳집행(본사)_PLQ2002-100(신화소방 남해화학관련 전기자재_PLQ2002-156(SK)_PLQ2002-171(울산SK통합감시시스템 구축공사)-SK제출(자료제출용)_PLQ2003-076(울산SK 2차분 통합감시시스템 구축공사 견적서-2)" xfId="92" xr:uid="{00000000-0005-0000-0000-000059000000}"/>
    <cellStyle name="_인원계획표 _월곳집행(본사)_PLQ2002-100(신화소방 남해화학관련 전기자재_PLQ2002-156(SK)_PLQ2002-171(울산SK통합감시시스템 구축공사)-SK제출(자료제출용)-1" xfId="93" xr:uid="{00000000-0005-0000-0000-00005A000000}"/>
    <cellStyle name="_인원계획표 _월곳집행(본사)_PLQ2002-100(신화소방 남해화학관련 전기자재_PLQ2002-156(SK)_PLQ2002-171(울산SK통합감시시스템 구축공사)-SK제출(자료제출용)-1_PLQ2003-076(울산SK 2차분 통합감시시스템 구축공사 견적서-2)" xfId="94" xr:uid="{00000000-0005-0000-0000-00005B000000}"/>
    <cellStyle name="_인원계획표 _월곳집행(본사)_PLQ2002-100(신화소방 남해화학관련 전기자재_PLQ2003-076(울산SK 2차분 통합감시시스템 구축공사 견적서-2)" xfId="95" xr:uid="{00000000-0005-0000-0000-00005C000000}"/>
    <cellStyle name="_인원계획표 _월곳집행(본사)_PLQ2002-100(신화소방 남해화학관련 전기자재_갑지" xfId="96" xr:uid="{00000000-0005-0000-0000-00005D000000}"/>
    <cellStyle name="_인원계획표 _월곳집행(본사)_PLQ2002-100(신화소방 남해화학관련 전기자재_갑지_PLQ2002-171(울산SK 2차분 통합감시시스템 구축공사)-내부결제용-2" xfId="97" xr:uid="{00000000-0005-0000-0000-00005E000000}"/>
    <cellStyle name="_인원계획표 _월곳집행(본사)_PLQ2002-100(신화소방 남해화학관련 전기자재_갑지_PLQ2002-171(울산SK 2차분 통합감시시스템 구축공사)-내부결제용-2_PLQ2003-076(울산SK 2차분 통합감시시스템 구축공사 견적서-2)" xfId="98" xr:uid="{00000000-0005-0000-0000-00005F000000}"/>
    <cellStyle name="_인원계획표 _월곳집행(본사)_PLQ2002-100(신화소방 남해화학관련 전기자재_갑지_PLQ2002-171(울산SK통합감시시스템 구축공사)-SK제출(자료제출용)" xfId="99" xr:uid="{00000000-0005-0000-0000-000060000000}"/>
    <cellStyle name="_인원계획표 _월곳집행(본사)_PLQ2002-100(신화소방 남해화학관련 전기자재_갑지_PLQ2002-171(울산SK통합감시시스템 구축공사)-SK제출(자료제출용)_PLQ2003-076(울산SK 2차분 통합감시시스템 구축공사 견적서-2)" xfId="100" xr:uid="{00000000-0005-0000-0000-000061000000}"/>
    <cellStyle name="_인원계획표 _월곳집행(본사)_PLQ2002-100(신화소방 남해화학관련 전기자재_갑지_PLQ2002-171(울산SK통합감시시스템 구축공사)-SK제출(자료제출용)-1" xfId="101" xr:uid="{00000000-0005-0000-0000-000062000000}"/>
    <cellStyle name="_인원계획표 _월곳집행(본사)_PLQ2002-100(신화소방 남해화학관련 전기자재_갑지_PLQ2002-171(울산SK통합감시시스템 구축공사)-SK제출(자료제출용)-1_PLQ2003-076(울산SK 2차분 통합감시시스템 구축공사 견적서-2)" xfId="102" xr:uid="{00000000-0005-0000-0000-000063000000}"/>
    <cellStyle name="_인원계획표 _월곳집행(본사)_PLQ2002-100(신화소방 남해화학관련 전기자재_을지" xfId="103" xr:uid="{00000000-0005-0000-0000-000064000000}"/>
    <cellStyle name="_인원계획표 _월곳집행(본사)_PLQ2002-100(신화소방 남해화학관련 전기자재_을지_PLQ2002-171(울산SK 2차분 통합감시시스템 구축공사)-내부결제용-2" xfId="104" xr:uid="{00000000-0005-0000-0000-000065000000}"/>
    <cellStyle name="_인원계획표 _월곳집행(본사)_PLQ2002-100(신화소방 남해화학관련 전기자재_을지_PLQ2002-171(울산SK 2차분 통합감시시스템 구축공사)-내부결제용-2_PLQ2003-076(울산SK 2차분 통합감시시스템 구축공사 견적서-2)" xfId="105" xr:uid="{00000000-0005-0000-0000-000066000000}"/>
    <cellStyle name="_인원계획표 _월곳집행(본사)_PLQ2002-100(신화소방 남해화학관련 전기자재_을지_PLQ2002-171(울산SK통합감시시스템 구축공사)-SK제출(자료제출용)" xfId="106" xr:uid="{00000000-0005-0000-0000-000067000000}"/>
    <cellStyle name="_인원계획표 _월곳집행(본사)_PLQ2002-100(신화소방 남해화학관련 전기자재_을지_PLQ2002-171(울산SK통합감시시스템 구축공사)-SK제출(자료제출용)_PLQ2003-076(울산SK 2차분 통합감시시스템 구축공사 견적서-2)" xfId="107" xr:uid="{00000000-0005-0000-0000-000068000000}"/>
    <cellStyle name="_인원계획표 _월곳집행(본사)_PLQ2002-100(신화소방 남해화학관련 전기자재_을지_PLQ2002-171(울산SK통합감시시스템 구축공사)-SK제출(자료제출용)-1" xfId="108" xr:uid="{00000000-0005-0000-0000-000069000000}"/>
    <cellStyle name="_인원계획표 _월곳집행(본사)_PLQ2002-100(신화소방 남해화학관련 전기자재_을지_PLQ2002-171(울산SK통합감시시스템 구축공사)-SK제출(자료제출용)-1_PLQ2003-076(울산SK 2차분 통합감시시스템 구축공사 견적서-2)" xfId="109" xr:uid="{00000000-0005-0000-0000-00006A000000}"/>
    <cellStyle name="_인원계획표 _월곳집행(본사)_PLQ2002-100(신화소방 남해화학관련 추가자재)" xfId="110" xr:uid="{00000000-0005-0000-0000-00006B000000}"/>
    <cellStyle name="_인원계획표 _월곳집행(본사)_PLQ2002-100(신화소방 남해화학관련 추가자재)_PLQ2002-156(SK)" xfId="111" xr:uid="{00000000-0005-0000-0000-00006C000000}"/>
    <cellStyle name="_인원계획표 _월곳집행(본사)_PLQ2002-100(신화소방 남해화학관련 추가자재)_PLQ2002-156(SK)_PLQ2002-171(울산SK 2차분 통합감시시스템 구축공사)-내부결제용-2" xfId="112" xr:uid="{00000000-0005-0000-0000-00006D000000}"/>
    <cellStyle name="_인원계획표 _월곳집행(본사)_PLQ2002-100(신화소방 남해화학관련 추가자재)_PLQ2002-156(SK)_PLQ2002-171(울산SK 2차분 통합감시시스템 구축공사)-내부결제용-2_PLQ2003-076(울산SK 2차분 통합감시시스템 구축공사 견적서-2)" xfId="113" xr:uid="{00000000-0005-0000-0000-00006E000000}"/>
    <cellStyle name="_인원계획표 _월곳집행(본사)_PLQ2002-100(신화소방 남해화학관련 추가자재)_PLQ2002-156(SK)_PLQ2002-171(울산SK통합감시시스템 구축공사)-SK제출(자료제출용)" xfId="114" xr:uid="{00000000-0005-0000-0000-00006F000000}"/>
    <cellStyle name="_인원계획표 _월곳집행(본사)_PLQ2002-100(신화소방 남해화학관련 추가자재)_PLQ2002-156(SK)_PLQ2002-171(울산SK통합감시시스템 구축공사)-SK제출(자료제출용)_PLQ2003-076(울산SK 2차분 통합감시시스템 구축공사 견적서-2)" xfId="115" xr:uid="{00000000-0005-0000-0000-000070000000}"/>
    <cellStyle name="_인원계획표 _월곳집행(본사)_PLQ2002-100(신화소방 남해화학관련 추가자재)_PLQ2002-156(SK)_PLQ2002-171(울산SK통합감시시스템 구축공사)-SK제출(자료제출용)-1" xfId="116" xr:uid="{00000000-0005-0000-0000-000071000000}"/>
    <cellStyle name="_인원계획표 _월곳집행(본사)_PLQ2002-100(신화소방 남해화학관련 추가자재)_PLQ2002-156(SK)_PLQ2002-171(울산SK통합감시시스템 구축공사)-SK제출(자료제출용)-1_PLQ2003-076(울산SK 2차분 통합감시시스템 구축공사 견적서-2)" xfId="117" xr:uid="{00000000-0005-0000-0000-000072000000}"/>
    <cellStyle name="_인원계획표 _월곳집행(본사)_PLQ2002-100(신화소방 남해화학관련 추가자재)_PLQ2003-076(울산SK 2차분 통합감시시스템 구축공사 견적서-2)" xfId="118" xr:uid="{00000000-0005-0000-0000-000073000000}"/>
    <cellStyle name="_인원계획표 _월곳집행(본사)_PLQ2002-100(신화소방 남해화학관련 추가자재)_갑지" xfId="119" xr:uid="{00000000-0005-0000-0000-000074000000}"/>
    <cellStyle name="_인원계획표 _월곳집행(본사)_PLQ2002-100(신화소방 남해화학관련 추가자재)_갑지_PLQ2002-171(울산SK 2차분 통합감시시스템 구축공사)-내부결제용-2" xfId="120" xr:uid="{00000000-0005-0000-0000-000075000000}"/>
    <cellStyle name="_인원계획표 _월곳집행(본사)_PLQ2002-100(신화소방 남해화학관련 추가자재)_갑지_PLQ2002-171(울산SK 2차분 통합감시시스템 구축공사)-내부결제용-2_PLQ2003-076(울산SK 2차분 통합감시시스템 구축공사 견적서-2)" xfId="121" xr:uid="{00000000-0005-0000-0000-000076000000}"/>
    <cellStyle name="_인원계획표 _월곳집행(본사)_PLQ2002-100(신화소방 남해화학관련 추가자재)_갑지_PLQ2002-171(울산SK통합감시시스템 구축공사)-SK제출(자료제출용)" xfId="122" xr:uid="{00000000-0005-0000-0000-000077000000}"/>
    <cellStyle name="_인원계획표 _월곳집행(본사)_PLQ2002-100(신화소방 남해화학관련 추가자재)_갑지_PLQ2002-171(울산SK통합감시시스템 구축공사)-SK제출(자료제출용)_PLQ2003-076(울산SK 2차분 통합감시시스템 구축공사 견적서-2)" xfId="123" xr:uid="{00000000-0005-0000-0000-000078000000}"/>
    <cellStyle name="_인원계획표 _월곳집행(본사)_PLQ2002-100(신화소방 남해화학관련 추가자재)_갑지_PLQ2002-171(울산SK통합감시시스템 구축공사)-SK제출(자료제출용)-1" xfId="124" xr:uid="{00000000-0005-0000-0000-000079000000}"/>
    <cellStyle name="_인원계획표 _월곳집행(본사)_PLQ2002-100(신화소방 남해화학관련 추가자재)_갑지_PLQ2002-171(울산SK통합감시시스템 구축공사)-SK제출(자료제출용)-1_PLQ2003-076(울산SK 2차분 통합감시시스템 구축공사 견적서-2)" xfId="125" xr:uid="{00000000-0005-0000-0000-00007A000000}"/>
    <cellStyle name="_인원계획표 _월곳집행(본사)_PLQ2002-100(신화소방 남해화학관련 추가자재)_을지" xfId="126" xr:uid="{00000000-0005-0000-0000-00007B000000}"/>
    <cellStyle name="_인원계획표 _월곳집행(본사)_PLQ2002-100(신화소방 남해화학관련 추가자재)_을지_PLQ2002-171(울산SK 2차분 통합감시시스템 구축공사)-내부결제용-2" xfId="127" xr:uid="{00000000-0005-0000-0000-00007C000000}"/>
    <cellStyle name="_인원계획표 _월곳집행(본사)_PLQ2002-100(신화소방 남해화학관련 추가자재)_을지_PLQ2002-171(울산SK 2차분 통합감시시스템 구축공사)-내부결제용-2_PLQ2003-076(울산SK 2차분 통합감시시스템 구축공사 견적서-2)" xfId="128" xr:uid="{00000000-0005-0000-0000-00007D000000}"/>
    <cellStyle name="_인원계획표 _월곳집행(본사)_PLQ2002-100(신화소방 남해화학관련 추가자재)_을지_PLQ2002-171(울산SK통합감시시스템 구축공사)-SK제출(자료제출용)" xfId="129" xr:uid="{00000000-0005-0000-0000-00007E000000}"/>
    <cellStyle name="_인원계획표 _월곳집행(본사)_PLQ2002-100(신화소방 남해화학관련 추가자재)_을지_PLQ2002-171(울산SK통합감시시스템 구축공사)-SK제출(자료제출용)_PLQ2003-076(울산SK 2차분 통합감시시스템 구축공사 견적서-2)" xfId="130" xr:uid="{00000000-0005-0000-0000-00007F000000}"/>
    <cellStyle name="_인원계획표 _월곳집행(본사)_PLQ2002-100(신화소방 남해화학관련 추가자재)_을지_PLQ2002-171(울산SK통합감시시스템 구축공사)-SK제출(자료제출용)-1" xfId="131" xr:uid="{00000000-0005-0000-0000-000080000000}"/>
    <cellStyle name="_인원계획표 _월곳집행(본사)_PLQ2002-100(신화소방 남해화학관련 추가자재)_을지_PLQ2002-171(울산SK통합감시시스템 구축공사)-SK제출(자료제출용)-1_PLQ2003-076(울산SK 2차분 통합감시시스템 구축공사 견적서-2)" xfId="132" xr:uid="{00000000-0005-0000-0000-000081000000}"/>
    <cellStyle name="_인원계획표 _월곳집행(본사)_PLQ2002-171(울산SK 2차분 통합감시시스템 구축공사)-내부결제용-2" xfId="133" xr:uid="{00000000-0005-0000-0000-000082000000}"/>
    <cellStyle name="_인원계획표 _월곳집행(본사)_PLQ2002-171(울산SK 2차분 통합감시시스템 구축공사)-내부결제용-2_PLQ2003-076(울산SK 2차분 통합감시시스템 구축공사 견적서-2)" xfId="134" xr:uid="{00000000-0005-0000-0000-000083000000}"/>
    <cellStyle name="_인원계획표 _월곳집행(본사)_PLQ2002-171(울산SK통합감시시스템 구축공사)-SK제출(자료제출용)" xfId="135" xr:uid="{00000000-0005-0000-0000-000084000000}"/>
    <cellStyle name="_인원계획표 _월곳집행(본사)_PLQ2002-171(울산SK통합감시시스템 구축공사)-SK제출(자료제출용)_PLQ2003-076(울산SK 2차분 통합감시시스템 구축공사 견적서-2)" xfId="136" xr:uid="{00000000-0005-0000-0000-000085000000}"/>
    <cellStyle name="_인원계획표 _월곳집행(본사)_PLQ2002-171(울산SK통합감시시스템 구축공사)-SK제출(자료제출용)-1" xfId="137" xr:uid="{00000000-0005-0000-0000-000086000000}"/>
    <cellStyle name="_인원계획표 _월곳집행(본사)_PLQ2002-171(울산SK통합감시시스템 구축공사)-SK제출(자료제출용)-1_PLQ2003-076(울산SK 2차분 통합감시시스템 구축공사 견적서-2)" xfId="138" xr:uid="{00000000-0005-0000-0000-000087000000}"/>
    <cellStyle name="_인원계획표 _월곳집행(본사)_q_hec_muara_fr_she_011803" xfId="139" xr:uid="{00000000-0005-0000-0000-000088000000}"/>
    <cellStyle name="_인원계획표 _월곳집행(본사)_SHP04-Q010(울산SK)" xfId="140" xr:uid="{00000000-0005-0000-0000-000089000000}"/>
    <cellStyle name="_인원계획표 _월곳집행(본사)_SHP04-Q015(CCPP Pro.)" xfId="141" xr:uid="{00000000-0005-0000-0000-00008A000000}"/>
    <cellStyle name="_인원계획표 _월곳집행(본사)_SN-100 질소소화설비 견적 2007년 양식" xfId="142" xr:uid="{00000000-0005-0000-0000-00008B000000}"/>
    <cellStyle name="_인원계획표 _월곳집행(본사)_공내역서(소방)" xfId="143" xr:uid="{00000000-0005-0000-0000-00008C000000}"/>
    <cellStyle name="_인원계획표 _월곳집행(본사)_공내역서(소방)_030626영문견적서(Amkor)" xfId="144" xr:uid="{00000000-0005-0000-0000-00008D000000}"/>
    <cellStyle name="_인원계획표 _월곳집행(본사)_공내역서(소방)_2007 견적서_송도3정거장(071213)" xfId="145" xr:uid="{00000000-0005-0000-0000-00008E000000}"/>
    <cellStyle name="_인원계획표 _월곳집행(본사)_공내역서(소방)_PLQ2002-100(신화소방 남해화학관련 전기자재" xfId="146" xr:uid="{00000000-0005-0000-0000-00008F000000}"/>
    <cellStyle name="_인원계획표 _월곳집행(본사)_공내역서(소방)_PLQ2002-100(신화소방 남해화학관련 전기자재_PLQ2002-156(SK)" xfId="147" xr:uid="{00000000-0005-0000-0000-000090000000}"/>
    <cellStyle name="_인원계획표 _월곳집행(본사)_공내역서(소방)_PLQ2002-100(신화소방 남해화학관련 전기자재_PLQ2002-156(SK)_PLQ2002-171(울산SK 2차분 통합감시시스템 구축공사)-내부결제용-2" xfId="148" xr:uid="{00000000-0005-0000-0000-000091000000}"/>
    <cellStyle name="_인원계획표 _월곳집행(본사)_공내역서(소방)_PLQ2002-100(신화소방 남해화학관련 전기자재_PLQ2002-156(SK)_PLQ2002-171(울산SK 2차분 통합감시시스템 구축공사)-내부결제용-2_PLQ2003-076(울산SK 2차분 통합감시시스템 구축공사 견적서-2)" xfId="149" xr:uid="{00000000-0005-0000-0000-000092000000}"/>
    <cellStyle name="_인원계획표 _월곳집행(본사)_공내역서(소방)_PLQ2002-100(신화소방 남해화학관련 전기자재_PLQ2002-156(SK)_PLQ2002-171(울산SK통합감시시스템 구축공사)-SK제출(자료제출용)" xfId="150" xr:uid="{00000000-0005-0000-0000-000093000000}"/>
    <cellStyle name="_인원계획표 _월곳집행(본사)_공내역서(소방)_PLQ2002-100(신화소방 남해화학관련 전기자재_PLQ2002-156(SK)_PLQ2002-171(울산SK통합감시시스템 구축공사)-SK제출(자료제출용)_PLQ2003-076(울산SK 2차분 통합감시시스템 구축공사 견적서-2)" xfId="151" xr:uid="{00000000-0005-0000-0000-000094000000}"/>
    <cellStyle name="_인원계획표 _월곳집행(본사)_공내역서(소방)_PLQ2002-100(신화소방 남해화학관련 전기자재_PLQ2002-156(SK)_PLQ2002-171(울산SK통합감시시스템 구축공사)-SK제출(자료제출용)-1" xfId="152" xr:uid="{00000000-0005-0000-0000-000095000000}"/>
    <cellStyle name="_인원계획표 _월곳집행(본사)_공내역서(소방)_PLQ2002-100(신화소방 남해화학관련 전기자재_PLQ2002-156(SK)_PLQ2002-171(울산SK통합감시시스템 구축공사)-SK제출(자료제출용)-1_PLQ2003-076(울산SK 2차분 통합감시시스템 구축공사 견적서-2)" xfId="153" xr:uid="{00000000-0005-0000-0000-000096000000}"/>
    <cellStyle name="_인원계획표 _월곳집행(본사)_공내역서(소방)_PLQ2002-100(신화소방 남해화학관련 전기자재_PLQ2003-076(울산SK 2차분 통합감시시스템 구축공사 견적서-2)" xfId="154" xr:uid="{00000000-0005-0000-0000-000097000000}"/>
    <cellStyle name="_인원계획표 _월곳집행(본사)_공내역서(소방)_PLQ2002-100(신화소방 남해화학관련 전기자재_갑지" xfId="155" xr:uid="{00000000-0005-0000-0000-000098000000}"/>
    <cellStyle name="_인원계획표 _월곳집행(본사)_공내역서(소방)_PLQ2002-100(신화소방 남해화학관련 전기자재_갑지_PLQ2002-171(울산SK 2차분 통합감시시스템 구축공사)-내부결제용-2" xfId="156" xr:uid="{00000000-0005-0000-0000-000099000000}"/>
    <cellStyle name="_인원계획표 _월곳집행(본사)_공내역서(소방)_PLQ2002-100(신화소방 남해화학관련 전기자재_갑지_PLQ2002-171(울산SK 2차분 통합감시시스템 구축공사)-내부결제용-2_PLQ2003-076(울산SK 2차분 통합감시시스템 구축공사 견적서-2)" xfId="157" xr:uid="{00000000-0005-0000-0000-00009A000000}"/>
    <cellStyle name="_인원계획표 _월곳집행(본사)_공내역서(소방)_PLQ2002-100(신화소방 남해화학관련 전기자재_갑지_PLQ2002-171(울산SK통합감시시스템 구축공사)-SK제출(자료제출용)" xfId="158" xr:uid="{00000000-0005-0000-0000-00009B000000}"/>
    <cellStyle name="_인원계획표 _월곳집행(본사)_공내역서(소방)_PLQ2002-100(신화소방 남해화학관련 전기자재_갑지_PLQ2002-171(울산SK통합감시시스템 구축공사)-SK제출(자료제출용)_PLQ2003-076(울산SK 2차분 통합감시시스템 구축공사 견적서-2)" xfId="159" xr:uid="{00000000-0005-0000-0000-00009C000000}"/>
    <cellStyle name="_인원계획표 _월곳집행(본사)_공내역서(소방)_PLQ2002-100(신화소방 남해화학관련 전기자재_갑지_PLQ2002-171(울산SK통합감시시스템 구축공사)-SK제출(자료제출용)-1" xfId="160" xr:uid="{00000000-0005-0000-0000-00009D000000}"/>
    <cellStyle name="_인원계획표 _월곳집행(본사)_공내역서(소방)_PLQ2002-100(신화소방 남해화학관련 전기자재_갑지_PLQ2002-171(울산SK통합감시시스템 구축공사)-SK제출(자료제출용)-1_PLQ2003-076(울산SK 2차분 통합감시시스템 구축공사 견적서-2)" xfId="161" xr:uid="{00000000-0005-0000-0000-00009E000000}"/>
    <cellStyle name="_인원계획표 _월곳집행(본사)_공내역서(소방)_PLQ2002-100(신화소방 남해화학관련 전기자재_을지" xfId="162" xr:uid="{00000000-0005-0000-0000-00009F000000}"/>
    <cellStyle name="_인원계획표 _월곳집행(본사)_공내역서(소방)_PLQ2002-100(신화소방 남해화학관련 전기자재_을지_PLQ2002-171(울산SK 2차분 통합감시시스템 구축공사)-내부결제용-2" xfId="163" xr:uid="{00000000-0005-0000-0000-0000A0000000}"/>
    <cellStyle name="_인원계획표 _월곳집행(본사)_공내역서(소방)_PLQ2002-100(신화소방 남해화학관련 전기자재_을지_PLQ2002-171(울산SK 2차분 통합감시시스템 구축공사)-내부결제용-2_PLQ2003-076(울산SK 2차분 통합감시시스템 구축공사 견적서-2)" xfId="164" xr:uid="{00000000-0005-0000-0000-0000A1000000}"/>
    <cellStyle name="_인원계획표 _월곳집행(본사)_공내역서(소방)_PLQ2002-100(신화소방 남해화학관련 전기자재_을지_PLQ2002-171(울산SK통합감시시스템 구축공사)-SK제출(자료제출용)" xfId="165" xr:uid="{00000000-0005-0000-0000-0000A2000000}"/>
    <cellStyle name="_인원계획표 _월곳집행(본사)_공내역서(소방)_PLQ2002-100(신화소방 남해화학관련 전기자재_을지_PLQ2002-171(울산SK통합감시시스템 구축공사)-SK제출(자료제출용)_PLQ2003-076(울산SK 2차분 통합감시시스템 구축공사 견적서-2)" xfId="166" xr:uid="{00000000-0005-0000-0000-0000A3000000}"/>
    <cellStyle name="_인원계획표 _월곳집행(본사)_공내역서(소방)_PLQ2002-100(신화소방 남해화학관련 전기자재_을지_PLQ2002-171(울산SK통합감시시스템 구축공사)-SK제출(자료제출용)-1" xfId="167" xr:uid="{00000000-0005-0000-0000-0000A4000000}"/>
    <cellStyle name="_인원계획표 _월곳집행(본사)_공내역서(소방)_PLQ2002-100(신화소방 남해화학관련 전기자재_을지_PLQ2002-171(울산SK통합감시시스템 구축공사)-SK제출(자료제출용)-1_PLQ2003-076(울산SK 2차분 통합감시시스템 구축공사 견적서-2)" xfId="168" xr:uid="{00000000-0005-0000-0000-0000A5000000}"/>
    <cellStyle name="_인원계획표 _월곳집행(본사)_공내역서(소방)_PLQ2002-100(신화소방 남해화학관련 추가자재)" xfId="169" xr:uid="{00000000-0005-0000-0000-0000A6000000}"/>
    <cellStyle name="_인원계획표 _월곳집행(본사)_공내역서(소방)_PLQ2002-100(신화소방 남해화학관련 추가자재)_PLQ2002-156(SK)" xfId="170" xr:uid="{00000000-0005-0000-0000-0000A7000000}"/>
    <cellStyle name="_인원계획표 _월곳집행(본사)_공내역서(소방)_PLQ2002-100(신화소방 남해화학관련 추가자재)_PLQ2002-156(SK)_PLQ2002-171(울산SK 2차분 통합감시시스템 구축공사)-내부결제용-2" xfId="171" xr:uid="{00000000-0005-0000-0000-0000A8000000}"/>
    <cellStyle name="_인원계획표 _월곳집행(본사)_공내역서(소방)_PLQ2002-100(신화소방 남해화학관련 추가자재)_PLQ2002-156(SK)_PLQ2002-171(울산SK 2차분 통합감시시스템 구축공사)-내부결제용-2_PLQ2003-076(울산SK 2차분 통합감시시스템 구축공사 견적서-2)" xfId="172" xr:uid="{00000000-0005-0000-0000-0000A9000000}"/>
    <cellStyle name="_인원계획표 _월곳집행(본사)_공내역서(소방)_PLQ2002-100(신화소방 남해화학관련 추가자재)_PLQ2002-156(SK)_PLQ2002-171(울산SK통합감시시스템 구축공사)-SK제출(자료제출용)" xfId="173" xr:uid="{00000000-0005-0000-0000-0000AA000000}"/>
    <cellStyle name="_인원계획표 _월곳집행(본사)_공내역서(소방)_PLQ2002-100(신화소방 남해화학관련 추가자재)_PLQ2002-156(SK)_PLQ2002-171(울산SK통합감시시스템 구축공사)-SK제출(자료제출용)_PLQ2003-076(울산SK 2차분 통합감시시스템 구축공사 견적서-2)" xfId="174" xr:uid="{00000000-0005-0000-0000-0000AB000000}"/>
    <cellStyle name="_인원계획표 _월곳집행(본사)_공내역서(소방)_PLQ2002-100(신화소방 남해화학관련 추가자재)_PLQ2002-156(SK)_PLQ2002-171(울산SK통합감시시스템 구축공사)-SK제출(자료제출용)-1" xfId="175" xr:uid="{00000000-0005-0000-0000-0000AC000000}"/>
    <cellStyle name="_인원계획표 _월곳집행(본사)_공내역서(소방)_PLQ2002-100(신화소방 남해화학관련 추가자재)_PLQ2002-156(SK)_PLQ2002-171(울산SK통합감시시스템 구축공사)-SK제출(자료제출용)-1_PLQ2003-076(울산SK 2차분 통합감시시스템 구축공사 견적서-2)" xfId="176" xr:uid="{00000000-0005-0000-0000-0000AD000000}"/>
    <cellStyle name="_인원계획표 _월곳집행(본사)_공내역서(소방)_PLQ2002-100(신화소방 남해화학관련 추가자재)_PLQ2003-076(울산SK 2차분 통합감시시스템 구축공사 견적서-2)" xfId="177" xr:uid="{00000000-0005-0000-0000-0000AE000000}"/>
    <cellStyle name="_인원계획표 _월곳집행(본사)_공내역서(소방)_PLQ2002-100(신화소방 남해화학관련 추가자재)_갑지" xfId="178" xr:uid="{00000000-0005-0000-0000-0000AF000000}"/>
    <cellStyle name="_인원계획표 _월곳집행(본사)_공내역서(소방)_PLQ2002-100(신화소방 남해화학관련 추가자재)_갑지_PLQ2002-171(울산SK 2차분 통합감시시스템 구축공사)-내부결제용-2" xfId="179" xr:uid="{00000000-0005-0000-0000-0000B0000000}"/>
    <cellStyle name="_인원계획표 _월곳집행(본사)_공내역서(소방)_PLQ2002-100(신화소방 남해화학관련 추가자재)_갑지_PLQ2002-171(울산SK 2차분 통합감시시스템 구축공사)-내부결제용-2_PLQ2003-076(울산SK 2차분 통합감시시스템 구축공사 견적서-2)" xfId="180" xr:uid="{00000000-0005-0000-0000-0000B1000000}"/>
    <cellStyle name="_인원계획표 _월곳집행(본사)_공내역서(소방)_PLQ2002-100(신화소방 남해화학관련 추가자재)_갑지_PLQ2002-171(울산SK통합감시시스템 구축공사)-SK제출(자료제출용)" xfId="181" xr:uid="{00000000-0005-0000-0000-0000B2000000}"/>
    <cellStyle name="_인원계획표 _월곳집행(본사)_공내역서(소방)_PLQ2002-100(신화소방 남해화학관련 추가자재)_갑지_PLQ2002-171(울산SK통합감시시스템 구축공사)-SK제출(자료제출용)_PLQ2003-076(울산SK 2차분 통합감시시스템 구축공사 견적서-2)" xfId="182" xr:uid="{00000000-0005-0000-0000-0000B3000000}"/>
    <cellStyle name="_인원계획표 _월곳집행(본사)_공내역서(소방)_PLQ2002-100(신화소방 남해화학관련 추가자재)_갑지_PLQ2002-171(울산SK통합감시시스템 구축공사)-SK제출(자료제출용)-1" xfId="183" xr:uid="{00000000-0005-0000-0000-0000B4000000}"/>
    <cellStyle name="_인원계획표 _월곳집행(본사)_공내역서(소방)_PLQ2002-100(신화소방 남해화학관련 추가자재)_갑지_PLQ2002-171(울산SK통합감시시스템 구축공사)-SK제출(자료제출용)-1_PLQ2003-076(울산SK 2차분 통합감시시스템 구축공사 견적서-2)" xfId="184" xr:uid="{00000000-0005-0000-0000-0000B5000000}"/>
    <cellStyle name="_인원계획표 _월곳집행(본사)_공내역서(소방)_PLQ2002-100(신화소방 남해화학관련 추가자재)_을지" xfId="185" xr:uid="{00000000-0005-0000-0000-0000B6000000}"/>
    <cellStyle name="_인원계획표 _월곳집행(본사)_공내역서(소방)_PLQ2002-100(신화소방 남해화학관련 추가자재)_을지_PLQ2002-171(울산SK 2차분 통합감시시스템 구축공사)-내부결제용-2" xfId="186" xr:uid="{00000000-0005-0000-0000-0000B7000000}"/>
    <cellStyle name="_인원계획표 _월곳집행(본사)_공내역서(소방)_PLQ2002-100(신화소방 남해화학관련 추가자재)_을지_PLQ2002-171(울산SK 2차분 통합감시시스템 구축공사)-내부결제용-2_PLQ2003-076(울산SK 2차분 통합감시시스템 구축공사 견적서-2)" xfId="187" xr:uid="{00000000-0005-0000-0000-0000B8000000}"/>
    <cellStyle name="_인원계획표 _월곳집행(본사)_공내역서(소방)_PLQ2002-100(신화소방 남해화학관련 추가자재)_을지_PLQ2002-171(울산SK통합감시시스템 구축공사)-SK제출(자료제출용)" xfId="188" xr:uid="{00000000-0005-0000-0000-0000B9000000}"/>
    <cellStyle name="_인원계획표 _월곳집행(본사)_공내역서(소방)_PLQ2002-100(신화소방 남해화학관련 추가자재)_을지_PLQ2002-171(울산SK통합감시시스템 구축공사)-SK제출(자료제출용)_PLQ2003-076(울산SK 2차분 통합감시시스템 구축공사 견적서-2)" xfId="189" xr:uid="{00000000-0005-0000-0000-0000BA000000}"/>
    <cellStyle name="_인원계획표 _월곳집행(본사)_공내역서(소방)_PLQ2002-100(신화소방 남해화학관련 추가자재)_을지_PLQ2002-171(울산SK통합감시시스템 구축공사)-SK제출(자료제출용)-1" xfId="190" xr:uid="{00000000-0005-0000-0000-0000BB000000}"/>
    <cellStyle name="_인원계획표 _월곳집행(본사)_공내역서(소방)_PLQ2002-100(신화소방 남해화학관련 추가자재)_을지_PLQ2002-171(울산SK통합감시시스템 구축공사)-SK제출(자료제출용)-1_PLQ2003-076(울산SK 2차분 통합감시시스템 구축공사 견적서-2)" xfId="191" xr:uid="{00000000-0005-0000-0000-0000BC000000}"/>
    <cellStyle name="_인원계획표 _월곳집행(본사)_공내역서(소방)_PLQ2002-171(울산SK 2차분 통합감시시스템 구축공사)-내부결제용-2" xfId="192" xr:uid="{00000000-0005-0000-0000-0000BD000000}"/>
    <cellStyle name="_인원계획표 _월곳집행(본사)_공내역서(소방)_PLQ2002-171(울산SK 2차분 통합감시시스템 구축공사)-내부결제용-2_PLQ2003-076(울산SK 2차분 통합감시시스템 구축공사 견적서-2)" xfId="193" xr:uid="{00000000-0005-0000-0000-0000BE000000}"/>
    <cellStyle name="_인원계획표 _월곳집행(본사)_공내역서(소방)_PLQ2002-171(울산SK통합감시시스템 구축공사)-SK제출(자료제출용)" xfId="194" xr:uid="{00000000-0005-0000-0000-0000BF000000}"/>
    <cellStyle name="_인원계획표 _월곳집행(본사)_공내역서(소방)_PLQ2002-171(울산SK통합감시시스템 구축공사)-SK제출(자료제출용)_PLQ2003-076(울산SK 2차분 통합감시시스템 구축공사 견적서-2)" xfId="195" xr:uid="{00000000-0005-0000-0000-0000C0000000}"/>
    <cellStyle name="_인원계획표 _월곳집행(본사)_공내역서(소방)_PLQ2002-171(울산SK통합감시시스템 구축공사)-SK제출(자료제출용)-1" xfId="196" xr:uid="{00000000-0005-0000-0000-0000C1000000}"/>
    <cellStyle name="_인원계획표 _월곳집행(본사)_공내역서(소방)_PLQ2002-171(울산SK통합감시시스템 구축공사)-SK제출(자료제출용)-1_PLQ2003-076(울산SK 2차분 통합감시시스템 구축공사 견적서-2)" xfId="197" xr:uid="{00000000-0005-0000-0000-0000C2000000}"/>
    <cellStyle name="_인원계획표 _월곳집행(본사)_공내역서(소방)_q_hec_muara_fr_she_011803" xfId="198" xr:uid="{00000000-0005-0000-0000-0000C3000000}"/>
    <cellStyle name="_인원계획표 _월곳집행(본사)_공내역서(소방)_SHP04-Q010(울산SK)" xfId="199" xr:uid="{00000000-0005-0000-0000-0000C4000000}"/>
    <cellStyle name="_인원계획표 _월곳집행(본사)_공내역서(소방)_SHP04-Q015(CCPP Pro.)" xfId="200" xr:uid="{00000000-0005-0000-0000-0000C5000000}"/>
    <cellStyle name="_인원계획표 _월곳집행(본사)_공내역서(소방)_SN-100 질소소화설비 견적 2007년 양식" xfId="201" xr:uid="{00000000-0005-0000-0000-0000C6000000}"/>
    <cellStyle name="_인원계획표 _월곳집행(본사)_공내역서(소방final)" xfId="202" xr:uid="{00000000-0005-0000-0000-0000C7000000}"/>
    <cellStyle name="_인원계획표 _월곳집행(본사)_공내역서(소방final)_030626영문견적서(Amkor)" xfId="203" xr:uid="{00000000-0005-0000-0000-0000C8000000}"/>
    <cellStyle name="_인원계획표 _월곳집행(본사)_공내역서(소방final)_2007 견적서_송도3정거장(071213)" xfId="204" xr:uid="{00000000-0005-0000-0000-0000C9000000}"/>
    <cellStyle name="_인원계획표 _월곳집행(본사)_공내역서(소방final)_PLQ2002-100(신화소방 남해화학관련 전기자재" xfId="205" xr:uid="{00000000-0005-0000-0000-0000CA000000}"/>
    <cellStyle name="_인원계획표 _월곳집행(본사)_공내역서(소방final)_PLQ2002-100(신화소방 남해화학관련 전기자재_PLQ2002-156(SK)" xfId="206" xr:uid="{00000000-0005-0000-0000-0000CB000000}"/>
    <cellStyle name="_인원계획표 _월곳집행(본사)_공내역서(소방final)_PLQ2002-100(신화소방 남해화학관련 전기자재_PLQ2002-156(SK)_PLQ2002-171(울산SK 2차분 통합감시시스템 구축공사)-내부결제용-2" xfId="207" xr:uid="{00000000-0005-0000-0000-0000CC000000}"/>
    <cellStyle name="_인원계획표 _월곳집행(본사)_공내역서(소방final)_PLQ2002-100(신화소방 남해화학관련 전기자재_PLQ2002-156(SK)_PLQ2002-171(울산SK 2차분 통합감시시스템 구축공사)-내부결제용-2_PLQ2003-076(울산SK 2차분 통합감시시스템 구축공사 견적서-2)" xfId="208" xr:uid="{00000000-0005-0000-0000-0000CD000000}"/>
    <cellStyle name="_인원계획표 _월곳집행(본사)_공내역서(소방final)_PLQ2002-100(신화소방 남해화학관련 전기자재_PLQ2002-156(SK)_PLQ2002-171(울산SK통합감시시스템 구축공사)-SK제출(자료제출용)" xfId="209" xr:uid="{00000000-0005-0000-0000-0000CE000000}"/>
    <cellStyle name="_인원계획표 _월곳집행(본사)_공내역서(소방final)_PLQ2002-100(신화소방 남해화학관련 전기자재_PLQ2002-156(SK)_PLQ2002-171(울산SK통합감시시스템 구축공사)-SK제출(자료제출용)_PLQ2003-076(울산SK 2차분 통합감시시스템 구축공사 견적서-2)" xfId="210" xr:uid="{00000000-0005-0000-0000-0000CF000000}"/>
    <cellStyle name="_인원계획표 _월곳집행(본사)_공내역서(소방final)_PLQ2002-100(신화소방 남해화학관련 전기자재_PLQ2002-156(SK)_PLQ2002-171(울산SK통합감시시스템 구축공사)-SK제출(자료제출용)-1" xfId="211" xr:uid="{00000000-0005-0000-0000-0000D0000000}"/>
    <cellStyle name="_인원계획표 _월곳집행(본사)_공내역서(소방final)_PLQ2002-100(신화소방 남해화학관련 전기자재_PLQ2002-156(SK)_PLQ2002-171(울산SK통합감시시스템 구축공사)-SK제출(자료제출용)-1_PLQ2003-076(울산SK 2차분 통합감시시스템 구축공사 견적서-2)" xfId="212" xr:uid="{00000000-0005-0000-0000-0000D1000000}"/>
    <cellStyle name="_인원계획표 _월곳집행(본사)_공내역서(소방final)_PLQ2002-100(신화소방 남해화학관련 전기자재_PLQ2003-076(울산SK 2차분 통합감시시스템 구축공사 견적서-2)" xfId="213" xr:uid="{00000000-0005-0000-0000-0000D2000000}"/>
    <cellStyle name="_인원계획표 _월곳집행(본사)_공내역서(소방final)_PLQ2002-100(신화소방 남해화학관련 전기자재_갑지" xfId="214" xr:uid="{00000000-0005-0000-0000-0000D3000000}"/>
    <cellStyle name="_인원계획표 _월곳집행(본사)_공내역서(소방final)_PLQ2002-100(신화소방 남해화학관련 전기자재_갑지_PLQ2002-171(울산SK 2차분 통합감시시스템 구축공사)-내부결제용-2" xfId="215" xr:uid="{00000000-0005-0000-0000-0000D4000000}"/>
    <cellStyle name="_인원계획표 _월곳집행(본사)_공내역서(소방final)_PLQ2002-100(신화소방 남해화학관련 전기자재_갑지_PLQ2002-171(울산SK 2차분 통합감시시스템 구축공사)-내부결제용-2_PLQ2003-076(울산SK 2차분 통합감시시스템 구축공사 견적서-2)" xfId="216" xr:uid="{00000000-0005-0000-0000-0000D5000000}"/>
    <cellStyle name="_인원계획표 _월곳집행(본사)_공내역서(소방final)_PLQ2002-100(신화소방 남해화학관련 전기자재_갑지_PLQ2002-171(울산SK통합감시시스템 구축공사)-SK제출(자료제출용)" xfId="217" xr:uid="{00000000-0005-0000-0000-0000D6000000}"/>
    <cellStyle name="_인원계획표 _월곳집행(본사)_공내역서(소방final)_PLQ2002-100(신화소방 남해화학관련 전기자재_갑지_PLQ2002-171(울산SK통합감시시스템 구축공사)-SK제출(자료제출용)_PLQ2003-076(울산SK 2차분 통합감시시스템 구축공사 견적서-2)" xfId="218" xr:uid="{00000000-0005-0000-0000-0000D7000000}"/>
    <cellStyle name="_인원계획표 _월곳집행(본사)_공내역서(소방final)_PLQ2002-100(신화소방 남해화학관련 전기자재_갑지_PLQ2002-171(울산SK통합감시시스템 구축공사)-SK제출(자료제출용)-1" xfId="219" xr:uid="{00000000-0005-0000-0000-0000D8000000}"/>
    <cellStyle name="_인원계획표 _월곳집행(본사)_공내역서(소방final)_PLQ2002-100(신화소방 남해화학관련 전기자재_갑지_PLQ2002-171(울산SK통합감시시스템 구축공사)-SK제출(자료제출용)-1_PLQ2003-076(울산SK 2차분 통합감시시스템 구축공사 견적서-2)" xfId="220" xr:uid="{00000000-0005-0000-0000-0000D9000000}"/>
    <cellStyle name="_인원계획표 _월곳집행(본사)_공내역서(소방final)_PLQ2002-100(신화소방 남해화학관련 전기자재_을지" xfId="221" xr:uid="{00000000-0005-0000-0000-0000DA000000}"/>
    <cellStyle name="_인원계획표 _월곳집행(본사)_공내역서(소방final)_PLQ2002-100(신화소방 남해화학관련 전기자재_을지_PLQ2002-171(울산SK 2차분 통합감시시스템 구축공사)-내부결제용-2" xfId="222" xr:uid="{00000000-0005-0000-0000-0000DB000000}"/>
    <cellStyle name="_인원계획표 _월곳집행(본사)_공내역서(소방final)_PLQ2002-100(신화소방 남해화학관련 전기자재_을지_PLQ2002-171(울산SK 2차분 통합감시시스템 구축공사)-내부결제용-2_PLQ2003-076(울산SK 2차분 통합감시시스템 구축공사 견적서-2)" xfId="223" xr:uid="{00000000-0005-0000-0000-0000DC000000}"/>
    <cellStyle name="_인원계획표 _월곳집행(본사)_공내역서(소방final)_PLQ2002-100(신화소방 남해화학관련 전기자재_을지_PLQ2002-171(울산SK통합감시시스템 구축공사)-SK제출(자료제출용)" xfId="224" xr:uid="{00000000-0005-0000-0000-0000DD000000}"/>
    <cellStyle name="_인원계획표 _월곳집행(본사)_공내역서(소방final)_PLQ2002-100(신화소방 남해화학관련 전기자재_을지_PLQ2002-171(울산SK통합감시시스템 구축공사)-SK제출(자료제출용)_PLQ2003-076(울산SK 2차분 통합감시시스템 구축공사 견적서-2)" xfId="225" xr:uid="{00000000-0005-0000-0000-0000DE000000}"/>
    <cellStyle name="_인원계획표 _월곳집행(본사)_공내역서(소방final)_PLQ2002-100(신화소방 남해화학관련 전기자재_을지_PLQ2002-171(울산SK통합감시시스템 구축공사)-SK제출(자료제출용)-1" xfId="226" xr:uid="{00000000-0005-0000-0000-0000DF000000}"/>
    <cellStyle name="_인원계획표 _월곳집행(본사)_공내역서(소방final)_PLQ2002-100(신화소방 남해화학관련 전기자재_을지_PLQ2002-171(울산SK통합감시시스템 구축공사)-SK제출(자료제출용)-1_PLQ2003-076(울산SK 2차분 통합감시시스템 구축공사 견적서-2)" xfId="227" xr:uid="{00000000-0005-0000-0000-0000E0000000}"/>
    <cellStyle name="_인원계획표 _월곳집행(본사)_공내역서(소방final)_PLQ2002-100(신화소방 남해화학관련 추가자재)" xfId="228" xr:uid="{00000000-0005-0000-0000-0000E1000000}"/>
    <cellStyle name="_인원계획표 _월곳집행(본사)_공내역서(소방final)_PLQ2002-100(신화소방 남해화학관련 추가자재)_PLQ2002-156(SK)" xfId="229" xr:uid="{00000000-0005-0000-0000-0000E2000000}"/>
    <cellStyle name="_인원계획표 _월곳집행(본사)_공내역서(소방final)_PLQ2002-100(신화소방 남해화학관련 추가자재)_PLQ2002-156(SK)_PLQ2002-171(울산SK 2차분 통합감시시스템 구축공사)-내부결제용-2" xfId="230" xr:uid="{00000000-0005-0000-0000-0000E3000000}"/>
    <cellStyle name="_인원계획표 _월곳집행(본사)_공내역서(소방final)_PLQ2002-100(신화소방 남해화학관련 추가자재)_PLQ2002-156(SK)_PLQ2002-171(울산SK 2차분 통합감시시스템 구축공사)-내부결제용-2_PLQ2003-076(울산SK 2차분 통합감시시스템 구축공사 견적서-2)" xfId="231" xr:uid="{00000000-0005-0000-0000-0000E4000000}"/>
    <cellStyle name="_인원계획표 _월곳집행(본사)_공내역서(소방final)_PLQ2002-100(신화소방 남해화학관련 추가자재)_PLQ2002-156(SK)_PLQ2002-171(울산SK통합감시시스템 구축공사)-SK제출(자료제출용)" xfId="232" xr:uid="{00000000-0005-0000-0000-0000E5000000}"/>
    <cellStyle name="_인원계획표 _월곳집행(본사)_공내역서(소방final)_PLQ2002-100(신화소방 남해화학관련 추가자재)_PLQ2002-156(SK)_PLQ2002-171(울산SK통합감시시스템 구축공사)-SK제출(자료제출용)_PLQ2003-076(울산SK 2차분 통합감시시스템 구축공사 견적서-2)" xfId="233" xr:uid="{00000000-0005-0000-0000-0000E6000000}"/>
    <cellStyle name="_인원계획표 _월곳집행(본사)_공내역서(소방final)_PLQ2002-100(신화소방 남해화학관련 추가자재)_PLQ2002-156(SK)_PLQ2002-171(울산SK통합감시시스템 구축공사)-SK제출(자료제출용)-1" xfId="234" xr:uid="{00000000-0005-0000-0000-0000E7000000}"/>
    <cellStyle name="_인원계획표 _월곳집행(본사)_공내역서(소방final)_PLQ2002-100(신화소방 남해화학관련 추가자재)_PLQ2002-156(SK)_PLQ2002-171(울산SK통합감시시스템 구축공사)-SK제출(자료제출용)-1_PLQ2003-076(울산SK 2차분 통합감시시스템 구축공사 견적서-2)" xfId="235" xr:uid="{00000000-0005-0000-0000-0000E8000000}"/>
    <cellStyle name="_인원계획표 _월곳집행(본사)_공내역서(소방final)_PLQ2002-100(신화소방 남해화학관련 추가자재)_PLQ2003-076(울산SK 2차분 통합감시시스템 구축공사 견적서-2)" xfId="236" xr:uid="{00000000-0005-0000-0000-0000E9000000}"/>
    <cellStyle name="_인원계획표 _월곳집행(본사)_공내역서(소방final)_PLQ2002-100(신화소방 남해화학관련 추가자재)_갑지" xfId="237" xr:uid="{00000000-0005-0000-0000-0000EA000000}"/>
    <cellStyle name="_인원계획표 _월곳집행(본사)_공내역서(소방final)_PLQ2002-100(신화소방 남해화학관련 추가자재)_갑지_PLQ2002-171(울산SK 2차분 통합감시시스템 구축공사)-내부결제용-2" xfId="238" xr:uid="{00000000-0005-0000-0000-0000EB000000}"/>
    <cellStyle name="_인원계획표 _월곳집행(본사)_공내역서(소방final)_PLQ2002-100(신화소방 남해화학관련 추가자재)_갑지_PLQ2002-171(울산SK 2차분 통합감시시스템 구축공사)-내부결제용-2_PLQ2003-076(울산SK 2차분 통합감시시스템 구축공사 견적서-2)" xfId="239" xr:uid="{00000000-0005-0000-0000-0000EC000000}"/>
    <cellStyle name="_인원계획표 _월곳집행(본사)_공내역서(소방final)_PLQ2002-100(신화소방 남해화학관련 추가자재)_갑지_PLQ2002-171(울산SK통합감시시스템 구축공사)-SK제출(자료제출용)" xfId="240" xr:uid="{00000000-0005-0000-0000-0000ED000000}"/>
    <cellStyle name="_인원계획표 _월곳집행(본사)_공내역서(소방final)_PLQ2002-100(신화소방 남해화학관련 추가자재)_갑지_PLQ2002-171(울산SK통합감시시스템 구축공사)-SK제출(자료제출용)_PLQ2003-076(울산SK 2차분 통합감시시스템 구축공사 견적서-2)" xfId="241" xr:uid="{00000000-0005-0000-0000-0000EE000000}"/>
    <cellStyle name="_인원계획표 _월곳집행(본사)_공내역서(소방final)_PLQ2002-100(신화소방 남해화학관련 추가자재)_갑지_PLQ2002-171(울산SK통합감시시스템 구축공사)-SK제출(자료제출용)-1" xfId="242" xr:uid="{00000000-0005-0000-0000-0000EF000000}"/>
    <cellStyle name="_인원계획표 _월곳집행(본사)_공내역서(소방final)_PLQ2002-100(신화소방 남해화학관련 추가자재)_갑지_PLQ2002-171(울산SK통합감시시스템 구축공사)-SK제출(자료제출용)-1_PLQ2003-076(울산SK 2차분 통합감시시스템 구축공사 견적서-2)" xfId="243" xr:uid="{00000000-0005-0000-0000-0000F0000000}"/>
    <cellStyle name="_인원계획표 _월곳집행(본사)_공내역서(소방final)_PLQ2002-100(신화소방 남해화학관련 추가자재)_을지" xfId="244" xr:uid="{00000000-0005-0000-0000-0000F1000000}"/>
    <cellStyle name="_인원계획표 _월곳집행(본사)_공내역서(소방final)_PLQ2002-100(신화소방 남해화학관련 추가자재)_을지_PLQ2002-171(울산SK 2차분 통합감시시스템 구축공사)-내부결제용-2" xfId="245" xr:uid="{00000000-0005-0000-0000-0000F2000000}"/>
    <cellStyle name="_인원계획표 _월곳집행(본사)_공내역서(소방final)_PLQ2002-100(신화소방 남해화학관련 추가자재)_을지_PLQ2002-171(울산SK 2차분 통합감시시스템 구축공사)-내부결제용-2_PLQ2003-076(울산SK 2차분 통합감시시스템 구축공사 견적서-2)" xfId="246" xr:uid="{00000000-0005-0000-0000-0000F3000000}"/>
    <cellStyle name="_인원계획표 _월곳집행(본사)_공내역서(소방final)_PLQ2002-100(신화소방 남해화학관련 추가자재)_을지_PLQ2002-171(울산SK통합감시시스템 구축공사)-SK제출(자료제출용)" xfId="247" xr:uid="{00000000-0005-0000-0000-0000F4000000}"/>
    <cellStyle name="_인원계획표 _월곳집행(본사)_공내역서(소방final)_PLQ2002-100(신화소방 남해화학관련 추가자재)_을지_PLQ2002-171(울산SK통합감시시스템 구축공사)-SK제출(자료제출용)_PLQ2003-076(울산SK 2차분 통합감시시스템 구축공사 견적서-2)" xfId="248" xr:uid="{00000000-0005-0000-0000-0000F5000000}"/>
    <cellStyle name="_인원계획표 _월곳집행(본사)_공내역서(소방final)_PLQ2002-100(신화소방 남해화학관련 추가자재)_을지_PLQ2002-171(울산SK통합감시시스템 구축공사)-SK제출(자료제출용)-1" xfId="249" xr:uid="{00000000-0005-0000-0000-0000F6000000}"/>
    <cellStyle name="_인원계획표 _월곳집행(본사)_공내역서(소방final)_PLQ2002-100(신화소방 남해화학관련 추가자재)_을지_PLQ2002-171(울산SK통합감시시스템 구축공사)-SK제출(자료제출용)-1_PLQ2003-076(울산SK 2차분 통합감시시스템 구축공사 견적서-2)" xfId="250" xr:uid="{00000000-0005-0000-0000-0000F7000000}"/>
    <cellStyle name="_인원계획표 _월곳집행(본사)_공내역서(소방final)_PLQ2002-171(울산SK 2차분 통합감시시스템 구축공사)-내부결제용-2" xfId="251" xr:uid="{00000000-0005-0000-0000-0000F8000000}"/>
    <cellStyle name="_인원계획표 _월곳집행(본사)_공내역서(소방final)_PLQ2002-171(울산SK 2차분 통합감시시스템 구축공사)-내부결제용-2_PLQ2003-076(울산SK 2차분 통합감시시스템 구축공사 견적서-2)" xfId="252" xr:uid="{00000000-0005-0000-0000-0000F9000000}"/>
    <cellStyle name="_인원계획표 _월곳집행(본사)_공내역서(소방final)_PLQ2002-171(울산SK통합감시시스템 구축공사)-SK제출(자료제출용)" xfId="253" xr:uid="{00000000-0005-0000-0000-0000FA000000}"/>
    <cellStyle name="_인원계획표 _월곳집행(본사)_공내역서(소방final)_PLQ2002-171(울산SK통합감시시스템 구축공사)-SK제출(자료제출용)_PLQ2003-076(울산SK 2차분 통합감시시스템 구축공사 견적서-2)" xfId="254" xr:uid="{00000000-0005-0000-0000-0000FB000000}"/>
    <cellStyle name="_인원계획표 _월곳집행(본사)_공내역서(소방final)_PLQ2002-171(울산SK통합감시시스템 구축공사)-SK제출(자료제출용)-1" xfId="255" xr:uid="{00000000-0005-0000-0000-0000FC000000}"/>
    <cellStyle name="_인원계획표 _월곳집행(본사)_공내역서(소방final)_PLQ2002-171(울산SK통합감시시스템 구축공사)-SK제출(자료제출용)-1_PLQ2003-076(울산SK 2차분 통합감시시스템 구축공사 견적서-2)" xfId="256" xr:uid="{00000000-0005-0000-0000-0000FD000000}"/>
    <cellStyle name="_인원계획표 _월곳집행(본사)_공내역서(소방final)_q_hec_muara_fr_she_011803" xfId="257" xr:uid="{00000000-0005-0000-0000-0000FE000000}"/>
    <cellStyle name="_인원계획표 _월곳집행(본사)_공내역서(소방final)_SHP04-Q010(울산SK)" xfId="258" xr:uid="{00000000-0005-0000-0000-0000FF000000}"/>
    <cellStyle name="_인원계획표 _월곳집행(본사)_공내역서(소방final)_SHP04-Q015(CCPP Pro.)" xfId="259" xr:uid="{00000000-0005-0000-0000-000000010000}"/>
    <cellStyle name="_인원계획표 _월곳집행(본사)_공내역서(소방final)_SN-100 질소소화설비 견적 2007년 양식" xfId="260" xr:uid="{00000000-0005-0000-0000-000001010000}"/>
    <cellStyle name="_인원계획표 _장안시영2차견적서" xfId="261" xr:uid="{00000000-0005-0000-0000-000002010000}"/>
    <cellStyle name="_인원계획표 _장안시영2차견적서_PLQ2003-076(울산SK 2차분 통합감시시스템 구축공사 견적서-2)" xfId="262" xr:uid="{00000000-0005-0000-0000-000003010000}"/>
    <cellStyle name="_인원계획표 _적격 " xfId="263" xr:uid="{00000000-0005-0000-0000-000004010000}"/>
    <cellStyle name="_인원계획표 _적격 _030626영문견적서(Amkor)" xfId="264" xr:uid="{00000000-0005-0000-0000-000005010000}"/>
    <cellStyle name="_인원계획표 _적격 _2007 견적서_송도3정거장(071213)" xfId="265" xr:uid="{00000000-0005-0000-0000-000006010000}"/>
    <cellStyle name="_인원계획표 _적격 _PLQ2002-100(신화소방 남해화학관련 전기자재" xfId="266" xr:uid="{00000000-0005-0000-0000-000007010000}"/>
    <cellStyle name="_인원계획표 _적격 _PLQ2002-100(신화소방 남해화학관련 전기자재_PLQ2002-156(SK)" xfId="267" xr:uid="{00000000-0005-0000-0000-000008010000}"/>
    <cellStyle name="_인원계획표 _적격 _PLQ2002-100(신화소방 남해화학관련 전기자재_PLQ2002-156(SK)_PLQ2002-171(울산SK 2차분 통합감시시스템 구축공사)-내부결제용-2" xfId="268" xr:uid="{00000000-0005-0000-0000-000009010000}"/>
    <cellStyle name="_인원계획표 _적격 _PLQ2002-100(신화소방 남해화학관련 전기자재_PLQ2002-156(SK)_PLQ2002-171(울산SK 2차분 통합감시시스템 구축공사)-내부결제용-2_PLQ2003-076(울산SK 2차분 통합감시시스템 구축공사 견적서-2)" xfId="269" xr:uid="{00000000-0005-0000-0000-00000A010000}"/>
    <cellStyle name="_인원계획표 _적격 _PLQ2002-100(신화소방 남해화학관련 전기자재_PLQ2002-156(SK)_PLQ2002-171(울산SK통합감시시스템 구축공사)-SK제출(자료제출용)" xfId="270" xr:uid="{00000000-0005-0000-0000-00000B010000}"/>
    <cellStyle name="_인원계획표 _적격 _PLQ2002-100(신화소방 남해화학관련 전기자재_PLQ2002-156(SK)_PLQ2002-171(울산SK통합감시시스템 구축공사)-SK제출(자료제출용)_PLQ2003-076(울산SK 2차분 통합감시시스템 구축공사 견적서-2)" xfId="271" xr:uid="{00000000-0005-0000-0000-00000C010000}"/>
    <cellStyle name="_인원계획표 _적격 _PLQ2002-100(신화소방 남해화학관련 전기자재_PLQ2002-156(SK)_PLQ2002-171(울산SK통합감시시스템 구축공사)-SK제출(자료제출용)-1" xfId="272" xr:uid="{00000000-0005-0000-0000-00000D010000}"/>
    <cellStyle name="_인원계획표 _적격 _PLQ2002-100(신화소방 남해화학관련 전기자재_PLQ2002-156(SK)_PLQ2002-171(울산SK통합감시시스템 구축공사)-SK제출(자료제출용)-1_PLQ2003-076(울산SK 2차분 통합감시시스템 구축공사 견적서-2)" xfId="273" xr:uid="{00000000-0005-0000-0000-00000E010000}"/>
    <cellStyle name="_인원계획표 _적격 _PLQ2002-100(신화소방 남해화학관련 전기자재_PLQ2003-076(울산SK 2차분 통합감시시스템 구축공사 견적서-2)" xfId="274" xr:uid="{00000000-0005-0000-0000-00000F010000}"/>
    <cellStyle name="_인원계획표 _적격 _PLQ2002-100(신화소방 남해화학관련 전기자재_갑지" xfId="275" xr:uid="{00000000-0005-0000-0000-000010010000}"/>
    <cellStyle name="_인원계획표 _적격 _PLQ2002-100(신화소방 남해화학관련 전기자재_갑지_PLQ2002-171(울산SK 2차분 통합감시시스템 구축공사)-내부결제용-2" xfId="276" xr:uid="{00000000-0005-0000-0000-000011010000}"/>
    <cellStyle name="_인원계획표 _적격 _PLQ2002-100(신화소방 남해화학관련 전기자재_갑지_PLQ2002-171(울산SK 2차분 통합감시시스템 구축공사)-내부결제용-2_PLQ2003-076(울산SK 2차분 통합감시시스템 구축공사 견적서-2)" xfId="277" xr:uid="{00000000-0005-0000-0000-000012010000}"/>
    <cellStyle name="_인원계획표 _적격 _PLQ2002-100(신화소방 남해화학관련 전기자재_갑지_PLQ2002-171(울산SK통합감시시스템 구축공사)-SK제출(자료제출용)" xfId="278" xr:uid="{00000000-0005-0000-0000-000013010000}"/>
    <cellStyle name="_인원계획표 _적격 _PLQ2002-100(신화소방 남해화학관련 전기자재_갑지_PLQ2002-171(울산SK통합감시시스템 구축공사)-SK제출(자료제출용)_PLQ2003-076(울산SK 2차분 통합감시시스템 구축공사 견적서-2)" xfId="279" xr:uid="{00000000-0005-0000-0000-000014010000}"/>
    <cellStyle name="_인원계획표 _적격 _PLQ2002-100(신화소방 남해화학관련 전기자재_갑지_PLQ2002-171(울산SK통합감시시스템 구축공사)-SK제출(자료제출용)-1" xfId="280" xr:uid="{00000000-0005-0000-0000-000015010000}"/>
    <cellStyle name="_인원계획표 _적격 _PLQ2002-100(신화소방 남해화학관련 전기자재_갑지_PLQ2002-171(울산SK통합감시시스템 구축공사)-SK제출(자료제출용)-1_PLQ2003-076(울산SK 2차분 통합감시시스템 구축공사 견적서-2)" xfId="281" xr:uid="{00000000-0005-0000-0000-000016010000}"/>
    <cellStyle name="_인원계획표 _적격 _PLQ2002-100(신화소방 남해화학관련 전기자재_을지" xfId="282" xr:uid="{00000000-0005-0000-0000-000017010000}"/>
    <cellStyle name="_인원계획표 _적격 _PLQ2002-100(신화소방 남해화학관련 전기자재_을지_PLQ2002-171(울산SK 2차분 통합감시시스템 구축공사)-내부결제용-2" xfId="283" xr:uid="{00000000-0005-0000-0000-000018010000}"/>
    <cellStyle name="_인원계획표 _적격 _PLQ2002-100(신화소방 남해화학관련 전기자재_을지_PLQ2002-171(울산SK 2차분 통합감시시스템 구축공사)-내부결제용-2_PLQ2003-076(울산SK 2차분 통합감시시스템 구축공사 견적서-2)" xfId="284" xr:uid="{00000000-0005-0000-0000-000019010000}"/>
    <cellStyle name="_인원계획표 _적격 _PLQ2002-100(신화소방 남해화학관련 전기자재_을지_PLQ2002-171(울산SK통합감시시스템 구축공사)-SK제출(자료제출용)" xfId="285" xr:uid="{00000000-0005-0000-0000-00001A010000}"/>
    <cellStyle name="_인원계획표 _적격 _PLQ2002-100(신화소방 남해화학관련 전기자재_을지_PLQ2002-171(울산SK통합감시시스템 구축공사)-SK제출(자료제출용)_PLQ2003-076(울산SK 2차분 통합감시시스템 구축공사 견적서-2)" xfId="286" xr:uid="{00000000-0005-0000-0000-00001B010000}"/>
    <cellStyle name="_인원계획표 _적격 _PLQ2002-100(신화소방 남해화학관련 전기자재_을지_PLQ2002-171(울산SK통합감시시스템 구축공사)-SK제출(자료제출용)-1" xfId="287" xr:uid="{00000000-0005-0000-0000-00001C010000}"/>
    <cellStyle name="_인원계획표 _적격 _PLQ2002-100(신화소방 남해화학관련 전기자재_을지_PLQ2002-171(울산SK통합감시시스템 구축공사)-SK제출(자료제출용)-1_PLQ2003-076(울산SK 2차분 통합감시시스템 구축공사 견적서-2)" xfId="288" xr:uid="{00000000-0005-0000-0000-00001D010000}"/>
    <cellStyle name="_인원계획표 _적격 _PLQ2002-100(신화소방 남해화학관련 추가자재)" xfId="289" xr:uid="{00000000-0005-0000-0000-00001E010000}"/>
    <cellStyle name="_인원계획표 _적격 _PLQ2002-100(신화소방 남해화학관련 추가자재)_PLQ2002-156(SK)" xfId="290" xr:uid="{00000000-0005-0000-0000-00001F010000}"/>
    <cellStyle name="_인원계획표 _적격 _PLQ2002-100(신화소방 남해화학관련 추가자재)_PLQ2002-156(SK)_PLQ2002-171(울산SK 2차분 통합감시시스템 구축공사)-내부결제용-2" xfId="291" xr:uid="{00000000-0005-0000-0000-000020010000}"/>
    <cellStyle name="_인원계획표 _적격 _PLQ2002-100(신화소방 남해화학관련 추가자재)_PLQ2002-156(SK)_PLQ2002-171(울산SK 2차분 통합감시시스템 구축공사)-내부결제용-2_PLQ2003-076(울산SK 2차분 통합감시시스템 구축공사 견적서-2)" xfId="292" xr:uid="{00000000-0005-0000-0000-000021010000}"/>
    <cellStyle name="_인원계획표 _적격 _PLQ2002-100(신화소방 남해화학관련 추가자재)_PLQ2002-156(SK)_PLQ2002-171(울산SK통합감시시스템 구축공사)-SK제출(자료제출용)" xfId="293" xr:uid="{00000000-0005-0000-0000-000022010000}"/>
    <cellStyle name="_인원계획표 _적격 _PLQ2002-100(신화소방 남해화학관련 추가자재)_PLQ2002-156(SK)_PLQ2002-171(울산SK통합감시시스템 구축공사)-SK제출(자료제출용)_PLQ2003-076(울산SK 2차분 통합감시시스템 구축공사 견적서-2)" xfId="294" xr:uid="{00000000-0005-0000-0000-000023010000}"/>
    <cellStyle name="_인원계획표 _적격 _PLQ2002-100(신화소방 남해화학관련 추가자재)_PLQ2002-156(SK)_PLQ2002-171(울산SK통합감시시스템 구축공사)-SK제출(자료제출용)-1" xfId="295" xr:uid="{00000000-0005-0000-0000-000024010000}"/>
    <cellStyle name="_인원계획표 _적격 _PLQ2002-100(신화소방 남해화학관련 추가자재)_PLQ2002-156(SK)_PLQ2002-171(울산SK통합감시시스템 구축공사)-SK제출(자료제출용)-1_PLQ2003-076(울산SK 2차분 통합감시시스템 구축공사 견적서-2)" xfId="296" xr:uid="{00000000-0005-0000-0000-000025010000}"/>
    <cellStyle name="_인원계획표 _적격 _PLQ2002-100(신화소방 남해화학관련 추가자재)_PLQ2003-076(울산SK 2차분 통합감시시스템 구축공사 견적서-2)" xfId="297" xr:uid="{00000000-0005-0000-0000-000026010000}"/>
    <cellStyle name="_인원계획표 _적격 _PLQ2002-100(신화소방 남해화학관련 추가자재)_갑지" xfId="298" xr:uid="{00000000-0005-0000-0000-000027010000}"/>
    <cellStyle name="_인원계획표 _적격 _PLQ2002-100(신화소방 남해화학관련 추가자재)_갑지_PLQ2002-171(울산SK 2차분 통합감시시스템 구축공사)-내부결제용-2" xfId="299" xr:uid="{00000000-0005-0000-0000-000028010000}"/>
    <cellStyle name="_인원계획표 _적격 _PLQ2002-100(신화소방 남해화학관련 추가자재)_갑지_PLQ2002-171(울산SK 2차분 통합감시시스템 구축공사)-내부결제용-2_PLQ2003-076(울산SK 2차분 통합감시시스템 구축공사 견적서-2)" xfId="300" xr:uid="{00000000-0005-0000-0000-000029010000}"/>
    <cellStyle name="_인원계획표 _적격 _PLQ2002-100(신화소방 남해화학관련 추가자재)_갑지_PLQ2002-171(울산SK통합감시시스템 구축공사)-SK제출(자료제출용)" xfId="301" xr:uid="{00000000-0005-0000-0000-00002A010000}"/>
    <cellStyle name="_인원계획표 _적격 _PLQ2002-100(신화소방 남해화학관련 추가자재)_갑지_PLQ2002-171(울산SK통합감시시스템 구축공사)-SK제출(자료제출용)_PLQ2003-076(울산SK 2차분 통합감시시스템 구축공사 견적서-2)" xfId="302" xr:uid="{00000000-0005-0000-0000-00002B010000}"/>
    <cellStyle name="_인원계획표 _적격 _PLQ2002-100(신화소방 남해화학관련 추가자재)_갑지_PLQ2002-171(울산SK통합감시시스템 구축공사)-SK제출(자료제출용)-1" xfId="303" xr:uid="{00000000-0005-0000-0000-00002C010000}"/>
    <cellStyle name="_인원계획표 _적격 _PLQ2002-100(신화소방 남해화학관련 추가자재)_갑지_PLQ2002-171(울산SK통합감시시스템 구축공사)-SK제출(자료제출용)-1_PLQ2003-076(울산SK 2차분 통합감시시스템 구축공사 견적서-2)" xfId="304" xr:uid="{00000000-0005-0000-0000-00002D010000}"/>
    <cellStyle name="_인원계획표 _적격 _PLQ2002-100(신화소방 남해화학관련 추가자재)_을지" xfId="305" xr:uid="{00000000-0005-0000-0000-00002E010000}"/>
    <cellStyle name="_인원계획표 _적격 _PLQ2002-100(신화소방 남해화학관련 추가자재)_을지_PLQ2002-171(울산SK 2차분 통합감시시스템 구축공사)-내부결제용-2" xfId="306" xr:uid="{00000000-0005-0000-0000-00002F010000}"/>
    <cellStyle name="_인원계획표 _적격 _PLQ2002-100(신화소방 남해화학관련 추가자재)_을지_PLQ2002-171(울산SK 2차분 통합감시시스템 구축공사)-내부결제용-2_PLQ2003-076(울산SK 2차분 통합감시시스템 구축공사 견적서-2)" xfId="307" xr:uid="{00000000-0005-0000-0000-000030010000}"/>
    <cellStyle name="_인원계획표 _적격 _PLQ2002-100(신화소방 남해화학관련 추가자재)_을지_PLQ2002-171(울산SK통합감시시스템 구축공사)-SK제출(자료제출용)" xfId="308" xr:uid="{00000000-0005-0000-0000-000031010000}"/>
    <cellStyle name="_인원계획표 _적격 _PLQ2002-100(신화소방 남해화학관련 추가자재)_을지_PLQ2002-171(울산SK통합감시시스템 구축공사)-SK제출(자료제출용)_PLQ2003-076(울산SK 2차분 통합감시시스템 구축공사 견적서-2)" xfId="309" xr:uid="{00000000-0005-0000-0000-000032010000}"/>
    <cellStyle name="_인원계획표 _적격 _PLQ2002-100(신화소방 남해화학관련 추가자재)_을지_PLQ2002-171(울산SK통합감시시스템 구축공사)-SK제출(자료제출용)-1" xfId="310" xr:uid="{00000000-0005-0000-0000-000033010000}"/>
    <cellStyle name="_인원계획표 _적격 _PLQ2002-100(신화소방 남해화학관련 추가자재)_을지_PLQ2002-171(울산SK통합감시시스템 구축공사)-SK제출(자료제출용)-1_PLQ2003-076(울산SK 2차분 통합감시시스템 구축공사 견적서-2)" xfId="311" xr:uid="{00000000-0005-0000-0000-000034010000}"/>
    <cellStyle name="_인원계획표 _적격 _PLQ2002-171(울산SK 2차분 통합감시시스템 구축공사)-내부결제용-2" xfId="312" xr:uid="{00000000-0005-0000-0000-000035010000}"/>
    <cellStyle name="_인원계획표 _적격 _PLQ2002-171(울산SK 2차분 통합감시시스템 구축공사)-내부결제용-2_PLQ2003-076(울산SK 2차분 통합감시시스템 구축공사 견적서-2)" xfId="313" xr:uid="{00000000-0005-0000-0000-000036010000}"/>
    <cellStyle name="_인원계획표 _적격 _PLQ2002-171(울산SK통합감시시스템 구축공사)-SK제출(자료제출용)" xfId="314" xr:uid="{00000000-0005-0000-0000-000037010000}"/>
    <cellStyle name="_인원계획표 _적격 _PLQ2002-171(울산SK통합감시시스템 구축공사)-SK제출(자료제출용)_PLQ2003-076(울산SK 2차분 통합감시시스템 구축공사 견적서-2)" xfId="315" xr:uid="{00000000-0005-0000-0000-000038010000}"/>
    <cellStyle name="_인원계획표 _적격 _PLQ2002-171(울산SK통합감시시스템 구축공사)-SK제출(자료제출용)-1" xfId="316" xr:uid="{00000000-0005-0000-0000-000039010000}"/>
    <cellStyle name="_인원계획표 _적격 _PLQ2002-171(울산SK통합감시시스템 구축공사)-SK제출(자료제출용)-1_PLQ2003-076(울산SK 2차분 통합감시시스템 구축공사 견적서-2)" xfId="317" xr:uid="{00000000-0005-0000-0000-00003A010000}"/>
    <cellStyle name="_인원계획표 _적격 _q_hec_muara_fr_she_011803" xfId="318" xr:uid="{00000000-0005-0000-0000-00003B010000}"/>
    <cellStyle name="_인원계획표 _적격 _SHP04-Q010(울산SK)" xfId="319" xr:uid="{00000000-0005-0000-0000-00003C010000}"/>
    <cellStyle name="_인원계획표 _적격 _SHP04-Q015(CCPP Pro.)" xfId="320" xr:uid="{00000000-0005-0000-0000-00003D010000}"/>
    <cellStyle name="_인원계획표 _적격 _SN-100 질소소화설비 견적 2007년 양식" xfId="321" xr:uid="{00000000-0005-0000-0000-00003E010000}"/>
    <cellStyle name="_인원계획표 _적격 _삼성이문동" xfId="322" xr:uid="{00000000-0005-0000-0000-00003F010000}"/>
    <cellStyle name="_인원계획표 _적격 _삼성이문동_PLQ2003-076(울산SK 2차분 통합감시시스템 구축공사 견적서-2)" xfId="323" xr:uid="{00000000-0005-0000-0000-000040010000}"/>
    <cellStyle name="_인원계획표 _적격 _신화 견적서sample" xfId="324" xr:uid="{00000000-0005-0000-0000-000041010000}"/>
    <cellStyle name="_인원계획표 _적격 _신화 견적서sample_PLQ2003-076(울산SK 2차분 통합감시시스템 구축공사 견적서-2)" xfId="325" xr:uid="{00000000-0005-0000-0000-000042010000}"/>
    <cellStyle name="_인원계획표 _적격 _월곳집행(본사)" xfId="326" xr:uid="{00000000-0005-0000-0000-000043010000}"/>
    <cellStyle name="_인원계획표 _적격 _월곳집행(본사)_030626영문견적서(Amkor)" xfId="327" xr:uid="{00000000-0005-0000-0000-000044010000}"/>
    <cellStyle name="_인원계획표 _적격 _월곳집행(본사)_2007 견적서_송도3정거장(071213)" xfId="328" xr:uid="{00000000-0005-0000-0000-000045010000}"/>
    <cellStyle name="_인원계획표 _적격 _월곳집행(본사)_PLQ2002-100(신화소방 남해화학관련 전기자재" xfId="329" xr:uid="{00000000-0005-0000-0000-000046010000}"/>
    <cellStyle name="_인원계획표 _적격 _월곳집행(본사)_PLQ2002-100(신화소방 남해화학관련 전기자재_PLQ2002-156(SK)" xfId="330" xr:uid="{00000000-0005-0000-0000-000047010000}"/>
    <cellStyle name="_인원계획표 _적격 _월곳집행(본사)_PLQ2002-100(신화소방 남해화학관련 전기자재_PLQ2002-156(SK)_PLQ2002-171(울산SK 2차분 통합감시시스템 구축공사)-내부결제용-2" xfId="331" xr:uid="{00000000-0005-0000-0000-000048010000}"/>
    <cellStyle name="_인원계획표 _적격 _월곳집행(본사)_PLQ2002-100(신화소방 남해화학관련 전기자재_PLQ2002-156(SK)_PLQ2002-171(울산SK 2차분 통합감시시스템 구축공사)-내부결제용-2_PLQ2003-076(울산SK 2차분 통합감시시스템 구축공사 견적서-2)" xfId="332" xr:uid="{00000000-0005-0000-0000-000049010000}"/>
    <cellStyle name="_인원계획표 _적격 _월곳집행(본사)_PLQ2002-100(신화소방 남해화학관련 전기자재_PLQ2002-156(SK)_PLQ2002-171(울산SK통합감시시스템 구축공사)-SK제출(자료제출용)" xfId="333" xr:uid="{00000000-0005-0000-0000-00004A010000}"/>
    <cellStyle name="_인원계획표 _적격 _월곳집행(본사)_PLQ2002-100(신화소방 남해화학관련 전기자재_PLQ2002-156(SK)_PLQ2002-171(울산SK통합감시시스템 구축공사)-SK제출(자료제출용)_PLQ2003-076(울산SK 2차분 통합감시시스템 구축공사 견적서-2)" xfId="334" xr:uid="{00000000-0005-0000-0000-00004B010000}"/>
    <cellStyle name="_인원계획표 _적격 _월곳집행(본사)_PLQ2002-100(신화소방 남해화학관련 전기자재_PLQ2002-156(SK)_PLQ2002-171(울산SK통합감시시스템 구축공사)-SK제출(자료제출용)-1" xfId="335" xr:uid="{00000000-0005-0000-0000-00004C010000}"/>
    <cellStyle name="_인원계획표 _적격 _월곳집행(본사)_PLQ2002-100(신화소방 남해화학관련 전기자재_PLQ2002-156(SK)_PLQ2002-171(울산SK통합감시시스템 구축공사)-SK제출(자료제출용)-1_PLQ2003-076(울산SK 2차분 통합감시시스템 구축공사 견적서-2)" xfId="336" xr:uid="{00000000-0005-0000-0000-00004D010000}"/>
    <cellStyle name="_인원계획표 _적격 _월곳집행(본사)_PLQ2002-100(신화소방 남해화학관련 전기자재_PLQ2003-076(울산SK 2차분 통합감시시스템 구축공사 견적서-2)" xfId="337" xr:uid="{00000000-0005-0000-0000-00004E010000}"/>
    <cellStyle name="_인원계획표 _적격 _월곳집행(본사)_PLQ2002-100(신화소방 남해화학관련 전기자재_갑지" xfId="338" xr:uid="{00000000-0005-0000-0000-00004F010000}"/>
    <cellStyle name="_인원계획표 _적격 _월곳집행(본사)_PLQ2002-100(신화소방 남해화학관련 전기자재_갑지_PLQ2002-171(울산SK 2차분 통합감시시스템 구축공사)-내부결제용-2" xfId="339" xr:uid="{00000000-0005-0000-0000-000050010000}"/>
    <cellStyle name="_인원계획표 _적격 _월곳집행(본사)_PLQ2002-100(신화소방 남해화학관련 전기자재_갑지_PLQ2002-171(울산SK 2차분 통합감시시스템 구축공사)-내부결제용-2_PLQ2003-076(울산SK 2차분 통합감시시스템 구축공사 견적서-2)" xfId="340" xr:uid="{00000000-0005-0000-0000-000051010000}"/>
    <cellStyle name="_인원계획표 _적격 _월곳집행(본사)_PLQ2002-100(신화소방 남해화학관련 전기자재_갑지_PLQ2002-171(울산SK통합감시시스템 구축공사)-SK제출(자료제출용)" xfId="341" xr:uid="{00000000-0005-0000-0000-000052010000}"/>
    <cellStyle name="_인원계획표 _적격 _월곳집행(본사)_PLQ2002-100(신화소방 남해화학관련 전기자재_갑지_PLQ2002-171(울산SK통합감시시스템 구축공사)-SK제출(자료제출용)_PLQ2003-076(울산SK 2차분 통합감시시스템 구축공사 견적서-2)" xfId="342" xr:uid="{00000000-0005-0000-0000-000053010000}"/>
    <cellStyle name="_인원계획표 _적격 _월곳집행(본사)_PLQ2002-100(신화소방 남해화학관련 전기자재_갑지_PLQ2002-171(울산SK통합감시시스템 구축공사)-SK제출(자료제출용)-1" xfId="343" xr:uid="{00000000-0005-0000-0000-000054010000}"/>
    <cellStyle name="_인원계획표 _적격 _월곳집행(본사)_PLQ2002-100(신화소방 남해화학관련 전기자재_갑지_PLQ2002-171(울산SK통합감시시스템 구축공사)-SK제출(자료제출용)-1_PLQ2003-076(울산SK 2차분 통합감시시스템 구축공사 견적서-2)" xfId="344" xr:uid="{00000000-0005-0000-0000-000055010000}"/>
    <cellStyle name="_인원계획표 _적격 _월곳집행(본사)_PLQ2002-100(신화소방 남해화학관련 전기자재_을지" xfId="345" xr:uid="{00000000-0005-0000-0000-000056010000}"/>
    <cellStyle name="_인원계획표 _적격 _월곳집행(본사)_PLQ2002-100(신화소방 남해화학관련 전기자재_을지_PLQ2002-171(울산SK 2차분 통합감시시스템 구축공사)-내부결제용-2" xfId="346" xr:uid="{00000000-0005-0000-0000-000057010000}"/>
    <cellStyle name="_인원계획표 _적격 _월곳집행(본사)_PLQ2002-100(신화소방 남해화학관련 전기자재_을지_PLQ2002-171(울산SK 2차분 통합감시시스템 구축공사)-내부결제용-2_PLQ2003-076(울산SK 2차분 통합감시시스템 구축공사 견적서-2)" xfId="347" xr:uid="{00000000-0005-0000-0000-000058010000}"/>
    <cellStyle name="_인원계획표 _적격 _월곳집행(본사)_PLQ2002-100(신화소방 남해화학관련 전기자재_을지_PLQ2002-171(울산SK통합감시시스템 구축공사)-SK제출(자료제출용)" xfId="348" xr:uid="{00000000-0005-0000-0000-000059010000}"/>
    <cellStyle name="_인원계획표 _적격 _월곳집행(본사)_PLQ2002-100(신화소방 남해화학관련 전기자재_을지_PLQ2002-171(울산SK통합감시시스템 구축공사)-SK제출(자료제출용)_PLQ2003-076(울산SK 2차분 통합감시시스템 구축공사 견적서-2)" xfId="349" xr:uid="{00000000-0005-0000-0000-00005A010000}"/>
    <cellStyle name="_인원계획표 _적격 _월곳집행(본사)_PLQ2002-100(신화소방 남해화학관련 전기자재_을지_PLQ2002-171(울산SK통합감시시스템 구축공사)-SK제출(자료제출용)-1" xfId="350" xr:uid="{00000000-0005-0000-0000-00005B010000}"/>
    <cellStyle name="_인원계획표 _적격 _월곳집행(본사)_PLQ2002-100(신화소방 남해화학관련 전기자재_을지_PLQ2002-171(울산SK통합감시시스템 구축공사)-SK제출(자료제출용)-1_PLQ2003-076(울산SK 2차분 통합감시시스템 구축공사 견적서-2)" xfId="351" xr:uid="{00000000-0005-0000-0000-00005C010000}"/>
    <cellStyle name="_인원계획표 _적격 _월곳집행(본사)_PLQ2002-100(신화소방 남해화학관련 추가자재)" xfId="352" xr:uid="{00000000-0005-0000-0000-00005D010000}"/>
    <cellStyle name="_인원계획표 _적격 _월곳집행(본사)_PLQ2002-100(신화소방 남해화학관련 추가자재)_PLQ2002-156(SK)" xfId="353" xr:uid="{00000000-0005-0000-0000-00005E010000}"/>
    <cellStyle name="_인원계획표 _적격 _월곳집행(본사)_PLQ2002-100(신화소방 남해화학관련 추가자재)_PLQ2002-156(SK)_PLQ2002-171(울산SK 2차분 통합감시시스템 구축공사)-내부결제용-2" xfId="354" xr:uid="{00000000-0005-0000-0000-00005F010000}"/>
    <cellStyle name="_인원계획표 _적격 _월곳집행(본사)_PLQ2002-100(신화소방 남해화학관련 추가자재)_PLQ2002-156(SK)_PLQ2002-171(울산SK 2차분 통합감시시스템 구축공사)-내부결제용-2_PLQ2003-076(울산SK 2차분 통합감시시스템 구축공사 견적서-2)" xfId="355" xr:uid="{00000000-0005-0000-0000-000060010000}"/>
    <cellStyle name="_인원계획표 _적격 _월곳집행(본사)_PLQ2002-100(신화소방 남해화학관련 추가자재)_PLQ2002-156(SK)_PLQ2002-171(울산SK통합감시시스템 구축공사)-SK제출(자료제출용)" xfId="356" xr:uid="{00000000-0005-0000-0000-000061010000}"/>
    <cellStyle name="_인원계획표 _적격 _월곳집행(본사)_PLQ2002-100(신화소방 남해화학관련 추가자재)_PLQ2002-156(SK)_PLQ2002-171(울산SK통합감시시스템 구축공사)-SK제출(자료제출용)_PLQ2003-076(울산SK 2차분 통합감시시스템 구축공사 견적서-2)" xfId="357" xr:uid="{00000000-0005-0000-0000-000062010000}"/>
    <cellStyle name="_인원계획표 _적격 _월곳집행(본사)_PLQ2002-100(신화소방 남해화학관련 추가자재)_PLQ2002-156(SK)_PLQ2002-171(울산SK통합감시시스템 구축공사)-SK제출(자료제출용)-1" xfId="358" xr:uid="{00000000-0005-0000-0000-000063010000}"/>
    <cellStyle name="_인원계획표 _적격 _월곳집행(본사)_PLQ2002-100(신화소방 남해화학관련 추가자재)_PLQ2002-156(SK)_PLQ2002-171(울산SK통합감시시스템 구축공사)-SK제출(자료제출용)-1_PLQ2003-076(울산SK 2차분 통합감시시스템 구축공사 견적서-2)" xfId="359" xr:uid="{00000000-0005-0000-0000-000064010000}"/>
    <cellStyle name="_인원계획표 _적격 _월곳집행(본사)_PLQ2002-100(신화소방 남해화학관련 추가자재)_PLQ2003-076(울산SK 2차분 통합감시시스템 구축공사 견적서-2)" xfId="360" xr:uid="{00000000-0005-0000-0000-000065010000}"/>
    <cellStyle name="_인원계획표 _적격 _월곳집행(본사)_PLQ2002-100(신화소방 남해화학관련 추가자재)_갑지" xfId="361" xr:uid="{00000000-0005-0000-0000-000066010000}"/>
    <cellStyle name="_인원계획표 _적격 _월곳집행(본사)_PLQ2002-100(신화소방 남해화학관련 추가자재)_갑지_PLQ2002-171(울산SK 2차분 통합감시시스템 구축공사)-내부결제용-2" xfId="362" xr:uid="{00000000-0005-0000-0000-000067010000}"/>
    <cellStyle name="_인원계획표 _적격 _월곳집행(본사)_PLQ2002-100(신화소방 남해화학관련 추가자재)_갑지_PLQ2002-171(울산SK 2차분 통합감시시스템 구축공사)-내부결제용-2_PLQ2003-076(울산SK 2차분 통합감시시스템 구축공사 견적서-2)" xfId="363" xr:uid="{00000000-0005-0000-0000-000068010000}"/>
    <cellStyle name="_인원계획표 _적격 _월곳집행(본사)_PLQ2002-100(신화소방 남해화학관련 추가자재)_갑지_PLQ2002-171(울산SK통합감시시스템 구축공사)-SK제출(자료제출용)" xfId="364" xr:uid="{00000000-0005-0000-0000-000069010000}"/>
    <cellStyle name="_인원계획표 _적격 _월곳집행(본사)_PLQ2002-100(신화소방 남해화학관련 추가자재)_갑지_PLQ2002-171(울산SK통합감시시스템 구축공사)-SK제출(자료제출용)_PLQ2003-076(울산SK 2차분 통합감시시스템 구축공사 견적서-2)" xfId="365" xr:uid="{00000000-0005-0000-0000-00006A010000}"/>
    <cellStyle name="_인원계획표 _적격 _월곳집행(본사)_PLQ2002-100(신화소방 남해화학관련 추가자재)_갑지_PLQ2002-171(울산SK통합감시시스템 구축공사)-SK제출(자료제출용)-1" xfId="366" xr:uid="{00000000-0005-0000-0000-00006B010000}"/>
    <cellStyle name="_인원계획표 _적격 _월곳집행(본사)_PLQ2002-100(신화소방 남해화학관련 추가자재)_갑지_PLQ2002-171(울산SK통합감시시스템 구축공사)-SK제출(자료제출용)-1_PLQ2003-076(울산SK 2차분 통합감시시스템 구축공사 견적서-2)" xfId="367" xr:uid="{00000000-0005-0000-0000-00006C010000}"/>
    <cellStyle name="_인원계획표 _적격 _월곳집행(본사)_PLQ2002-100(신화소방 남해화학관련 추가자재)_을지" xfId="368" xr:uid="{00000000-0005-0000-0000-00006D010000}"/>
    <cellStyle name="_인원계획표 _적격 _월곳집행(본사)_PLQ2002-100(신화소방 남해화학관련 추가자재)_을지_PLQ2002-171(울산SK 2차분 통합감시시스템 구축공사)-내부결제용-2" xfId="369" xr:uid="{00000000-0005-0000-0000-00006E010000}"/>
    <cellStyle name="_인원계획표 _적격 _월곳집행(본사)_PLQ2002-100(신화소방 남해화학관련 추가자재)_을지_PLQ2002-171(울산SK 2차분 통합감시시스템 구축공사)-내부결제용-2_PLQ2003-076(울산SK 2차분 통합감시시스템 구축공사 견적서-2)" xfId="370" xr:uid="{00000000-0005-0000-0000-00006F010000}"/>
    <cellStyle name="_인원계획표 _적격 _월곳집행(본사)_PLQ2002-100(신화소방 남해화학관련 추가자재)_을지_PLQ2002-171(울산SK통합감시시스템 구축공사)-SK제출(자료제출용)" xfId="371" xr:uid="{00000000-0005-0000-0000-000070010000}"/>
    <cellStyle name="_인원계획표 _적격 _월곳집행(본사)_PLQ2002-100(신화소방 남해화학관련 추가자재)_을지_PLQ2002-171(울산SK통합감시시스템 구축공사)-SK제출(자료제출용)_PLQ2003-076(울산SK 2차분 통합감시시스템 구축공사 견적서-2)" xfId="372" xr:uid="{00000000-0005-0000-0000-000071010000}"/>
    <cellStyle name="_인원계획표 _적격 _월곳집행(본사)_PLQ2002-100(신화소방 남해화학관련 추가자재)_을지_PLQ2002-171(울산SK통합감시시스템 구축공사)-SK제출(자료제출용)-1" xfId="373" xr:uid="{00000000-0005-0000-0000-000072010000}"/>
    <cellStyle name="_인원계획표 _적격 _월곳집행(본사)_PLQ2002-100(신화소방 남해화학관련 추가자재)_을지_PLQ2002-171(울산SK통합감시시스템 구축공사)-SK제출(자료제출용)-1_PLQ2003-076(울산SK 2차분 통합감시시스템 구축공사 견적서-2)" xfId="374" xr:uid="{00000000-0005-0000-0000-000073010000}"/>
    <cellStyle name="_인원계획표 _적격 _월곳집행(본사)_PLQ2002-171(울산SK 2차분 통합감시시스템 구축공사)-내부결제용-2" xfId="375" xr:uid="{00000000-0005-0000-0000-000074010000}"/>
    <cellStyle name="_인원계획표 _적격 _월곳집행(본사)_PLQ2002-171(울산SK 2차분 통합감시시스템 구축공사)-내부결제용-2_PLQ2003-076(울산SK 2차분 통합감시시스템 구축공사 견적서-2)" xfId="376" xr:uid="{00000000-0005-0000-0000-000075010000}"/>
    <cellStyle name="_인원계획표 _적격 _월곳집행(본사)_PLQ2002-171(울산SK통합감시시스템 구축공사)-SK제출(자료제출용)" xfId="377" xr:uid="{00000000-0005-0000-0000-000076010000}"/>
    <cellStyle name="_인원계획표 _적격 _월곳집행(본사)_PLQ2002-171(울산SK통합감시시스템 구축공사)-SK제출(자료제출용)_PLQ2003-076(울산SK 2차분 통합감시시스템 구축공사 견적서-2)" xfId="378" xr:uid="{00000000-0005-0000-0000-000077010000}"/>
    <cellStyle name="_인원계획표 _적격 _월곳집행(본사)_PLQ2002-171(울산SK통합감시시스템 구축공사)-SK제출(자료제출용)-1" xfId="379" xr:uid="{00000000-0005-0000-0000-000078010000}"/>
    <cellStyle name="_인원계획표 _적격 _월곳집행(본사)_PLQ2002-171(울산SK통합감시시스템 구축공사)-SK제출(자료제출용)-1_PLQ2003-076(울산SK 2차분 통합감시시스템 구축공사 견적서-2)" xfId="380" xr:uid="{00000000-0005-0000-0000-000079010000}"/>
    <cellStyle name="_인원계획표 _적격 _월곳집행(본사)_q_hec_muara_fr_she_011803" xfId="381" xr:uid="{00000000-0005-0000-0000-00007A010000}"/>
    <cellStyle name="_인원계획표 _적격 _월곳집행(본사)_SHP04-Q010(울산SK)" xfId="382" xr:uid="{00000000-0005-0000-0000-00007B010000}"/>
    <cellStyle name="_인원계획표 _적격 _월곳집행(본사)_SHP04-Q015(CCPP Pro.)" xfId="383" xr:uid="{00000000-0005-0000-0000-00007C010000}"/>
    <cellStyle name="_인원계획표 _적격 _월곳집행(본사)_SN-100 질소소화설비 견적 2007년 양식" xfId="384" xr:uid="{00000000-0005-0000-0000-00007D010000}"/>
    <cellStyle name="_인원계획표 _적격 _월곳집행(본사)_공내역서(소방)" xfId="385" xr:uid="{00000000-0005-0000-0000-00007E010000}"/>
    <cellStyle name="_인원계획표 _적격 _월곳집행(본사)_공내역서(소방)_030626영문견적서(Amkor)" xfId="386" xr:uid="{00000000-0005-0000-0000-00007F010000}"/>
    <cellStyle name="_인원계획표 _적격 _월곳집행(본사)_공내역서(소방)_2007 견적서_송도3정거장(071213)" xfId="387" xr:uid="{00000000-0005-0000-0000-000080010000}"/>
    <cellStyle name="_인원계획표 _적격 _월곳집행(본사)_공내역서(소방)_PLQ2002-100(신화소방 남해화학관련 전기자재" xfId="388" xr:uid="{00000000-0005-0000-0000-000081010000}"/>
    <cellStyle name="_인원계획표 _적격 _월곳집행(본사)_공내역서(소방)_PLQ2002-100(신화소방 남해화학관련 전기자재_PLQ2002-156(SK)" xfId="389" xr:uid="{00000000-0005-0000-0000-000082010000}"/>
    <cellStyle name="_인원계획표 _적격 _월곳집행(본사)_공내역서(소방)_PLQ2002-100(신화소방 남해화학관련 전기자재_PLQ2002-156(SK)_PLQ2002-171(울산SK 2차분 통합감시시스템 구축공사)-내부결제용-2" xfId="390" xr:uid="{00000000-0005-0000-0000-000083010000}"/>
    <cellStyle name="_인원계획표 _적격 _월곳집행(본사)_공내역서(소방)_PLQ2002-100(신화소방 남해화학관련 전기자재_PLQ2002-156(SK)_PLQ2002-171(울산SK 2차분 통합감시시스템 구축공사)-내부결제용-2_PLQ2003-076(울산SK 2차분 통합감시시스템 구축공사 견적서-2)" xfId="391" xr:uid="{00000000-0005-0000-0000-000084010000}"/>
    <cellStyle name="_인원계획표 _적격 _월곳집행(본사)_공내역서(소방)_PLQ2002-100(신화소방 남해화학관련 전기자재_PLQ2002-156(SK)_PLQ2002-171(울산SK통합감시시스템 구축공사)-SK제출(자료제출용)" xfId="392" xr:uid="{00000000-0005-0000-0000-000085010000}"/>
    <cellStyle name="_인원계획표 _적격 _월곳집행(본사)_공내역서(소방)_PLQ2002-100(신화소방 남해화학관련 전기자재_PLQ2002-156(SK)_PLQ2002-171(울산SK통합감시시스템 구축공사)-SK제출(자료제출용)_PLQ2003-076(울산SK 2차분 통합감시시스템 구축공사 견적서-2)" xfId="393" xr:uid="{00000000-0005-0000-0000-000086010000}"/>
    <cellStyle name="_인원계획표 _적격 _월곳집행(본사)_공내역서(소방)_PLQ2002-100(신화소방 남해화학관련 전기자재_PLQ2002-156(SK)_PLQ2002-171(울산SK통합감시시스템 구축공사)-SK제출(자료제출용)-1" xfId="394" xr:uid="{00000000-0005-0000-0000-000087010000}"/>
    <cellStyle name="_인원계획표 _적격 _월곳집행(본사)_공내역서(소방)_PLQ2002-100(신화소방 남해화학관련 전기자재_PLQ2002-156(SK)_PLQ2002-171(울산SK통합감시시스템 구축공사)-SK제출(자료제출용)-1_PLQ2003-076(울산SK 2차분 통합감시시스템 구축공사 견적서-2)" xfId="395" xr:uid="{00000000-0005-0000-0000-000088010000}"/>
    <cellStyle name="_인원계획표 _적격 _월곳집행(본사)_공내역서(소방)_PLQ2002-100(신화소방 남해화학관련 전기자재_PLQ2003-076(울산SK 2차분 통합감시시스템 구축공사 견적서-2)" xfId="396" xr:uid="{00000000-0005-0000-0000-000089010000}"/>
    <cellStyle name="_인원계획표 _적격 _월곳집행(본사)_공내역서(소방)_PLQ2002-100(신화소방 남해화학관련 전기자재_갑지" xfId="397" xr:uid="{00000000-0005-0000-0000-00008A010000}"/>
    <cellStyle name="_인원계획표 _적격 _월곳집행(본사)_공내역서(소방)_PLQ2002-100(신화소방 남해화학관련 전기자재_갑지_PLQ2002-171(울산SK 2차분 통합감시시스템 구축공사)-내부결제용-2" xfId="398" xr:uid="{00000000-0005-0000-0000-00008B010000}"/>
    <cellStyle name="_인원계획표 _적격 _월곳집행(본사)_공내역서(소방)_PLQ2002-100(신화소방 남해화학관련 전기자재_갑지_PLQ2002-171(울산SK 2차분 통합감시시스템 구축공사)-내부결제용-2_PLQ2003-076(울산SK 2차분 통합감시시스템 구축공사 견적서-2)" xfId="399" xr:uid="{00000000-0005-0000-0000-00008C010000}"/>
    <cellStyle name="_인원계획표 _적격 _월곳집행(본사)_공내역서(소방)_PLQ2002-100(신화소방 남해화학관련 전기자재_갑지_PLQ2002-171(울산SK통합감시시스템 구축공사)-SK제출(자료제출용)" xfId="400" xr:uid="{00000000-0005-0000-0000-00008D010000}"/>
    <cellStyle name="_인원계획표 _적격 _월곳집행(본사)_공내역서(소방)_PLQ2002-100(신화소방 남해화학관련 전기자재_갑지_PLQ2002-171(울산SK통합감시시스템 구축공사)-SK제출(자료제출용)_PLQ2003-076(울산SK 2차분 통합감시시스템 구축공사 견적서-2)" xfId="401" xr:uid="{00000000-0005-0000-0000-00008E010000}"/>
    <cellStyle name="_인원계획표 _적격 _월곳집행(본사)_공내역서(소방)_PLQ2002-100(신화소방 남해화학관련 전기자재_갑지_PLQ2002-171(울산SK통합감시시스템 구축공사)-SK제출(자료제출용)-1" xfId="402" xr:uid="{00000000-0005-0000-0000-00008F010000}"/>
    <cellStyle name="_인원계획표 _적격 _월곳집행(본사)_공내역서(소방)_PLQ2002-100(신화소방 남해화학관련 전기자재_갑지_PLQ2002-171(울산SK통합감시시스템 구축공사)-SK제출(자료제출용)-1_PLQ2003-076(울산SK 2차분 통합감시시스템 구축공사 견적서-2)" xfId="403" xr:uid="{00000000-0005-0000-0000-000090010000}"/>
    <cellStyle name="_인원계획표 _적격 _월곳집행(본사)_공내역서(소방)_PLQ2002-100(신화소방 남해화학관련 전기자재_을지" xfId="404" xr:uid="{00000000-0005-0000-0000-000091010000}"/>
    <cellStyle name="_인원계획표 _적격 _월곳집행(본사)_공내역서(소방)_PLQ2002-100(신화소방 남해화학관련 전기자재_을지_PLQ2002-171(울산SK 2차분 통합감시시스템 구축공사)-내부결제용-2" xfId="405" xr:uid="{00000000-0005-0000-0000-000092010000}"/>
    <cellStyle name="_인원계획표 _적격 _월곳집행(본사)_공내역서(소방)_PLQ2002-100(신화소방 남해화학관련 전기자재_을지_PLQ2002-171(울산SK 2차분 통합감시시스템 구축공사)-내부결제용-2_PLQ2003-076(울산SK 2차분 통합감시시스템 구축공사 견적서-2)" xfId="406" xr:uid="{00000000-0005-0000-0000-000093010000}"/>
    <cellStyle name="_인원계획표 _적격 _월곳집행(본사)_공내역서(소방)_PLQ2002-100(신화소방 남해화학관련 전기자재_을지_PLQ2002-171(울산SK통합감시시스템 구축공사)-SK제출(자료제출용)" xfId="407" xr:uid="{00000000-0005-0000-0000-000094010000}"/>
    <cellStyle name="_인원계획표 _적격 _월곳집행(본사)_공내역서(소방)_PLQ2002-100(신화소방 남해화학관련 전기자재_을지_PLQ2002-171(울산SK통합감시시스템 구축공사)-SK제출(자료제출용)_PLQ2003-076(울산SK 2차분 통합감시시스템 구축공사 견적서-2)" xfId="408" xr:uid="{00000000-0005-0000-0000-000095010000}"/>
    <cellStyle name="_인원계획표 _적격 _월곳집행(본사)_공내역서(소방)_PLQ2002-100(신화소방 남해화학관련 전기자재_을지_PLQ2002-171(울산SK통합감시시스템 구축공사)-SK제출(자료제출용)-1" xfId="409" xr:uid="{00000000-0005-0000-0000-000096010000}"/>
    <cellStyle name="_인원계획표 _적격 _월곳집행(본사)_공내역서(소방)_PLQ2002-100(신화소방 남해화학관련 전기자재_을지_PLQ2002-171(울산SK통합감시시스템 구축공사)-SK제출(자료제출용)-1_PLQ2003-076(울산SK 2차분 통합감시시스템 구축공사 견적서-2)" xfId="410" xr:uid="{00000000-0005-0000-0000-000097010000}"/>
    <cellStyle name="_인원계획표 _적격 _월곳집행(본사)_공내역서(소방)_PLQ2002-100(신화소방 남해화학관련 추가자재)" xfId="411" xr:uid="{00000000-0005-0000-0000-000098010000}"/>
    <cellStyle name="_인원계획표 _적격 _월곳집행(본사)_공내역서(소방)_PLQ2002-100(신화소방 남해화학관련 추가자재)_PLQ2002-156(SK)" xfId="412" xr:uid="{00000000-0005-0000-0000-000099010000}"/>
    <cellStyle name="_인원계획표 _적격 _월곳집행(본사)_공내역서(소방)_PLQ2002-100(신화소방 남해화학관련 추가자재)_PLQ2002-156(SK)_PLQ2002-171(울산SK 2차분 통합감시시스템 구축공사)-내부결제용-2" xfId="413" xr:uid="{00000000-0005-0000-0000-00009A010000}"/>
    <cellStyle name="_인원계획표 _적격 _월곳집행(본사)_공내역서(소방)_PLQ2002-100(신화소방 남해화학관련 추가자재)_PLQ2002-156(SK)_PLQ2002-171(울산SK 2차분 통합감시시스템 구축공사)-내부결제용-2_PLQ2003-076(울산SK 2차분 통합감시시스템 구축공사 견적서-2)" xfId="414" xr:uid="{00000000-0005-0000-0000-00009B010000}"/>
    <cellStyle name="_인원계획표 _적격 _월곳집행(본사)_공내역서(소방)_PLQ2002-100(신화소방 남해화학관련 추가자재)_PLQ2002-156(SK)_PLQ2002-171(울산SK통합감시시스템 구축공사)-SK제출(자료제출용)" xfId="415" xr:uid="{00000000-0005-0000-0000-00009C010000}"/>
    <cellStyle name="_인원계획표 _적격 _월곳집행(본사)_공내역서(소방)_PLQ2002-100(신화소방 남해화학관련 추가자재)_PLQ2002-156(SK)_PLQ2002-171(울산SK통합감시시스템 구축공사)-SK제출(자료제출용)_PLQ2003-076(울산SK 2차분 통합감시시스템 구축공사 견적서-2)" xfId="416" xr:uid="{00000000-0005-0000-0000-00009D010000}"/>
    <cellStyle name="_인원계획표 _적격 _월곳집행(본사)_공내역서(소방)_PLQ2002-100(신화소방 남해화학관련 추가자재)_PLQ2002-156(SK)_PLQ2002-171(울산SK통합감시시스템 구축공사)-SK제출(자료제출용)-1" xfId="417" xr:uid="{00000000-0005-0000-0000-00009E010000}"/>
    <cellStyle name="_인원계획표 _적격 _월곳집행(본사)_공내역서(소방)_PLQ2002-100(신화소방 남해화학관련 추가자재)_PLQ2002-156(SK)_PLQ2002-171(울산SK통합감시시스템 구축공사)-SK제출(자료제출용)-1_PLQ2003-076(울산SK 2차분 통합감시시스템 구축공사 견적서-2)" xfId="418" xr:uid="{00000000-0005-0000-0000-00009F010000}"/>
    <cellStyle name="_인원계획표 _적격 _월곳집행(본사)_공내역서(소방)_PLQ2002-100(신화소방 남해화학관련 추가자재)_PLQ2003-076(울산SK 2차분 통합감시시스템 구축공사 견적서-2)" xfId="419" xr:uid="{00000000-0005-0000-0000-0000A0010000}"/>
    <cellStyle name="_인원계획표 _적격 _월곳집행(본사)_공내역서(소방)_PLQ2002-100(신화소방 남해화학관련 추가자재)_갑지" xfId="420" xr:uid="{00000000-0005-0000-0000-0000A1010000}"/>
    <cellStyle name="_인원계획표 _적격 _월곳집행(본사)_공내역서(소방)_PLQ2002-100(신화소방 남해화학관련 추가자재)_갑지_PLQ2002-171(울산SK 2차분 통합감시시스템 구축공사)-내부결제용-2" xfId="421" xr:uid="{00000000-0005-0000-0000-0000A2010000}"/>
    <cellStyle name="_인원계획표 _적격 _월곳집행(본사)_공내역서(소방)_PLQ2002-100(신화소방 남해화학관련 추가자재)_갑지_PLQ2002-171(울산SK 2차분 통합감시시스템 구축공사)-내부결제용-2_PLQ2003-076(울산SK 2차분 통합감시시스템 구축공사 견적서-2)" xfId="422" xr:uid="{00000000-0005-0000-0000-0000A3010000}"/>
    <cellStyle name="_인원계획표 _적격 _월곳집행(본사)_공내역서(소방)_PLQ2002-100(신화소방 남해화학관련 추가자재)_갑지_PLQ2002-171(울산SK통합감시시스템 구축공사)-SK제출(자료제출용)" xfId="423" xr:uid="{00000000-0005-0000-0000-0000A4010000}"/>
    <cellStyle name="_인원계획표 _적격 _월곳집행(본사)_공내역서(소방)_PLQ2002-100(신화소방 남해화학관련 추가자재)_갑지_PLQ2002-171(울산SK통합감시시스템 구축공사)-SK제출(자료제출용)_PLQ2003-076(울산SK 2차분 통합감시시스템 구축공사 견적서-2)" xfId="424" xr:uid="{00000000-0005-0000-0000-0000A5010000}"/>
    <cellStyle name="_인원계획표 _적격 _월곳집행(본사)_공내역서(소방)_PLQ2002-100(신화소방 남해화학관련 추가자재)_갑지_PLQ2002-171(울산SK통합감시시스템 구축공사)-SK제출(자료제출용)-1" xfId="425" xr:uid="{00000000-0005-0000-0000-0000A6010000}"/>
    <cellStyle name="_인원계획표 _적격 _월곳집행(본사)_공내역서(소방)_PLQ2002-100(신화소방 남해화학관련 추가자재)_갑지_PLQ2002-171(울산SK통합감시시스템 구축공사)-SK제출(자료제출용)-1_PLQ2003-076(울산SK 2차분 통합감시시스템 구축공사 견적서-2)" xfId="426" xr:uid="{00000000-0005-0000-0000-0000A7010000}"/>
    <cellStyle name="_인원계획표 _적격 _월곳집행(본사)_공내역서(소방)_PLQ2002-100(신화소방 남해화학관련 추가자재)_을지" xfId="427" xr:uid="{00000000-0005-0000-0000-0000A8010000}"/>
    <cellStyle name="_인원계획표 _적격 _월곳집행(본사)_공내역서(소방)_PLQ2002-100(신화소방 남해화학관련 추가자재)_을지_PLQ2002-171(울산SK 2차분 통합감시시스템 구축공사)-내부결제용-2" xfId="428" xr:uid="{00000000-0005-0000-0000-0000A9010000}"/>
    <cellStyle name="_인원계획표 _적격 _월곳집행(본사)_공내역서(소방)_PLQ2002-100(신화소방 남해화학관련 추가자재)_을지_PLQ2002-171(울산SK 2차분 통합감시시스템 구축공사)-내부결제용-2_PLQ2003-076(울산SK 2차분 통합감시시스템 구축공사 견적서-2)" xfId="429" xr:uid="{00000000-0005-0000-0000-0000AA010000}"/>
    <cellStyle name="_인원계획표 _적격 _월곳집행(본사)_공내역서(소방)_PLQ2002-100(신화소방 남해화학관련 추가자재)_을지_PLQ2002-171(울산SK통합감시시스템 구축공사)-SK제출(자료제출용)" xfId="430" xr:uid="{00000000-0005-0000-0000-0000AB010000}"/>
    <cellStyle name="_인원계획표 _적격 _월곳집행(본사)_공내역서(소방)_PLQ2002-100(신화소방 남해화학관련 추가자재)_을지_PLQ2002-171(울산SK통합감시시스템 구축공사)-SK제출(자료제출용)_PLQ2003-076(울산SK 2차분 통합감시시스템 구축공사 견적서-2)" xfId="431" xr:uid="{00000000-0005-0000-0000-0000AC010000}"/>
    <cellStyle name="_인원계획표 _적격 _월곳집행(본사)_공내역서(소방)_PLQ2002-100(신화소방 남해화학관련 추가자재)_을지_PLQ2002-171(울산SK통합감시시스템 구축공사)-SK제출(자료제출용)-1" xfId="432" xr:uid="{00000000-0005-0000-0000-0000AD010000}"/>
    <cellStyle name="_인원계획표 _적격 _월곳집행(본사)_공내역서(소방)_PLQ2002-100(신화소방 남해화학관련 추가자재)_을지_PLQ2002-171(울산SK통합감시시스템 구축공사)-SK제출(자료제출용)-1_PLQ2003-076(울산SK 2차분 통합감시시스템 구축공사 견적서-2)" xfId="433" xr:uid="{00000000-0005-0000-0000-0000AE010000}"/>
    <cellStyle name="_인원계획표 _적격 _월곳집행(본사)_공내역서(소방)_PLQ2002-171(울산SK 2차분 통합감시시스템 구축공사)-내부결제용-2" xfId="434" xr:uid="{00000000-0005-0000-0000-0000AF010000}"/>
    <cellStyle name="_인원계획표 _적격 _월곳집행(본사)_공내역서(소방)_PLQ2002-171(울산SK 2차분 통합감시시스템 구축공사)-내부결제용-2_PLQ2003-076(울산SK 2차분 통합감시시스템 구축공사 견적서-2)" xfId="435" xr:uid="{00000000-0005-0000-0000-0000B0010000}"/>
    <cellStyle name="_인원계획표 _적격 _월곳집행(본사)_공내역서(소방)_PLQ2002-171(울산SK통합감시시스템 구축공사)-SK제출(자료제출용)" xfId="436" xr:uid="{00000000-0005-0000-0000-0000B1010000}"/>
    <cellStyle name="_인원계획표 _적격 _월곳집행(본사)_공내역서(소방)_PLQ2002-171(울산SK통합감시시스템 구축공사)-SK제출(자료제출용)_PLQ2003-076(울산SK 2차분 통합감시시스템 구축공사 견적서-2)" xfId="437" xr:uid="{00000000-0005-0000-0000-0000B2010000}"/>
    <cellStyle name="_인원계획표 _적격 _월곳집행(본사)_공내역서(소방)_PLQ2002-171(울산SK통합감시시스템 구축공사)-SK제출(자료제출용)-1" xfId="438" xr:uid="{00000000-0005-0000-0000-0000B3010000}"/>
    <cellStyle name="_인원계획표 _적격 _월곳집행(본사)_공내역서(소방)_PLQ2002-171(울산SK통합감시시스템 구축공사)-SK제출(자료제출용)-1_PLQ2003-076(울산SK 2차분 통합감시시스템 구축공사 견적서-2)" xfId="439" xr:uid="{00000000-0005-0000-0000-0000B4010000}"/>
    <cellStyle name="_인원계획표 _적격 _월곳집행(본사)_공내역서(소방)_q_hec_muara_fr_she_011803" xfId="440" xr:uid="{00000000-0005-0000-0000-0000B5010000}"/>
    <cellStyle name="_인원계획표 _적격 _월곳집행(본사)_공내역서(소방)_SHP04-Q010(울산SK)" xfId="441" xr:uid="{00000000-0005-0000-0000-0000B6010000}"/>
    <cellStyle name="_인원계획표 _적격 _월곳집행(본사)_공내역서(소방)_SHP04-Q015(CCPP Pro.)" xfId="442" xr:uid="{00000000-0005-0000-0000-0000B7010000}"/>
    <cellStyle name="_인원계획표 _적격 _월곳집행(본사)_공내역서(소방)_SN-100 질소소화설비 견적 2007년 양식" xfId="443" xr:uid="{00000000-0005-0000-0000-0000B8010000}"/>
    <cellStyle name="_인원계획표 _적격 _월곳집행(본사)_공내역서(소방final)" xfId="444" xr:uid="{00000000-0005-0000-0000-0000B9010000}"/>
    <cellStyle name="_인원계획표 _적격 _월곳집행(본사)_공내역서(소방final)_030626영문견적서(Amkor)" xfId="445" xr:uid="{00000000-0005-0000-0000-0000BA010000}"/>
    <cellStyle name="_인원계획표 _적격 _월곳집행(본사)_공내역서(소방final)_2007 견적서_송도3정거장(071213)" xfId="446" xr:uid="{00000000-0005-0000-0000-0000BB010000}"/>
    <cellStyle name="_인원계획표 _적격 _월곳집행(본사)_공내역서(소방final)_PLQ2002-100(신화소방 남해화학관련 전기자재" xfId="447" xr:uid="{00000000-0005-0000-0000-0000BC010000}"/>
    <cellStyle name="_인원계획표 _적격 _월곳집행(본사)_공내역서(소방final)_PLQ2002-100(신화소방 남해화학관련 전기자재_PLQ2002-156(SK)" xfId="448" xr:uid="{00000000-0005-0000-0000-0000BD010000}"/>
    <cellStyle name="_인원계획표 _적격 _월곳집행(본사)_공내역서(소방final)_PLQ2002-100(신화소방 남해화학관련 전기자재_PLQ2002-156(SK)_PLQ2002-171(울산SK 2차분 통합감시시스템 구축공사)-내부결제용-2" xfId="449" xr:uid="{00000000-0005-0000-0000-0000BE010000}"/>
    <cellStyle name="_인원계획표 _적격 _월곳집행(본사)_공내역서(소방final)_PLQ2002-100(신화소방 남해화학관련 전기자재_PLQ2002-156(SK)_PLQ2002-171(울산SK 2차분 통합감시시스템 구축공사)-내부결제용-2_PLQ2003-076(울산SK 2차분 통합감시시스템 구축공사 견적서-2)" xfId="450" xr:uid="{00000000-0005-0000-0000-0000BF010000}"/>
    <cellStyle name="_인원계획표 _적격 _월곳집행(본사)_공내역서(소방final)_PLQ2002-100(신화소방 남해화학관련 전기자재_PLQ2002-156(SK)_PLQ2002-171(울산SK통합감시시스템 구축공사)-SK제출(자료제출용)" xfId="451" xr:uid="{00000000-0005-0000-0000-0000C0010000}"/>
    <cellStyle name="_인원계획표 _적격 _월곳집행(본사)_공내역서(소방final)_PLQ2002-100(신화소방 남해화학관련 전기자재_PLQ2002-156(SK)_PLQ2002-171(울산SK통합감시시스템 구축공사)-SK제출(자료제출용)_PLQ2003-076(울산SK 2차분 통합감시시스템 구축공사 견적서-2)" xfId="452" xr:uid="{00000000-0005-0000-0000-0000C1010000}"/>
    <cellStyle name="_인원계획표 _적격 _월곳집행(본사)_공내역서(소방final)_PLQ2002-100(신화소방 남해화학관련 전기자재_PLQ2002-156(SK)_PLQ2002-171(울산SK통합감시시스템 구축공사)-SK제출(자료제출용)-1" xfId="453" xr:uid="{00000000-0005-0000-0000-0000C2010000}"/>
    <cellStyle name="_인원계획표 _적격 _월곳집행(본사)_공내역서(소방final)_PLQ2002-100(신화소방 남해화학관련 전기자재_PLQ2002-156(SK)_PLQ2002-171(울산SK통합감시시스템 구축공사)-SK제출(자료제출용)-1_PLQ2003-076(울산SK 2차분 통합감시시스템 구축공사 견적서-2)" xfId="454" xr:uid="{00000000-0005-0000-0000-0000C3010000}"/>
    <cellStyle name="_인원계획표 _적격 _월곳집행(본사)_공내역서(소방final)_PLQ2002-100(신화소방 남해화학관련 전기자재_PLQ2003-076(울산SK 2차분 통합감시시스템 구축공사 견적서-2)" xfId="455" xr:uid="{00000000-0005-0000-0000-0000C4010000}"/>
    <cellStyle name="_인원계획표 _적격 _월곳집행(본사)_공내역서(소방final)_PLQ2002-100(신화소방 남해화학관련 전기자재_갑지" xfId="456" xr:uid="{00000000-0005-0000-0000-0000C5010000}"/>
    <cellStyle name="_인원계획표 _적격 _월곳집행(본사)_공내역서(소방final)_PLQ2002-100(신화소방 남해화학관련 전기자재_갑지_PLQ2002-171(울산SK 2차분 통합감시시스템 구축공사)-내부결제용-2" xfId="457" xr:uid="{00000000-0005-0000-0000-0000C6010000}"/>
    <cellStyle name="_인원계획표 _적격 _월곳집행(본사)_공내역서(소방final)_PLQ2002-100(신화소방 남해화학관련 전기자재_갑지_PLQ2002-171(울산SK 2차분 통합감시시스템 구축공사)-내부결제용-2_PLQ2003-076(울산SK 2차분 통합감시시스템 구축공사 견적서-2)" xfId="458" xr:uid="{00000000-0005-0000-0000-0000C7010000}"/>
    <cellStyle name="_인원계획표 _적격 _월곳집행(본사)_공내역서(소방final)_PLQ2002-100(신화소방 남해화학관련 전기자재_갑지_PLQ2002-171(울산SK통합감시시스템 구축공사)-SK제출(자료제출용)" xfId="459" xr:uid="{00000000-0005-0000-0000-0000C8010000}"/>
    <cellStyle name="_인원계획표 _적격 _월곳집행(본사)_공내역서(소방final)_PLQ2002-100(신화소방 남해화학관련 전기자재_갑지_PLQ2002-171(울산SK통합감시시스템 구축공사)-SK제출(자료제출용)_PLQ2003-076(울산SK 2차분 통합감시시스템 구축공사 견적서-2)" xfId="460" xr:uid="{00000000-0005-0000-0000-0000C9010000}"/>
    <cellStyle name="_인원계획표 _적격 _월곳집행(본사)_공내역서(소방final)_PLQ2002-100(신화소방 남해화학관련 전기자재_갑지_PLQ2002-171(울산SK통합감시시스템 구축공사)-SK제출(자료제출용)-1" xfId="461" xr:uid="{00000000-0005-0000-0000-0000CA010000}"/>
    <cellStyle name="_인원계획표 _적격 _월곳집행(본사)_공내역서(소방final)_PLQ2002-100(신화소방 남해화학관련 전기자재_갑지_PLQ2002-171(울산SK통합감시시스템 구축공사)-SK제출(자료제출용)-1_PLQ2003-076(울산SK 2차분 통합감시시스템 구축공사 견적서-2)" xfId="462" xr:uid="{00000000-0005-0000-0000-0000CB010000}"/>
    <cellStyle name="_인원계획표 _적격 _월곳집행(본사)_공내역서(소방final)_PLQ2002-100(신화소방 남해화학관련 전기자재_을지" xfId="463" xr:uid="{00000000-0005-0000-0000-0000CC010000}"/>
    <cellStyle name="_인원계획표 _적격 _월곳집행(본사)_공내역서(소방final)_PLQ2002-100(신화소방 남해화학관련 전기자재_을지_PLQ2002-171(울산SK 2차분 통합감시시스템 구축공사)-내부결제용-2" xfId="464" xr:uid="{00000000-0005-0000-0000-0000CD010000}"/>
    <cellStyle name="_인원계획표 _적격 _월곳집행(본사)_공내역서(소방final)_PLQ2002-100(신화소방 남해화학관련 전기자재_을지_PLQ2002-171(울산SK 2차분 통합감시시스템 구축공사)-내부결제용-2_PLQ2003-076(울산SK 2차분 통합감시시스템 구축공사 견적서-2)" xfId="465" xr:uid="{00000000-0005-0000-0000-0000CE010000}"/>
    <cellStyle name="_인원계획표 _적격 _월곳집행(본사)_공내역서(소방final)_PLQ2002-100(신화소방 남해화학관련 전기자재_을지_PLQ2002-171(울산SK통합감시시스템 구축공사)-SK제출(자료제출용)" xfId="466" xr:uid="{00000000-0005-0000-0000-0000CF010000}"/>
    <cellStyle name="_인원계획표 _적격 _월곳집행(본사)_공내역서(소방final)_PLQ2002-100(신화소방 남해화학관련 전기자재_을지_PLQ2002-171(울산SK통합감시시스템 구축공사)-SK제출(자료제출용)_PLQ2003-076(울산SK 2차분 통합감시시스템 구축공사 견적서-2)" xfId="467" xr:uid="{00000000-0005-0000-0000-0000D0010000}"/>
    <cellStyle name="_인원계획표 _적격 _월곳집행(본사)_공내역서(소방final)_PLQ2002-100(신화소방 남해화학관련 전기자재_을지_PLQ2002-171(울산SK통합감시시스템 구축공사)-SK제출(자료제출용)-1" xfId="468" xr:uid="{00000000-0005-0000-0000-0000D1010000}"/>
    <cellStyle name="_인원계획표 _적격 _월곳집행(본사)_공내역서(소방final)_PLQ2002-100(신화소방 남해화학관련 전기자재_을지_PLQ2002-171(울산SK통합감시시스템 구축공사)-SK제출(자료제출용)-1_PLQ2003-076(울산SK 2차분 통합감시시스템 구축공사 견적서-2)" xfId="469" xr:uid="{00000000-0005-0000-0000-0000D2010000}"/>
    <cellStyle name="_인원계획표 _적격 _월곳집행(본사)_공내역서(소방final)_PLQ2002-100(신화소방 남해화학관련 추가자재)" xfId="470" xr:uid="{00000000-0005-0000-0000-0000D3010000}"/>
    <cellStyle name="_인원계획표 _적격 _월곳집행(본사)_공내역서(소방final)_PLQ2002-100(신화소방 남해화학관련 추가자재)_PLQ2002-156(SK)" xfId="471" xr:uid="{00000000-0005-0000-0000-0000D4010000}"/>
    <cellStyle name="_인원계획표 _적격 _월곳집행(본사)_공내역서(소방final)_PLQ2002-100(신화소방 남해화학관련 추가자재)_PLQ2002-156(SK)_PLQ2002-171(울산SK 2차분 통합감시시스템 구축공사)-내부결제용-2" xfId="472" xr:uid="{00000000-0005-0000-0000-0000D5010000}"/>
    <cellStyle name="_인원계획표 _적격 _월곳집행(본사)_공내역서(소방final)_PLQ2002-100(신화소방 남해화학관련 추가자재)_PLQ2002-156(SK)_PLQ2002-171(울산SK 2차분 통합감시시스템 구축공사)-내부결제용-2_PLQ2003-076(울산SK 2차분 통합감시시스템 구축공사 견적서-2)" xfId="473" xr:uid="{00000000-0005-0000-0000-0000D6010000}"/>
    <cellStyle name="_인원계획표 _적격 _월곳집행(본사)_공내역서(소방final)_PLQ2002-100(신화소방 남해화학관련 추가자재)_PLQ2002-156(SK)_PLQ2002-171(울산SK통합감시시스템 구축공사)-SK제출(자료제출용)" xfId="474" xr:uid="{00000000-0005-0000-0000-0000D7010000}"/>
    <cellStyle name="_인원계획표 _적격 _월곳집행(본사)_공내역서(소방final)_PLQ2002-100(신화소방 남해화학관련 추가자재)_PLQ2002-156(SK)_PLQ2002-171(울산SK통합감시시스템 구축공사)-SK제출(자료제출용)_PLQ2003-076(울산SK 2차분 통합감시시스템 구축공사 견적서-2)" xfId="475" xr:uid="{00000000-0005-0000-0000-0000D8010000}"/>
    <cellStyle name="_인원계획표 _적격 _월곳집행(본사)_공내역서(소방final)_PLQ2002-100(신화소방 남해화학관련 추가자재)_PLQ2002-156(SK)_PLQ2002-171(울산SK통합감시시스템 구축공사)-SK제출(자료제출용)-1" xfId="476" xr:uid="{00000000-0005-0000-0000-0000D9010000}"/>
    <cellStyle name="_인원계획표 _적격 _월곳집행(본사)_공내역서(소방final)_PLQ2002-100(신화소방 남해화학관련 추가자재)_PLQ2002-156(SK)_PLQ2002-171(울산SK통합감시시스템 구축공사)-SK제출(자료제출용)-1_PLQ2003-076(울산SK 2차분 통합감시시스템 구축공사 견적서-2)" xfId="477" xr:uid="{00000000-0005-0000-0000-0000DA010000}"/>
    <cellStyle name="_인원계획표 _적격 _월곳집행(본사)_공내역서(소방final)_PLQ2002-100(신화소방 남해화학관련 추가자재)_PLQ2003-076(울산SK 2차분 통합감시시스템 구축공사 견적서-2)" xfId="478" xr:uid="{00000000-0005-0000-0000-0000DB010000}"/>
    <cellStyle name="_인원계획표 _적격 _월곳집행(본사)_공내역서(소방final)_PLQ2002-100(신화소방 남해화학관련 추가자재)_갑지" xfId="479" xr:uid="{00000000-0005-0000-0000-0000DC010000}"/>
    <cellStyle name="_인원계획표 _적격 _월곳집행(본사)_공내역서(소방final)_PLQ2002-100(신화소방 남해화학관련 추가자재)_갑지_PLQ2002-171(울산SK 2차분 통합감시시스템 구축공사)-내부결제용-2" xfId="480" xr:uid="{00000000-0005-0000-0000-0000DD010000}"/>
    <cellStyle name="_인원계획표 _적격 _월곳집행(본사)_공내역서(소방final)_PLQ2002-100(신화소방 남해화학관련 추가자재)_갑지_PLQ2002-171(울산SK 2차분 통합감시시스템 구축공사)-내부결제용-2_PLQ2003-076(울산SK 2차분 통합감시시스템 구축공사 견적서-2)" xfId="481" xr:uid="{00000000-0005-0000-0000-0000DE010000}"/>
    <cellStyle name="_인원계획표 _적격 _월곳집행(본사)_공내역서(소방final)_PLQ2002-100(신화소방 남해화학관련 추가자재)_갑지_PLQ2002-171(울산SK통합감시시스템 구축공사)-SK제출(자료제출용)" xfId="482" xr:uid="{00000000-0005-0000-0000-0000DF010000}"/>
    <cellStyle name="_인원계획표 _적격 _월곳집행(본사)_공내역서(소방final)_PLQ2002-100(신화소방 남해화학관련 추가자재)_갑지_PLQ2002-171(울산SK통합감시시스템 구축공사)-SK제출(자료제출용)_PLQ2003-076(울산SK 2차분 통합감시시스템 구축공사 견적서-2)" xfId="483" xr:uid="{00000000-0005-0000-0000-0000E0010000}"/>
    <cellStyle name="_인원계획표 _적격 _월곳집행(본사)_공내역서(소방final)_PLQ2002-100(신화소방 남해화학관련 추가자재)_갑지_PLQ2002-171(울산SK통합감시시스템 구축공사)-SK제출(자료제출용)-1" xfId="484" xr:uid="{00000000-0005-0000-0000-0000E1010000}"/>
    <cellStyle name="_인원계획표 _적격 _월곳집행(본사)_공내역서(소방final)_PLQ2002-100(신화소방 남해화학관련 추가자재)_갑지_PLQ2002-171(울산SK통합감시시스템 구축공사)-SK제출(자료제출용)-1_PLQ2003-076(울산SK 2차분 통합감시시스템 구축공사 견적서-2)" xfId="485" xr:uid="{00000000-0005-0000-0000-0000E2010000}"/>
    <cellStyle name="_인원계획표 _적격 _월곳집행(본사)_공내역서(소방final)_PLQ2002-100(신화소방 남해화학관련 추가자재)_을지" xfId="486" xr:uid="{00000000-0005-0000-0000-0000E3010000}"/>
    <cellStyle name="_인원계획표 _적격 _월곳집행(본사)_공내역서(소방final)_PLQ2002-100(신화소방 남해화학관련 추가자재)_을지_PLQ2002-171(울산SK 2차분 통합감시시스템 구축공사)-내부결제용-2" xfId="487" xr:uid="{00000000-0005-0000-0000-0000E4010000}"/>
    <cellStyle name="_인원계획표 _적격 _월곳집행(본사)_공내역서(소방final)_PLQ2002-100(신화소방 남해화학관련 추가자재)_을지_PLQ2002-171(울산SK 2차분 통합감시시스템 구축공사)-내부결제용-2_PLQ2003-076(울산SK 2차분 통합감시시스템 구축공사 견적서-2)" xfId="488" xr:uid="{00000000-0005-0000-0000-0000E5010000}"/>
    <cellStyle name="_인원계획표 _적격 _월곳집행(본사)_공내역서(소방final)_PLQ2002-100(신화소방 남해화학관련 추가자재)_을지_PLQ2002-171(울산SK통합감시시스템 구축공사)-SK제출(자료제출용)" xfId="489" xr:uid="{00000000-0005-0000-0000-0000E6010000}"/>
    <cellStyle name="_인원계획표 _적격 _월곳집행(본사)_공내역서(소방final)_PLQ2002-100(신화소방 남해화학관련 추가자재)_을지_PLQ2002-171(울산SK통합감시시스템 구축공사)-SK제출(자료제출용)_PLQ2003-076(울산SK 2차분 통합감시시스템 구축공사 견적서-2)" xfId="490" xr:uid="{00000000-0005-0000-0000-0000E7010000}"/>
    <cellStyle name="_인원계획표 _적격 _월곳집행(본사)_공내역서(소방final)_PLQ2002-100(신화소방 남해화학관련 추가자재)_을지_PLQ2002-171(울산SK통합감시시스템 구축공사)-SK제출(자료제출용)-1" xfId="491" xr:uid="{00000000-0005-0000-0000-0000E8010000}"/>
    <cellStyle name="_인원계획표 _적격 _월곳집행(본사)_공내역서(소방final)_PLQ2002-100(신화소방 남해화학관련 추가자재)_을지_PLQ2002-171(울산SK통합감시시스템 구축공사)-SK제출(자료제출용)-1_PLQ2003-076(울산SK 2차분 통합감시시스템 구축공사 견적서-2)" xfId="492" xr:uid="{00000000-0005-0000-0000-0000E9010000}"/>
    <cellStyle name="_인원계획표 _적격 _월곳집행(본사)_공내역서(소방final)_PLQ2002-171(울산SK 2차분 통합감시시스템 구축공사)-내부결제용-2" xfId="493" xr:uid="{00000000-0005-0000-0000-0000EA010000}"/>
    <cellStyle name="_인원계획표 _적격 _월곳집행(본사)_공내역서(소방final)_PLQ2002-171(울산SK 2차분 통합감시시스템 구축공사)-내부결제용-2_PLQ2003-076(울산SK 2차분 통합감시시스템 구축공사 견적서-2)" xfId="494" xr:uid="{00000000-0005-0000-0000-0000EB010000}"/>
    <cellStyle name="_인원계획표 _적격 _월곳집행(본사)_공내역서(소방final)_PLQ2002-171(울산SK통합감시시스템 구축공사)-SK제출(자료제출용)" xfId="495" xr:uid="{00000000-0005-0000-0000-0000EC010000}"/>
    <cellStyle name="_인원계획표 _적격 _월곳집행(본사)_공내역서(소방final)_PLQ2002-171(울산SK통합감시시스템 구축공사)-SK제출(자료제출용)_PLQ2003-076(울산SK 2차분 통합감시시스템 구축공사 견적서-2)" xfId="496" xr:uid="{00000000-0005-0000-0000-0000ED010000}"/>
    <cellStyle name="_인원계획표 _적격 _월곳집행(본사)_공내역서(소방final)_PLQ2002-171(울산SK통합감시시스템 구축공사)-SK제출(자료제출용)-1" xfId="497" xr:uid="{00000000-0005-0000-0000-0000EE010000}"/>
    <cellStyle name="_인원계획표 _적격 _월곳집행(본사)_공내역서(소방final)_PLQ2002-171(울산SK통합감시시스템 구축공사)-SK제출(자료제출용)-1_PLQ2003-076(울산SK 2차분 통합감시시스템 구축공사 견적서-2)" xfId="498" xr:uid="{00000000-0005-0000-0000-0000EF010000}"/>
    <cellStyle name="_인원계획표 _적격 _월곳집행(본사)_공내역서(소방final)_q_hec_muara_fr_she_011803" xfId="499" xr:uid="{00000000-0005-0000-0000-0000F0010000}"/>
    <cellStyle name="_인원계획표 _적격 _월곳집행(본사)_공내역서(소방final)_SHP04-Q010(울산SK)" xfId="500" xr:uid="{00000000-0005-0000-0000-0000F1010000}"/>
    <cellStyle name="_인원계획표 _적격 _월곳집행(본사)_공내역서(소방final)_SHP04-Q015(CCPP Pro.)" xfId="501" xr:uid="{00000000-0005-0000-0000-0000F2010000}"/>
    <cellStyle name="_인원계획표 _적격 _월곳집행(본사)_공내역서(소방final)_SN-100 질소소화설비 견적 2007년 양식" xfId="502" xr:uid="{00000000-0005-0000-0000-0000F3010000}"/>
    <cellStyle name="_인원계획표 _적격 _장안시영2차견적서" xfId="503" xr:uid="{00000000-0005-0000-0000-0000F4010000}"/>
    <cellStyle name="_인원계획표 _적격 _장안시영2차견적서_PLQ2003-076(울산SK 2차분 통합감시시스템 구축공사 견적서-2)" xfId="504" xr:uid="{00000000-0005-0000-0000-0000F5010000}"/>
    <cellStyle name="_입찰표지 " xfId="505" xr:uid="{00000000-0005-0000-0000-0000F6010000}"/>
    <cellStyle name="_입찰표지 _030626영문견적서(Amkor)" xfId="506" xr:uid="{00000000-0005-0000-0000-0000F7010000}"/>
    <cellStyle name="_입찰표지 _2007 견적서_송도3정거장(071213)" xfId="507" xr:uid="{00000000-0005-0000-0000-0000F8010000}"/>
    <cellStyle name="_입찰표지 _PLQ2002-100(신화소방 남해화학관련 전기자재" xfId="508" xr:uid="{00000000-0005-0000-0000-0000F9010000}"/>
    <cellStyle name="_입찰표지 _PLQ2002-100(신화소방 남해화학관련 전기자재_PLQ2002-156(SK)" xfId="509" xr:uid="{00000000-0005-0000-0000-0000FA010000}"/>
    <cellStyle name="_입찰표지 _PLQ2002-100(신화소방 남해화학관련 전기자재_PLQ2002-156(SK)_PLQ2002-171(울산SK 2차분 통합감시시스템 구축공사)-내부결제용-2" xfId="510" xr:uid="{00000000-0005-0000-0000-0000FB010000}"/>
    <cellStyle name="_입찰표지 _PLQ2002-100(신화소방 남해화학관련 전기자재_PLQ2002-156(SK)_PLQ2002-171(울산SK 2차분 통합감시시스템 구축공사)-내부결제용-2_PLQ2003-076(울산SK 2차분 통합감시시스템 구축공사 견적서-2)" xfId="511" xr:uid="{00000000-0005-0000-0000-0000FC010000}"/>
    <cellStyle name="_입찰표지 _PLQ2002-100(신화소방 남해화학관련 전기자재_PLQ2002-156(SK)_PLQ2002-171(울산SK통합감시시스템 구축공사)-SK제출(자료제출용)" xfId="512" xr:uid="{00000000-0005-0000-0000-0000FD010000}"/>
    <cellStyle name="_입찰표지 _PLQ2002-100(신화소방 남해화학관련 전기자재_PLQ2002-156(SK)_PLQ2002-171(울산SK통합감시시스템 구축공사)-SK제출(자료제출용)_PLQ2003-076(울산SK 2차분 통합감시시스템 구축공사 견적서-2)" xfId="513" xr:uid="{00000000-0005-0000-0000-0000FE010000}"/>
    <cellStyle name="_입찰표지 _PLQ2002-100(신화소방 남해화학관련 전기자재_PLQ2002-156(SK)_PLQ2002-171(울산SK통합감시시스템 구축공사)-SK제출(자료제출용)-1" xfId="514" xr:uid="{00000000-0005-0000-0000-0000FF010000}"/>
    <cellStyle name="_입찰표지 _PLQ2002-100(신화소방 남해화학관련 전기자재_PLQ2002-156(SK)_PLQ2002-171(울산SK통합감시시스템 구축공사)-SK제출(자료제출용)-1_PLQ2003-076(울산SK 2차분 통합감시시스템 구축공사 견적서-2)" xfId="515" xr:uid="{00000000-0005-0000-0000-000000020000}"/>
    <cellStyle name="_입찰표지 _PLQ2002-100(신화소방 남해화학관련 전기자재_PLQ2003-076(울산SK 2차분 통합감시시스템 구축공사 견적서-2)" xfId="516" xr:uid="{00000000-0005-0000-0000-000001020000}"/>
    <cellStyle name="_입찰표지 _PLQ2002-100(신화소방 남해화학관련 전기자재_갑지" xfId="517" xr:uid="{00000000-0005-0000-0000-000002020000}"/>
    <cellStyle name="_입찰표지 _PLQ2002-100(신화소방 남해화학관련 전기자재_갑지_PLQ2002-171(울산SK 2차분 통합감시시스템 구축공사)-내부결제용-2" xfId="518" xr:uid="{00000000-0005-0000-0000-000003020000}"/>
    <cellStyle name="_입찰표지 _PLQ2002-100(신화소방 남해화학관련 전기자재_갑지_PLQ2002-171(울산SK 2차분 통합감시시스템 구축공사)-내부결제용-2_PLQ2003-076(울산SK 2차분 통합감시시스템 구축공사 견적서-2)" xfId="519" xr:uid="{00000000-0005-0000-0000-000004020000}"/>
    <cellStyle name="_입찰표지 _PLQ2002-100(신화소방 남해화학관련 전기자재_갑지_PLQ2002-171(울산SK통합감시시스템 구축공사)-SK제출(자료제출용)" xfId="520" xr:uid="{00000000-0005-0000-0000-000005020000}"/>
    <cellStyle name="_입찰표지 _PLQ2002-100(신화소방 남해화학관련 전기자재_갑지_PLQ2002-171(울산SK통합감시시스템 구축공사)-SK제출(자료제출용)_PLQ2003-076(울산SK 2차분 통합감시시스템 구축공사 견적서-2)" xfId="521" xr:uid="{00000000-0005-0000-0000-000006020000}"/>
    <cellStyle name="_입찰표지 _PLQ2002-100(신화소방 남해화학관련 전기자재_갑지_PLQ2002-171(울산SK통합감시시스템 구축공사)-SK제출(자료제출용)-1" xfId="522" xr:uid="{00000000-0005-0000-0000-000007020000}"/>
    <cellStyle name="_입찰표지 _PLQ2002-100(신화소방 남해화학관련 전기자재_갑지_PLQ2002-171(울산SK통합감시시스템 구축공사)-SK제출(자료제출용)-1_PLQ2003-076(울산SK 2차분 통합감시시스템 구축공사 견적서-2)" xfId="523" xr:uid="{00000000-0005-0000-0000-000008020000}"/>
    <cellStyle name="_입찰표지 _PLQ2002-100(신화소방 남해화학관련 전기자재_을지" xfId="524" xr:uid="{00000000-0005-0000-0000-000009020000}"/>
    <cellStyle name="_입찰표지 _PLQ2002-100(신화소방 남해화학관련 전기자재_을지_PLQ2002-171(울산SK 2차분 통합감시시스템 구축공사)-내부결제용-2" xfId="525" xr:uid="{00000000-0005-0000-0000-00000A020000}"/>
    <cellStyle name="_입찰표지 _PLQ2002-100(신화소방 남해화학관련 전기자재_을지_PLQ2002-171(울산SK 2차분 통합감시시스템 구축공사)-내부결제용-2_PLQ2003-076(울산SK 2차분 통합감시시스템 구축공사 견적서-2)" xfId="526" xr:uid="{00000000-0005-0000-0000-00000B020000}"/>
    <cellStyle name="_입찰표지 _PLQ2002-100(신화소방 남해화학관련 전기자재_을지_PLQ2002-171(울산SK통합감시시스템 구축공사)-SK제출(자료제출용)" xfId="527" xr:uid="{00000000-0005-0000-0000-00000C020000}"/>
    <cellStyle name="_입찰표지 _PLQ2002-100(신화소방 남해화학관련 전기자재_을지_PLQ2002-171(울산SK통합감시시스템 구축공사)-SK제출(자료제출용)_PLQ2003-076(울산SK 2차분 통합감시시스템 구축공사 견적서-2)" xfId="528" xr:uid="{00000000-0005-0000-0000-00000D020000}"/>
    <cellStyle name="_입찰표지 _PLQ2002-100(신화소방 남해화학관련 전기자재_을지_PLQ2002-171(울산SK통합감시시스템 구축공사)-SK제출(자료제출용)-1" xfId="529" xr:uid="{00000000-0005-0000-0000-00000E020000}"/>
    <cellStyle name="_입찰표지 _PLQ2002-100(신화소방 남해화학관련 전기자재_을지_PLQ2002-171(울산SK통합감시시스템 구축공사)-SK제출(자료제출용)-1_PLQ2003-076(울산SK 2차분 통합감시시스템 구축공사 견적서-2)" xfId="530" xr:uid="{00000000-0005-0000-0000-00000F020000}"/>
    <cellStyle name="_입찰표지 _PLQ2002-100(신화소방 남해화학관련 추가자재)" xfId="531" xr:uid="{00000000-0005-0000-0000-000010020000}"/>
    <cellStyle name="_입찰표지 _PLQ2002-100(신화소방 남해화학관련 추가자재)_PLQ2002-156(SK)" xfId="532" xr:uid="{00000000-0005-0000-0000-000011020000}"/>
    <cellStyle name="_입찰표지 _PLQ2002-100(신화소방 남해화학관련 추가자재)_PLQ2002-156(SK)_PLQ2002-171(울산SK 2차분 통합감시시스템 구축공사)-내부결제용-2" xfId="533" xr:uid="{00000000-0005-0000-0000-000012020000}"/>
    <cellStyle name="_입찰표지 _PLQ2002-100(신화소방 남해화학관련 추가자재)_PLQ2002-156(SK)_PLQ2002-171(울산SK 2차분 통합감시시스템 구축공사)-내부결제용-2_PLQ2003-076(울산SK 2차분 통합감시시스템 구축공사 견적서-2)" xfId="534" xr:uid="{00000000-0005-0000-0000-000013020000}"/>
    <cellStyle name="_입찰표지 _PLQ2002-100(신화소방 남해화학관련 추가자재)_PLQ2002-156(SK)_PLQ2002-171(울산SK통합감시시스템 구축공사)-SK제출(자료제출용)" xfId="535" xr:uid="{00000000-0005-0000-0000-000014020000}"/>
    <cellStyle name="_입찰표지 _PLQ2002-100(신화소방 남해화학관련 추가자재)_PLQ2002-156(SK)_PLQ2002-171(울산SK통합감시시스템 구축공사)-SK제출(자료제출용)_PLQ2003-076(울산SK 2차분 통합감시시스템 구축공사 견적서-2)" xfId="536" xr:uid="{00000000-0005-0000-0000-000015020000}"/>
    <cellStyle name="_입찰표지 _PLQ2002-100(신화소방 남해화학관련 추가자재)_PLQ2002-156(SK)_PLQ2002-171(울산SK통합감시시스템 구축공사)-SK제출(자료제출용)-1" xfId="537" xr:uid="{00000000-0005-0000-0000-000016020000}"/>
    <cellStyle name="_입찰표지 _PLQ2002-100(신화소방 남해화학관련 추가자재)_PLQ2002-156(SK)_PLQ2002-171(울산SK통합감시시스템 구축공사)-SK제출(자료제출용)-1_PLQ2003-076(울산SK 2차분 통합감시시스템 구축공사 견적서-2)" xfId="538" xr:uid="{00000000-0005-0000-0000-000017020000}"/>
    <cellStyle name="_입찰표지 _PLQ2002-100(신화소방 남해화학관련 추가자재)_PLQ2003-076(울산SK 2차분 통합감시시스템 구축공사 견적서-2)" xfId="539" xr:uid="{00000000-0005-0000-0000-000018020000}"/>
    <cellStyle name="_입찰표지 _PLQ2002-100(신화소방 남해화학관련 추가자재)_갑지" xfId="540" xr:uid="{00000000-0005-0000-0000-000019020000}"/>
    <cellStyle name="_입찰표지 _PLQ2002-100(신화소방 남해화학관련 추가자재)_갑지_PLQ2002-171(울산SK 2차분 통합감시시스템 구축공사)-내부결제용-2" xfId="541" xr:uid="{00000000-0005-0000-0000-00001A020000}"/>
    <cellStyle name="_입찰표지 _PLQ2002-100(신화소방 남해화학관련 추가자재)_갑지_PLQ2002-171(울산SK 2차분 통합감시시스템 구축공사)-내부결제용-2_PLQ2003-076(울산SK 2차분 통합감시시스템 구축공사 견적서-2)" xfId="542" xr:uid="{00000000-0005-0000-0000-00001B020000}"/>
    <cellStyle name="_입찰표지 _PLQ2002-100(신화소방 남해화학관련 추가자재)_갑지_PLQ2002-171(울산SK통합감시시스템 구축공사)-SK제출(자료제출용)" xfId="543" xr:uid="{00000000-0005-0000-0000-00001C020000}"/>
    <cellStyle name="_입찰표지 _PLQ2002-100(신화소방 남해화학관련 추가자재)_갑지_PLQ2002-171(울산SK통합감시시스템 구축공사)-SK제출(자료제출용)_PLQ2003-076(울산SK 2차분 통합감시시스템 구축공사 견적서-2)" xfId="544" xr:uid="{00000000-0005-0000-0000-00001D020000}"/>
    <cellStyle name="_입찰표지 _PLQ2002-100(신화소방 남해화학관련 추가자재)_갑지_PLQ2002-171(울산SK통합감시시스템 구축공사)-SK제출(자료제출용)-1" xfId="545" xr:uid="{00000000-0005-0000-0000-00001E020000}"/>
    <cellStyle name="_입찰표지 _PLQ2002-100(신화소방 남해화학관련 추가자재)_갑지_PLQ2002-171(울산SK통합감시시스템 구축공사)-SK제출(자료제출용)-1_PLQ2003-076(울산SK 2차분 통합감시시스템 구축공사 견적서-2)" xfId="546" xr:uid="{00000000-0005-0000-0000-00001F020000}"/>
    <cellStyle name="_입찰표지 _PLQ2002-100(신화소방 남해화학관련 추가자재)_을지" xfId="547" xr:uid="{00000000-0005-0000-0000-000020020000}"/>
    <cellStyle name="_입찰표지 _PLQ2002-100(신화소방 남해화학관련 추가자재)_을지_PLQ2002-171(울산SK 2차분 통합감시시스템 구축공사)-내부결제용-2" xfId="548" xr:uid="{00000000-0005-0000-0000-000021020000}"/>
    <cellStyle name="_입찰표지 _PLQ2002-100(신화소방 남해화학관련 추가자재)_을지_PLQ2002-171(울산SK 2차분 통합감시시스템 구축공사)-내부결제용-2_PLQ2003-076(울산SK 2차분 통합감시시스템 구축공사 견적서-2)" xfId="549" xr:uid="{00000000-0005-0000-0000-000022020000}"/>
    <cellStyle name="_입찰표지 _PLQ2002-100(신화소방 남해화학관련 추가자재)_을지_PLQ2002-171(울산SK통합감시시스템 구축공사)-SK제출(자료제출용)" xfId="550" xr:uid="{00000000-0005-0000-0000-000023020000}"/>
    <cellStyle name="_입찰표지 _PLQ2002-100(신화소방 남해화학관련 추가자재)_을지_PLQ2002-171(울산SK통합감시시스템 구축공사)-SK제출(자료제출용)_PLQ2003-076(울산SK 2차분 통합감시시스템 구축공사 견적서-2)" xfId="551" xr:uid="{00000000-0005-0000-0000-000024020000}"/>
    <cellStyle name="_입찰표지 _PLQ2002-100(신화소방 남해화학관련 추가자재)_을지_PLQ2002-171(울산SK통합감시시스템 구축공사)-SK제출(자료제출용)-1" xfId="552" xr:uid="{00000000-0005-0000-0000-000025020000}"/>
    <cellStyle name="_입찰표지 _PLQ2002-100(신화소방 남해화학관련 추가자재)_을지_PLQ2002-171(울산SK통합감시시스템 구축공사)-SK제출(자료제출용)-1_PLQ2003-076(울산SK 2차분 통합감시시스템 구축공사 견적서-2)" xfId="553" xr:uid="{00000000-0005-0000-0000-000026020000}"/>
    <cellStyle name="_입찰표지 _PLQ2002-171(울산SK 2차분 통합감시시스템 구축공사)-내부결제용-2" xfId="554" xr:uid="{00000000-0005-0000-0000-000027020000}"/>
    <cellStyle name="_입찰표지 _PLQ2002-171(울산SK 2차분 통합감시시스템 구축공사)-내부결제용-2_PLQ2003-076(울산SK 2차분 통합감시시스템 구축공사 견적서-2)" xfId="555" xr:uid="{00000000-0005-0000-0000-000028020000}"/>
    <cellStyle name="_입찰표지 _PLQ2002-171(울산SK통합감시시스템 구축공사)-SK제출(자료제출용)" xfId="556" xr:uid="{00000000-0005-0000-0000-000029020000}"/>
    <cellStyle name="_입찰표지 _PLQ2002-171(울산SK통합감시시스템 구축공사)-SK제출(자료제출용)_PLQ2003-076(울산SK 2차분 통합감시시스템 구축공사 견적서-2)" xfId="557" xr:uid="{00000000-0005-0000-0000-00002A020000}"/>
    <cellStyle name="_입찰표지 _PLQ2002-171(울산SK통합감시시스템 구축공사)-SK제출(자료제출용)-1" xfId="558" xr:uid="{00000000-0005-0000-0000-00002B020000}"/>
    <cellStyle name="_입찰표지 _PLQ2002-171(울산SK통합감시시스템 구축공사)-SK제출(자료제출용)-1_PLQ2003-076(울산SK 2차분 통합감시시스템 구축공사 견적서-2)" xfId="559" xr:uid="{00000000-0005-0000-0000-00002C020000}"/>
    <cellStyle name="_입찰표지 _q_hec_muara_fr_she_011803" xfId="560" xr:uid="{00000000-0005-0000-0000-00002D020000}"/>
    <cellStyle name="_입찰표지 _SHP04-Q010(울산SK)" xfId="561" xr:uid="{00000000-0005-0000-0000-00002E020000}"/>
    <cellStyle name="_입찰표지 _SHP04-Q015(CCPP Pro.)" xfId="562" xr:uid="{00000000-0005-0000-0000-00002F020000}"/>
    <cellStyle name="_입찰표지 _SN-100 질소소화설비 견적 2007년 양식" xfId="563" xr:uid="{00000000-0005-0000-0000-000030020000}"/>
    <cellStyle name="_입찰표지 _삼성이문동" xfId="564" xr:uid="{00000000-0005-0000-0000-000031020000}"/>
    <cellStyle name="_입찰표지 _삼성이문동_PLQ2003-076(울산SK 2차분 통합감시시스템 구축공사 견적서-2)" xfId="565" xr:uid="{00000000-0005-0000-0000-000032020000}"/>
    <cellStyle name="_입찰표지 _신화 견적서sample" xfId="566" xr:uid="{00000000-0005-0000-0000-000033020000}"/>
    <cellStyle name="_입찰표지 _신화 견적서sample_PLQ2003-076(울산SK 2차분 통합감시시스템 구축공사 견적서-2)" xfId="567" xr:uid="{00000000-0005-0000-0000-000034020000}"/>
    <cellStyle name="_입찰표지 _월곳집행(본사)" xfId="568" xr:uid="{00000000-0005-0000-0000-000035020000}"/>
    <cellStyle name="_입찰표지 _월곳집행(본사)_030626영문견적서(Amkor)" xfId="569" xr:uid="{00000000-0005-0000-0000-000036020000}"/>
    <cellStyle name="_입찰표지 _월곳집행(본사)_2007 견적서_송도3정거장(071213)" xfId="570" xr:uid="{00000000-0005-0000-0000-000037020000}"/>
    <cellStyle name="_입찰표지 _월곳집행(본사)_PLQ2002-100(신화소방 남해화학관련 전기자재" xfId="571" xr:uid="{00000000-0005-0000-0000-000038020000}"/>
    <cellStyle name="_입찰표지 _월곳집행(본사)_PLQ2002-100(신화소방 남해화학관련 전기자재_PLQ2002-156(SK)" xfId="572" xr:uid="{00000000-0005-0000-0000-000039020000}"/>
    <cellStyle name="_입찰표지 _월곳집행(본사)_PLQ2002-100(신화소방 남해화학관련 전기자재_PLQ2002-156(SK)_PLQ2002-171(울산SK 2차분 통합감시시스템 구축공사)-내부결제용-2" xfId="573" xr:uid="{00000000-0005-0000-0000-00003A020000}"/>
    <cellStyle name="_입찰표지 _월곳집행(본사)_PLQ2002-100(신화소방 남해화학관련 전기자재_PLQ2002-156(SK)_PLQ2002-171(울산SK 2차분 통합감시시스템 구축공사)-내부결제용-2_PLQ2003-076(울산SK 2차분 통합감시시스템 구축공사 견적서-2)" xfId="574" xr:uid="{00000000-0005-0000-0000-00003B020000}"/>
    <cellStyle name="_입찰표지 _월곳집행(본사)_PLQ2002-100(신화소방 남해화학관련 전기자재_PLQ2002-156(SK)_PLQ2002-171(울산SK통합감시시스템 구축공사)-SK제출(자료제출용)" xfId="575" xr:uid="{00000000-0005-0000-0000-00003C020000}"/>
    <cellStyle name="_입찰표지 _월곳집행(본사)_PLQ2002-100(신화소방 남해화학관련 전기자재_PLQ2002-156(SK)_PLQ2002-171(울산SK통합감시시스템 구축공사)-SK제출(자료제출용)_PLQ2003-076(울산SK 2차분 통합감시시스템 구축공사 견적서-2)" xfId="576" xr:uid="{00000000-0005-0000-0000-00003D020000}"/>
    <cellStyle name="_입찰표지 _월곳집행(본사)_PLQ2002-100(신화소방 남해화학관련 전기자재_PLQ2002-156(SK)_PLQ2002-171(울산SK통합감시시스템 구축공사)-SK제출(자료제출용)-1" xfId="577" xr:uid="{00000000-0005-0000-0000-00003E020000}"/>
    <cellStyle name="_입찰표지 _월곳집행(본사)_PLQ2002-100(신화소방 남해화학관련 전기자재_PLQ2002-156(SK)_PLQ2002-171(울산SK통합감시시스템 구축공사)-SK제출(자료제출용)-1_PLQ2003-076(울산SK 2차분 통합감시시스템 구축공사 견적서-2)" xfId="578" xr:uid="{00000000-0005-0000-0000-00003F020000}"/>
    <cellStyle name="_입찰표지 _월곳집행(본사)_PLQ2002-100(신화소방 남해화학관련 전기자재_PLQ2003-076(울산SK 2차분 통합감시시스템 구축공사 견적서-2)" xfId="579" xr:uid="{00000000-0005-0000-0000-000040020000}"/>
    <cellStyle name="_입찰표지 _월곳집행(본사)_PLQ2002-100(신화소방 남해화학관련 전기자재_갑지" xfId="580" xr:uid="{00000000-0005-0000-0000-000041020000}"/>
    <cellStyle name="_입찰표지 _월곳집행(본사)_PLQ2002-100(신화소방 남해화학관련 전기자재_갑지_PLQ2002-171(울산SK 2차분 통합감시시스템 구축공사)-내부결제용-2" xfId="581" xr:uid="{00000000-0005-0000-0000-000042020000}"/>
    <cellStyle name="_입찰표지 _월곳집행(본사)_PLQ2002-100(신화소방 남해화학관련 전기자재_갑지_PLQ2002-171(울산SK 2차분 통합감시시스템 구축공사)-내부결제용-2_PLQ2003-076(울산SK 2차분 통합감시시스템 구축공사 견적서-2)" xfId="582" xr:uid="{00000000-0005-0000-0000-000043020000}"/>
    <cellStyle name="_입찰표지 _월곳집행(본사)_PLQ2002-100(신화소방 남해화학관련 전기자재_갑지_PLQ2002-171(울산SK통합감시시스템 구축공사)-SK제출(자료제출용)" xfId="583" xr:uid="{00000000-0005-0000-0000-000044020000}"/>
    <cellStyle name="_입찰표지 _월곳집행(본사)_PLQ2002-100(신화소방 남해화학관련 전기자재_갑지_PLQ2002-171(울산SK통합감시시스템 구축공사)-SK제출(자료제출용)_PLQ2003-076(울산SK 2차분 통합감시시스템 구축공사 견적서-2)" xfId="584" xr:uid="{00000000-0005-0000-0000-000045020000}"/>
    <cellStyle name="_입찰표지 _월곳집행(본사)_PLQ2002-100(신화소방 남해화학관련 전기자재_갑지_PLQ2002-171(울산SK통합감시시스템 구축공사)-SK제출(자료제출용)-1" xfId="585" xr:uid="{00000000-0005-0000-0000-000046020000}"/>
    <cellStyle name="_입찰표지 _월곳집행(본사)_PLQ2002-100(신화소방 남해화학관련 전기자재_갑지_PLQ2002-171(울산SK통합감시시스템 구축공사)-SK제출(자료제출용)-1_PLQ2003-076(울산SK 2차분 통합감시시스템 구축공사 견적서-2)" xfId="586" xr:uid="{00000000-0005-0000-0000-000047020000}"/>
    <cellStyle name="_입찰표지 _월곳집행(본사)_PLQ2002-100(신화소방 남해화학관련 전기자재_을지" xfId="587" xr:uid="{00000000-0005-0000-0000-000048020000}"/>
    <cellStyle name="_입찰표지 _월곳집행(본사)_PLQ2002-100(신화소방 남해화학관련 전기자재_을지_PLQ2002-171(울산SK 2차분 통합감시시스템 구축공사)-내부결제용-2" xfId="588" xr:uid="{00000000-0005-0000-0000-000049020000}"/>
    <cellStyle name="_입찰표지 _월곳집행(본사)_PLQ2002-100(신화소방 남해화학관련 전기자재_을지_PLQ2002-171(울산SK 2차분 통합감시시스템 구축공사)-내부결제용-2_PLQ2003-076(울산SK 2차분 통합감시시스템 구축공사 견적서-2)" xfId="589" xr:uid="{00000000-0005-0000-0000-00004A020000}"/>
    <cellStyle name="_입찰표지 _월곳집행(본사)_PLQ2002-100(신화소방 남해화학관련 전기자재_을지_PLQ2002-171(울산SK통합감시시스템 구축공사)-SK제출(자료제출용)" xfId="590" xr:uid="{00000000-0005-0000-0000-00004B020000}"/>
    <cellStyle name="_입찰표지 _월곳집행(본사)_PLQ2002-100(신화소방 남해화학관련 전기자재_을지_PLQ2002-171(울산SK통합감시시스템 구축공사)-SK제출(자료제출용)_PLQ2003-076(울산SK 2차분 통합감시시스템 구축공사 견적서-2)" xfId="591" xr:uid="{00000000-0005-0000-0000-00004C020000}"/>
    <cellStyle name="_입찰표지 _월곳집행(본사)_PLQ2002-100(신화소방 남해화학관련 전기자재_을지_PLQ2002-171(울산SK통합감시시스템 구축공사)-SK제출(자료제출용)-1" xfId="592" xr:uid="{00000000-0005-0000-0000-00004D020000}"/>
    <cellStyle name="_입찰표지 _월곳집행(본사)_PLQ2002-100(신화소방 남해화학관련 전기자재_을지_PLQ2002-171(울산SK통합감시시스템 구축공사)-SK제출(자료제출용)-1_PLQ2003-076(울산SK 2차분 통합감시시스템 구축공사 견적서-2)" xfId="593" xr:uid="{00000000-0005-0000-0000-00004E020000}"/>
    <cellStyle name="_입찰표지 _월곳집행(본사)_PLQ2002-100(신화소방 남해화학관련 추가자재)" xfId="594" xr:uid="{00000000-0005-0000-0000-00004F020000}"/>
    <cellStyle name="_입찰표지 _월곳집행(본사)_PLQ2002-100(신화소방 남해화학관련 추가자재)_PLQ2002-156(SK)" xfId="595" xr:uid="{00000000-0005-0000-0000-000050020000}"/>
    <cellStyle name="_입찰표지 _월곳집행(본사)_PLQ2002-100(신화소방 남해화학관련 추가자재)_PLQ2002-156(SK)_PLQ2002-171(울산SK 2차분 통합감시시스템 구축공사)-내부결제용-2" xfId="596" xr:uid="{00000000-0005-0000-0000-000051020000}"/>
    <cellStyle name="_입찰표지 _월곳집행(본사)_PLQ2002-100(신화소방 남해화학관련 추가자재)_PLQ2002-156(SK)_PLQ2002-171(울산SK 2차분 통합감시시스템 구축공사)-내부결제용-2_PLQ2003-076(울산SK 2차분 통합감시시스템 구축공사 견적서-2)" xfId="597" xr:uid="{00000000-0005-0000-0000-000052020000}"/>
    <cellStyle name="_입찰표지 _월곳집행(본사)_PLQ2002-100(신화소방 남해화학관련 추가자재)_PLQ2002-156(SK)_PLQ2002-171(울산SK통합감시시스템 구축공사)-SK제출(자료제출용)" xfId="598" xr:uid="{00000000-0005-0000-0000-000053020000}"/>
    <cellStyle name="_입찰표지 _월곳집행(본사)_PLQ2002-100(신화소방 남해화학관련 추가자재)_PLQ2002-156(SK)_PLQ2002-171(울산SK통합감시시스템 구축공사)-SK제출(자료제출용)_PLQ2003-076(울산SK 2차분 통합감시시스템 구축공사 견적서-2)" xfId="599" xr:uid="{00000000-0005-0000-0000-000054020000}"/>
    <cellStyle name="_입찰표지 _월곳집행(본사)_PLQ2002-100(신화소방 남해화학관련 추가자재)_PLQ2002-156(SK)_PLQ2002-171(울산SK통합감시시스템 구축공사)-SK제출(자료제출용)-1" xfId="600" xr:uid="{00000000-0005-0000-0000-000055020000}"/>
    <cellStyle name="_입찰표지 _월곳집행(본사)_PLQ2002-100(신화소방 남해화학관련 추가자재)_PLQ2002-156(SK)_PLQ2002-171(울산SK통합감시시스템 구축공사)-SK제출(자료제출용)-1_PLQ2003-076(울산SK 2차분 통합감시시스템 구축공사 견적서-2)" xfId="601" xr:uid="{00000000-0005-0000-0000-000056020000}"/>
    <cellStyle name="_입찰표지 _월곳집행(본사)_PLQ2002-100(신화소방 남해화학관련 추가자재)_PLQ2003-076(울산SK 2차분 통합감시시스템 구축공사 견적서-2)" xfId="602" xr:uid="{00000000-0005-0000-0000-000057020000}"/>
    <cellStyle name="_입찰표지 _월곳집행(본사)_PLQ2002-100(신화소방 남해화학관련 추가자재)_갑지" xfId="603" xr:uid="{00000000-0005-0000-0000-000058020000}"/>
    <cellStyle name="_입찰표지 _월곳집행(본사)_PLQ2002-100(신화소방 남해화학관련 추가자재)_갑지_PLQ2002-171(울산SK 2차분 통합감시시스템 구축공사)-내부결제용-2" xfId="604" xr:uid="{00000000-0005-0000-0000-000059020000}"/>
    <cellStyle name="_입찰표지 _월곳집행(본사)_PLQ2002-100(신화소방 남해화학관련 추가자재)_갑지_PLQ2002-171(울산SK 2차분 통합감시시스템 구축공사)-내부결제용-2_PLQ2003-076(울산SK 2차분 통합감시시스템 구축공사 견적서-2)" xfId="605" xr:uid="{00000000-0005-0000-0000-00005A020000}"/>
    <cellStyle name="_입찰표지 _월곳집행(본사)_PLQ2002-100(신화소방 남해화학관련 추가자재)_갑지_PLQ2002-171(울산SK통합감시시스템 구축공사)-SK제출(자료제출용)" xfId="606" xr:uid="{00000000-0005-0000-0000-00005B020000}"/>
    <cellStyle name="_입찰표지 _월곳집행(본사)_PLQ2002-100(신화소방 남해화학관련 추가자재)_갑지_PLQ2002-171(울산SK통합감시시스템 구축공사)-SK제출(자료제출용)_PLQ2003-076(울산SK 2차분 통합감시시스템 구축공사 견적서-2)" xfId="607" xr:uid="{00000000-0005-0000-0000-00005C020000}"/>
    <cellStyle name="_입찰표지 _월곳집행(본사)_PLQ2002-100(신화소방 남해화학관련 추가자재)_갑지_PLQ2002-171(울산SK통합감시시스템 구축공사)-SK제출(자료제출용)-1" xfId="608" xr:uid="{00000000-0005-0000-0000-00005D020000}"/>
    <cellStyle name="_입찰표지 _월곳집행(본사)_PLQ2002-100(신화소방 남해화학관련 추가자재)_갑지_PLQ2002-171(울산SK통합감시시스템 구축공사)-SK제출(자료제출용)-1_PLQ2003-076(울산SK 2차분 통합감시시스템 구축공사 견적서-2)" xfId="609" xr:uid="{00000000-0005-0000-0000-00005E020000}"/>
    <cellStyle name="_입찰표지 _월곳집행(본사)_PLQ2002-100(신화소방 남해화학관련 추가자재)_을지" xfId="610" xr:uid="{00000000-0005-0000-0000-00005F020000}"/>
    <cellStyle name="_입찰표지 _월곳집행(본사)_PLQ2002-100(신화소방 남해화학관련 추가자재)_을지_PLQ2002-171(울산SK 2차분 통합감시시스템 구축공사)-내부결제용-2" xfId="611" xr:uid="{00000000-0005-0000-0000-000060020000}"/>
    <cellStyle name="_입찰표지 _월곳집행(본사)_PLQ2002-100(신화소방 남해화학관련 추가자재)_을지_PLQ2002-171(울산SK 2차분 통합감시시스템 구축공사)-내부결제용-2_PLQ2003-076(울산SK 2차분 통합감시시스템 구축공사 견적서-2)" xfId="612" xr:uid="{00000000-0005-0000-0000-000061020000}"/>
    <cellStyle name="_입찰표지 _월곳집행(본사)_PLQ2002-100(신화소방 남해화학관련 추가자재)_을지_PLQ2002-171(울산SK통합감시시스템 구축공사)-SK제출(자료제출용)" xfId="613" xr:uid="{00000000-0005-0000-0000-000062020000}"/>
    <cellStyle name="_입찰표지 _월곳집행(본사)_PLQ2002-100(신화소방 남해화학관련 추가자재)_을지_PLQ2002-171(울산SK통합감시시스템 구축공사)-SK제출(자료제출용)_PLQ2003-076(울산SK 2차분 통합감시시스템 구축공사 견적서-2)" xfId="614" xr:uid="{00000000-0005-0000-0000-000063020000}"/>
    <cellStyle name="_입찰표지 _월곳집행(본사)_PLQ2002-100(신화소방 남해화학관련 추가자재)_을지_PLQ2002-171(울산SK통합감시시스템 구축공사)-SK제출(자료제출용)-1" xfId="615" xr:uid="{00000000-0005-0000-0000-000064020000}"/>
    <cellStyle name="_입찰표지 _월곳집행(본사)_PLQ2002-100(신화소방 남해화학관련 추가자재)_을지_PLQ2002-171(울산SK통합감시시스템 구축공사)-SK제출(자료제출용)-1_PLQ2003-076(울산SK 2차분 통합감시시스템 구축공사 견적서-2)" xfId="616" xr:uid="{00000000-0005-0000-0000-000065020000}"/>
    <cellStyle name="_입찰표지 _월곳집행(본사)_PLQ2002-171(울산SK 2차분 통합감시시스템 구축공사)-내부결제용-2" xfId="617" xr:uid="{00000000-0005-0000-0000-000066020000}"/>
    <cellStyle name="_입찰표지 _월곳집행(본사)_PLQ2002-171(울산SK 2차분 통합감시시스템 구축공사)-내부결제용-2_PLQ2003-076(울산SK 2차분 통합감시시스템 구축공사 견적서-2)" xfId="618" xr:uid="{00000000-0005-0000-0000-000067020000}"/>
    <cellStyle name="_입찰표지 _월곳집행(본사)_PLQ2002-171(울산SK통합감시시스템 구축공사)-SK제출(자료제출용)" xfId="619" xr:uid="{00000000-0005-0000-0000-000068020000}"/>
    <cellStyle name="_입찰표지 _월곳집행(본사)_PLQ2002-171(울산SK통합감시시스템 구축공사)-SK제출(자료제출용)_PLQ2003-076(울산SK 2차분 통합감시시스템 구축공사 견적서-2)" xfId="620" xr:uid="{00000000-0005-0000-0000-000069020000}"/>
    <cellStyle name="_입찰표지 _월곳집행(본사)_PLQ2002-171(울산SK통합감시시스템 구축공사)-SK제출(자료제출용)-1" xfId="621" xr:uid="{00000000-0005-0000-0000-00006A020000}"/>
    <cellStyle name="_입찰표지 _월곳집행(본사)_PLQ2002-171(울산SK통합감시시스템 구축공사)-SK제출(자료제출용)-1_PLQ2003-076(울산SK 2차분 통합감시시스템 구축공사 견적서-2)" xfId="622" xr:uid="{00000000-0005-0000-0000-00006B020000}"/>
    <cellStyle name="_입찰표지 _월곳집행(본사)_q_hec_muara_fr_she_011803" xfId="623" xr:uid="{00000000-0005-0000-0000-00006C020000}"/>
    <cellStyle name="_입찰표지 _월곳집행(본사)_SHP04-Q010(울산SK)" xfId="624" xr:uid="{00000000-0005-0000-0000-00006D020000}"/>
    <cellStyle name="_입찰표지 _월곳집행(본사)_SHP04-Q015(CCPP Pro.)" xfId="625" xr:uid="{00000000-0005-0000-0000-00006E020000}"/>
    <cellStyle name="_입찰표지 _월곳집행(본사)_SN-100 질소소화설비 견적 2007년 양식" xfId="626" xr:uid="{00000000-0005-0000-0000-00006F020000}"/>
    <cellStyle name="_입찰표지 _월곳집행(본사)_공내역서(소방)" xfId="627" xr:uid="{00000000-0005-0000-0000-000070020000}"/>
    <cellStyle name="_입찰표지 _월곳집행(본사)_공내역서(소방)_030626영문견적서(Amkor)" xfId="628" xr:uid="{00000000-0005-0000-0000-000071020000}"/>
    <cellStyle name="_입찰표지 _월곳집행(본사)_공내역서(소방)_2007 견적서_송도3정거장(071213)" xfId="629" xr:uid="{00000000-0005-0000-0000-000072020000}"/>
    <cellStyle name="_입찰표지 _월곳집행(본사)_공내역서(소방)_PLQ2002-100(신화소방 남해화학관련 전기자재" xfId="630" xr:uid="{00000000-0005-0000-0000-000073020000}"/>
    <cellStyle name="_입찰표지 _월곳집행(본사)_공내역서(소방)_PLQ2002-100(신화소방 남해화학관련 전기자재_PLQ2002-156(SK)" xfId="631" xr:uid="{00000000-0005-0000-0000-000074020000}"/>
    <cellStyle name="_입찰표지 _월곳집행(본사)_공내역서(소방)_PLQ2002-100(신화소방 남해화학관련 전기자재_PLQ2002-156(SK)_PLQ2002-171(울산SK 2차분 통합감시시스템 구축공사)-내부결제용-2" xfId="632" xr:uid="{00000000-0005-0000-0000-000075020000}"/>
    <cellStyle name="_입찰표지 _월곳집행(본사)_공내역서(소방)_PLQ2002-100(신화소방 남해화학관련 전기자재_PLQ2002-156(SK)_PLQ2002-171(울산SK 2차분 통합감시시스템 구축공사)-내부결제용-2_PLQ2003-076(울산SK 2차분 통합감시시스템 구축공사 견적서-2)" xfId="633" xr:uid="{00000000-0005-0000-0000-000076020000}"/>
    <cellStyle name="_입찰표지 _월곳집행(본사)_공내역서(소방)_PLQ2002-100(신화소방 남해화학관련 전기자재_PLQ2002-156(SK)_PLQ2002-171(울산SK통합감시시스템 구축공사)-SK제출(자료제출용)" xfId="634" xr:uid="{00000000-0005-0000-0000-000077020000}"/>
    <cellStyle name="_입찰표지 _월곳집행(본사)_공내역서(소방)_PLQ2002-100(신화소방 남해화학관련 전기자재_PLQ2002-156(SK)_PLQ2002-171(울산SK통합감시시스템 구축공사)-SK제출(자료제출용)_PLQ2003-076(울산SK 2차분 통합감시시스템 구축공사 견적서-2)" xfId="635" xr:uid="{00000000-0005-0000-0000-000078020000}"/>
    <cellStyle name="_입찰표지 _월곳집행(본사)_공내역서(소방)_PLQ2002-100(신화소방 남해화학관련 전기자재_PLQ2002-156(SK)_PLQ2002-171(울산SK통합감시시스템 구축공사)-SK제출(자료제출용)-1" xfId="636" xr:uid="{00000000-0005-0000-0000-000079020000}"/>
    <cellStyle name="_입찰표지 _월곳집행(본사)_공내역서(소방)_PLQ2002-100(신화소방 남해화학관련 전기자재_PLQ2002-156(SK)_PLQ2002-171(울산SK통합감시시스템 구축공사)-SK제출(자료제출용)-1_PLQ2003-076(울산SK 2차분 통합감시시스템 구축공사 견적서-2)" xfId="637" xr:uid="{00000000-0005-0000-0000-00007A020000}"/>
    <cellStyle name="_입찰표지 _월곳집행(본사)_공내역서(소방)_PLQ2002-100(신화소방 남해화학관련 전기자재_PLQ2003-076(울산SK 2차분 통합감시시스템 구축공사 견적서-2)" xfId="638" xr:uid="{00000000-0005-0000-0000-00007B020000}"/>
    <cellStyle name="_입찰표지 _월곳집행(본사)_공내역서(소방)_PLQ2002-100(신화소방 남해화학관련 전기자재_갑지" xfId="639" xr:uid="{00000000-0005-0000-0000-00007C020000}"/>
    <cellStyle name="_입찰표지 _월곳집행(본사)_공내역서(소방)_PLQ2002-100(신화소방 남해화학관련 전기자재_갑지_PLQ2002-171(울산SK 2차분 통합감시시스템 구축공사)-내부결제용-2" xfId="640" xr:uid="{00000000-0005-0000-0000-00007D020000}"/>
    <cellStyle name="_입찰표지 _월곳집행(본사)_공내역서(소방)_PLQ2002-100(신화소방 남해화학관련 전기자재_갑지_PLQ2002-171(울산SK 2차분 통합감시시스템 구축공사)-내부결제용-2_PLQ2003-076(울산SK 2차분 통합감시시스템 구축공사 견적서-2)" xfId="641" xr:uid="{00000000-0005-0000-0000-00007E020000}"/>
    <cellStyle name="_입찰표지 _월곳집행(본사)_공내역서(소방)_PLQ2002-100(신화소방 남해화학관련 전기자재_갑지_PLQ2002-171(울산SK통합감시시스템 구축공사)-SK제출(자료제출용)" xfId="642" xr:uid="{00000000-0005-0000-0000-00007F020000}"/>
    <cellStyle name="_입찰표지 _월곳집행(본사)_공내역서(소방)_PLQ2002-100(신화소방 남해화학관련 전기자재_갑지_PLQ2002-171(울산SK통합감시시스템 구축공사)-SK제출(자료제출용)_PLQ2003-076(울산SK 2차분 통합감시시스템 구축공사 견적서-2)" xfId="643" xr:uid="{00000000-0005-0000-0000-000080020000}"/>
    <cellStyle name="_입찰표지 _월곳집행(본사)_공내역서(소방)_PLQ2002-100(신화소방 남해화학관련 전기자재_갑지_PLQ2002-171(울산SK통합감시시스템 구축공사)-SK제출(자료제출용)-1" xfId="644" xr:uid="{00000000-0005-0000-0000-000081020000}"/>
    <cellStyle name="_입찰표지 _월곳집행(본사)_공내역서(소방)_PLQ2002-100(신화소방 남해화학관련 전기자재_갑지_PLQ2002-171(울산SK통합감시시스템 구축공사)-SK제출(자료제출용)-1_PLQ2003-076(울산SK 2차분 통합감시시스템 구축공사 견적서-2)" xfId="645" xr:uid="{00000000-0005-0000-0000-000082020000}"/>
    <cellStyle name="_입찰표지 _월곳집행(본사)_공내역서(소방)_PLQ2002-100(신화소방 남해화학관련 전기자재_을지" xfId="646" xr:uid="{00000000-0005-0000-0000-000083020000}"/>
    <cellStyle name="_입찰표지 _월곳집행(본사)_공내역서(소방)_PLQ2002-100(신화소방 남해화학관련 전기자재_을지_PLQ2002-171(울산SK 2차분 통합감시시스템 구축공사)-내부결제용-2" xfId="647" xr:uid="{00000000-0005-0000-0000-000084020000}"/>
    <cellStyle name="_입찰표지 _월곳집행(본사)_공내역서(소방)_PLQ2002-100(신화소방 남해화학관련 전기자재_을지_PLQ2002-171(울산SK 2차분 통합감시시스템 구축공사)-내부결제용-2_PLQ2003-076(울산SK 2차분 통합감시시스템 구축공사 견적서-2)" xfId="648" xr:uid="{00000000-0005-0000-0000-000085020000}"/>
    <cellStyle name="_입찰표지 _월곳집행(본사)_공내역서(소방)_PLQ2002-100(신화소방 남해화학관련 전기자재_을지_PLQ2002-171(울산SK통합감시시스템 구축공사)-SK제출(자료제출용)" xfId="649" xr:uid="{00000000-0005-0000-0000-000086020000}"/>
    <cellStyle name="_입찰표지 _월곳집행(본사)_공내역서(소방)_PLQ2002-100(신화소방 남해화학관련 전기자재_을지_PLQ2002-171(울산SK통합감시시스템 구축공사)-SK제출(자료제출용)_PLQ2003-076(울산SK 2차분 통합감시시스템 구축공사 견적서-2)" xfId="650" xr:uid="{00000000-0005-0000-0000-000087020000}"/>
    <cellStyle name="_입찰표지 _월곳집행(본사)_공내역서(소방)_PLQ2002-100(신화소방 남해화학관련 전기자재_을지_PLQ2002-171(울산SK통합감시시스템 구축공사)-SK제출(자료제출용)-1" xfId="651" xr:uid="{00000000-0005-0000-0000-000088020000}"/>
    <cellStyle name="_입찰표지 _월곳집행(본사)_공내역서(소방)_PLQ2002-100(신화소방 남해화학관련 전기자재_을지_PLQ2002-171(울산SK통합감시시스템 구축공사)-SK제출(자료제출용)-1_PLQ2003-076(울산SK 2차분 통합감시시스템 구축공사 견적서-2)" xfId="652" xr:uid="{00000000-0005-0000-0000-000089020000}"/>
    <cellStyle name="_입찰표지 _월곳집행(본사)_공내역서(소방)_PLQ2002-100(신화소방 남해화학관련 추가자재)" xfId="653" xr:uid="{00000000-0005-0000-0000-00008A020000}"/>
    <cellStyle name="_입찰표지 _월곳집행(본사)_공내역서(소방)_PLQ2002-100(신화소방 남해화학관련 추가자재)_PLQ2002-156(SK)" xfId="654" xr:uid="{00000000-0005-0000-0000-00008B020000}"/>
    <cellStyle name="_입찰표지 _월곳집행(본사)_공내역서(소방)_PLQ2002-100(신화소방 남해화학관련 추가자재)_PLQ2002-156(SK)_PLQ2002-171(울산SK 2차분 통합감시시스템 구축공사)-내부결제용-2" xfId="655" xr:uid="{00000000-0005-0000-0000-00008C020000}"/>
    <cellStyle name="_입찰표지 _월곳집행(본사)_공내역서(소방)_PLQ2002-100(신화소방 남해화학관련 추가자재)_PLQ2002-156(SK)_PLQ2002-171(울산SK 2차분 통합감시시스템 구축공사)-내부결제용-2_PLQ2003-076(울산SK 2차분 통합감시시스템 구축공사 견적서-2)" xfId="656" xr:uid="{00000000-0005-0000-0000-00008D020000}"/>
    <cellStyle name="_입찰표지 _월곳집행(본사)_공내역서(소방)_PLQ2002-100(신화소방 남해화학관련 추가자재)_PLQ2002-156(SK)_PLQ2002-171(울산SK통합감시시스템 구축공사)-SK제출(자료제출용)" xfId="657" xr:uid="{00000000-0005-0000-0000-00008E020000}"/>
    <cellStyle name="_입찰표지 _월곳집행(본사)_공내역서(소방)_PLQ2002-100(신화소방 남해화학관련 추가자재)_PLQ2002-156(SK)_PLQ2002-171(울산SK통합감시시스템 구축공사)-SK제출(자료제출용)_PLQ2003-076(울산SK 2차분 통합감시시스템 구축공사 견적서-2)" xfId="658" xr:uid="{00000000-0005-0000-0000-00008F020000}"/>
    <cellStyle name="_입찰표지 _월곳집행(본사)_공내역서(소방)_PLQ2002-100(신화소방 남해화학관련 추가자재)_PLQ2002-156(SK)_PLQ2002-171(울산SK통합감시시스템 구축공사)-SK제출(자료제출용)-1" xfId="659" xr:uid="{00000000-0005-0000-0000-000090020000}"/>
    <cellStyle name="_입찰표지 _월곳집행(본사)_공내역서(소방)_PLQ2002-100(신화소방 남해화학관련 추가자재)_PLQ2002-156(SK)_PLQ2002-171(울산SK통합감시시스템 구축공사)-SK제출(자료제출용)-1_PLQ2003-076(울산SK 2차분 통합감시시스템 구축공사 견적서-2)" xfId="660" xr:uid="{00000000-0005-0000-0000-000091020000}"/>
    <cellStyle name="_입찰표지 _월곳집행(본사)_공내역서(소방)_PLQ2002-100(신화소방 남해화학관련 추가자재)_PLQ2003-076(울산SK 2차분 통합감시시스템 구축공사 견적서-2)" xfId="661" xr:uid="{00000000-0005-0000-0000-000092020000}"/>
    <cellStyle name="_입찰표지 _월곳집행(본사)_공내역서(소방)_PLQ2002-100(신화소방 남해화학관련 추가자재)_갑지" xfId="662" xr:uid="{00000000-0005-0000-0000-000093020000}"/>
    <cellStyle name="_입찰표지 _월곳집행(본사)_공내역서(소방)_PLQ2002-100(신화소방 남해화학관련 추가자재)_갑지_PLQ2002-171(울산SK 2차분 통합감시시스템 구축공사)-내부결제용-2" xfId="663" xr:uid="{00000000-0005-0000-0000-000094020000}"/>
    <cellStyle name="_입찰표지 _월곳집행(본사)_공내역서(소방)_PLQ2002-100(신화소방 남해화학관련 추가자재)_갑지_PLQ2002-171(울산SK 2차분 통합감시시스템 구축공사)-내부결제용-2_PLQ2003-076(울산SK 2차분 통합감시시스템 구축공사 견적서-2)" xfId="664" xr:uid="{00000000-0005-0000-0000-000095020000}"/>
    <cellStyle name="_입찰표지 _월곳집행(본사)_공내역서(소방)_PLQ2002-100(신화소방 남해화학관련 추가자재)_갑지_PLQ2002-171(울산SK통합감시시스템 구축공사)-SK제출(자료제출용)" xfId="665" xr:uid="{00000000-0005-0000-0000-000096020000}"/>
    <cellStyle name="_입찰표지 _월곳집행(본사)_공내역서(소방)_PLQ2002-100(신화소방 남해화학관련 추가자재)_갑지_PLQ2002-171(울산SK통합감시시스템 구축공사)-SK제출(자료제출용)_PLQ2003-076(울산SK 2차분 통합감시시스템 구축공사 견적서-2)" xfId="666" xr:uid="{00000000-0005-0000-0000-000097020000}"/>
    <cellStyle name="_입찰표지 _월곳집행(본사)_공내역서(소방)_PLQ2002-100(신화소방 남해화학관련 추가자재)_갑지_PLQ2002-171(울산SK통합감시시스템 구축공사)-SK제출(자료제출용)-1" xfId="667" xr:uid="{00000000-0005-0000-0000-000098020000}"/>
    <cellStyle name="_입찰표지 _월곳집행(본사)_공내역서(소방)_PLQ2002-100(신화소방 남해화학관련 추가자재)_갑지_PLQ2002-171(울산SK통합감시시스템 구축공사)-SK제출(자료제출용)-1_PLQ2003-076(울산SK 2차분 통합감시시스템 구축공사 견적서-2)" xfId="668" xr:uid="{00000000-0005-0000-0000-000099020000}"/>
    <cellStyle name="_입찰표지 _월곳집행(본사)_공내역서(소방)_PLQ2002-100(신화소방 남해화학관련 추가자재)_을지" xfId="669" xr:uid="{00000000-0005-0000-0000-00009A020000}"/>
    <cellStyle name="_입찰표지 _월곳집행(본사)_공내역서(소방)_PLQ2002-100(신화소방 남해화학관련 추가자재)_을지_PLQ2002-171(울산SK 2차분 통합감시시스템 구축공사)-내부결제용-2" xfId="670" xr:uid="{00000000-0005-0000-0000-00009B020000}"/>
    <cellStyle name="_입찰표지 _월곳집행(본사)_공내역서(소방)_PLQ2002-100(신화소방 남해화학관련 추가자재)_을지_PLQ2002-171(울산SK 2차분 통합감시시스템 구축공사)-내부결제용-2_PLQ2003-076(울산SK 2차분 통합감시시스템 구축공사 견적서-2)" xfId="671" xr:uid="{00000000-0005-0000-0000-00009C020000}"/>
    <cellStyle name="_입찰표지 _월곳집행(본사)_공내역서(소방)_PLQ2002-100(신화소방 남해화학관련 추가자재)_을지_PLQ2002-171(울산SK통합감시시스템 구축공사)-SK제출(자료제출용)" xfId="672" xr:uid="{00000000-0005-0000-0000-00009D020000}"/>
    <cellStyle name="_입찰표지 _월곳집행(본사)_공내역서(소방)_PLQ2002-100(신화소방 남해화학관련 추가자재)_을지_PLQ2002-171(울산SK통합감시시스템 구축공사)-SK제출(자료제출용)_PLQ2003-076(울산SK 2차분 통합감시시스템 구축공사 견적서-2)" xfId="673" xr:uid="{00000000-0005-0000-0000-00009E020000}"/>
    <cellStyle name="_입찰표지 _월곳집행(본사)_공내역서(소방)_PLQ2002-100(신화소방 남해화학관련 추가자재)_을지_PLQ2002-171(울산SK통합감시시스템 구축공사)-SK제출(자료제출용)-1" xfId="674" xr:uid="{00000000-0005-0000-0000-00009F020000}"/>
    <cellStyle name="_입찰표지 _월곳집행(본사)_공내역서(소방)_PLQ2002-100(신화소방 남해화학관련 추가자재)_을지_PLQ2002-171(울산SK통합감시시스템 구축공사)-SK제출(자료제출용)-1_PLQ2003-076(울산SK 2차분 통합감시시스템 구축공사 견적서-2)" xfId="675" xr:uid="{00000000-0005-0000-0000-0000A0020000}"/>
    <cellStyle name="_입찰표지 _월곳집행(본사)_공내역서(소방)_PLQ2002-171(울산SK 2차분 통합감시시스템 구축공사)-내부결제용-2" xfId="676" xr:uid="{00000000-0005-0000-0000-0000A1020000}"/>
    <cellStyle name="_입찰표지 _월곳집행(본사)_공내역서(소방)_PLQ2002-171(울산SK 2차분 통합감시시스템 구축공사)-내부결제용-2_PLQ2003-076(울산SK 2차분 통합감시시스템 구축공사 견적서-2)" xfId="677" xr:uid="{00000000-0005-0000-0000-0000A2020000}"/>
    <cellStyle name="_입찰표지 _월곳집행(본사)_공내역서(소방)_PLQ2002-171(울산SK통합감시시스템 구축공사)-SK제출(자료제출용)" xfId="678" xr:uid="{00000000-0005-0000-0000-0000A3020000}"/>
    <cellStyle name="_입찰표지 _월곳집행(본사)_공내역서(소방)_PLQ2002-171(울산SK통합감시시스템 구축공사)-SK제출(자료제출용)_PLQ2003-076(울산SK 2차분 통합감시시스템 구축공사 견적서-2)" xfId="679" xr:uid="{00000000-0005-0000-0000-0000A4020000}"/>
    <cellStyle name="_입찰표지 _월곳집행(본사)_공내역서(소방)_PLQ2002-171(울산SK통합감시시스템 구축공사)-SK제출(자료제출용)-1" xfId="680" xr:uid="{00000000-0005-0000-0000-0000A5020000}"/>
    <cellStyle name="_입찰표지 _월곳집행(본사)_공내역서(소방)_PLQ2002-171(울산SK통합감시시스템 구축공사)-SK제출(자료제출용)-1_PLQ2003-076(울산SK 2차분 통합감시시스템 구축공사 견적서-2)" xfId="681" xr:uid="{00000000-0005-0000-0000-0000A6020000}"/>
    <cellStyle name="_입찰표지 _월곳집행(본사)_공내역서(소방)_q_hec_muara_fr_she_011803" xfId="682" xr:uid="{00000000-0005-0000-0000-0000A7020000}"/>
    <cellStyle name="_입찰표지 _월곳집행(본사)_공내역서(소방)_SHP04-Q010(울산SK)" xfId="683" xr:uid="{00000000-0005-0000-0000-0000A8020000}"/>
    <cellStyle name="_입찰표지 _월곳집행(본사)_공내역서(소방)_SHP04-Q015(CCPP Pro.)" xfId="684" xr:uid="{00000000-0005-0000-0000-0000A9020000}"/>
    <cellStyle name="_입찰표지 _월곳집행(본사)_공내역서(소방)_SN-100 질소소화설비 견적 2007년 양식" xfId="685" xr:uid="{00000000-0005-0000-0000-0000AA020000}"/>
    <cellStyle name="_입찰표지 _월곳집행(본사)_공내역서(소방final)" xfId="686" xr:uid="{00000000-0005-0000-0000-0000AB020000}"/>
    <cellStyle name="_입찰표지 _월곳집행(본사)_공내역서(소방final)_030626영문견적서(Amkor)" xfId="687" xr:uid="{00000000-0005-0000-0000-0000AC020000}"/>
    <cellStyle name="_입찰표지 _월곳집행(본사)_공내역서(소방final)_2007 견적서_송도3정거장(071213)" xfId="688" xr:uid="{00000000-0005-0000-0000-0000AD020000}"/>
    <cellStyle name="_입찰표지 _월곳집행(본사)_공내역서(소방final)_PLQ2002-100(신화소방 남해화학관련 전기자재" xfId="689" xr:uid="{00000000-0005-0000-0000-0000AE020000}"/>
    <cellStyle name="_입찰표지 _월곳집행(본사)_공내역서(소방final)_PLQ2002-100(신화소방 남해화학관련 전기자재_PLQ2002-156(SK)" xfId="690" xr:uid="{00000000-0005-0000-0000-0000AF020000}"/>
    <cellStyle name="_입찰표지 _월곳집행(본사)_공내역서(소방final)_PLQ2002-100(신화소방 남해화학관련 전기자재_PLQ2002-156(SK)_PLQ2002-171(울산SK 2차분 통합감시시스템 구축공사)-내부결제용-2" xfId="691" xr:uid="{00000000-0005-0000-0000-0000B0020000}"/>
    <cellStyle name="_입찰표지 _월곳집행(본사)_공내역서(소방final)_PLQ2002-100(신화소방 남해화학관련 전기자재_PLQ2002-156(SK)_PLQ2002-171(울산SK 2차분 통합감시시스템 구축공사)-내부결제용-2_PLQ2003-076(울산SK 2차분 통합감시시스템 구축공사 견적서-2)" xfId="692" xr:uid="{00000000-0005-0000-0000-0000B1020000}"/>
    <cellStyle name="_입찰표지 _월곳집행(본사)_공내역서(소방final)_PLQ2002-100(신화소방 남해화학관련 전기자재_PLQ2002-156(SK)_PLQ2002-171(울산SK통합감시시스템 구축공사)-SK제출(자료제출용)" xfId="693" xr:uid="{00000000-0005-0000-0000-0000B2020000}"/>
    <cellStyle name="_입찰표지 _월곳집행(본사)_공내역서(소방final)_PLQ2002-100(신화소방 남해화학관련 전기자재_PLQ2002-156(SK)_PLQ2002-171(울산SK통합감시시스템 구축공사)-SK제출(자료제출용)_PLQ2003-076(울산SK 2차분 통합감시시스템 구축공사 견적서-2)" xfId="694" xr:uid="{00000000-0005-0000-0000-0000B3020000}"/>
    <cellStyle name="_입찰표지 _월곳집행(본사)_공내역서(소방final)_PLQ2002-100(신화소방 남해화학관련 전기자재_PLQ2002-156(SK)_PLQ2002-171(울산SK통합감시시스템 구축공사)-SK제출(자료제출용)-1" xfId="695" xr:uid="{00000000-0005-0000-0000-0000B4020000}"/>
    <cellStyle name="_입찰표지 _월곳집행(본사)_공내역서(소방final)_PLQ2002-100(신화소방 남해화학관련 전기자재_PLQ2002-156(SK)_PLQ2002-171(울산SK통합감시시스템 구축공사)-SK제출(자료제출용)-1_PLQ2003-076(울산SK 2차분 통합감시시스템 구축공사 견적서-2)" xfId="696" xr:uid="{00000000-0005-0000-0000-0000B5020000}"/>
    <cellStyle name="_입찰표지 _월곳집행(본사)_공내역서(소방final)_PLQ2002-100(신화소방 남해화학관련 전기자재_PLQ2003-076(울산SK 2차분 통합감시시스템 구축공사 견적서-2)" xfId="697" xr:uid="{00000000-0005-0000-0000-0000B6020000}"/>
    <cellStyle name="_입찰표지 _월곳집행(본사)_공내역서(소방final)_PLQ2002-100(신화소방 남해화학관련 전기자재_갑지" xfId="698" xr:uid="{00000000-0005-0000-0000-0000B7020000}"/>
    <cellStyle name="_입찰표지 _월곳집행(본사)_공내역서(소방final)_PLQ2002-100(신화소방 남해화학관련 전기자재_갑지_PLQ2002-171(울산SK 2차분 통합감시시스템 구축공사)-내부결제용-2" xfId="699" xr:uid="{00000000-0005-0000-0000-0000B8020000}"/>
    <cellStyle name="_입찰표지 _월곳집행(본사)_공내역서(소방final)_PLQ2002-100(신화소방 남해화학관련 전기자재_갑지_PLQ2002-171(울산SK 2차분 통합감시시스템 구축공사)-내부결제용-2_PLQ2003-076(울산SK 2차분 통합감시시스템 구축공사 견적서-2)" xfId="700" xr:uid="{00000000-0005-0000-0000-0000B9020000}"/>
    <cellStyle name="_입찰표지 _월곳집행(본사)_공내역서(소방final)_PLQ2002-100(신화소방 남해화학관련 전기자재_갑지_PLQ2002-171(울산SK통합감시시스템 구축공사)-SK제출(자료제출용)" xfId="701" xr:uid="{00000000-0005-0000-0000-0000BA020000}"/>
    <cellStyle name="_입찰표지 _월곳집행(본사)_공내역서(소방final)_PLQ2002-100(신화소방 남해화학관련 전기자재_갑지_PLQ2002-171(울산SK통합감시시스템 구축공사)-SK제출(자료제출용)_PLQ2003-076(울산SK 2차분 통합감시시스템 구축공사 견적서-2)" xfId="702" xr:uid="{00000000-0005-0000-0000-0000BB020000}"/>
    <cellStyle name="_입찰표지 _월곳집행(본사)_공내역서(소방final)_PLQ2002-100(신화소방 남해화학관련 전기자재_갑지_PLQ2002-171(울산SK통합감시시스템 구축공사)-SK제출(자료제출용)-1" xfId="703" xr:uid="{00000000-0005-0000-0000-0000BC020000}"/>
    <cellStyle name="_입찰표지 _월곳집행(본사)_공내역서(소방final)_PLQ2002-100(신화소방 남해화학관련 전기자재_갑지_PLQ2002-171(울산SK통합감시시스템 구축공사)-SK제출(자료제출용)-1_PLQ2003-076(울산SK 2차분 통합감시시스템 구축공사 견적서-2)" xfId="704" xr:uid="{00000000-0005-0000-0000-0000BD020000}"/>
    <cellStyle name="_입찰표지 _월곳집행(본사)_공내역서(소방final)_PLQ2002-100(신화소방 남해화학관련 전기자재_을지" xfId="705" xr:uid="{00000000-0005-0000-0000-0000BE020000}"/>
    <cellStyle name="_입찰표지 _월곳집행(본사)_공내역서(소방final)_PLQ2002-100(신화소방 남해화학관련 전기자재_을지_PLQ2002-171(울산SK 2차분 통합감시시스템 구축공사)-내부결제용-2" xfId="706" xr:uid="{00000000-0005-0000-0000-0000BF020000}"/>
    <cellStyle name="_입찰표지 _월곳집행(본사)_공내역서(소방final)_PLQ2002-100(신화소방 남해화학관련 전기자재_을지_PLQ2002-171(울산SK 2차분 통합감시시스템 구축공사)-내부결제용-2_PLQ2003-076(울산SK 2차분 통합감시시스템 구축공사 견적서-2)" xfId="707" xr:uid="{00000000-0005-0000-0000-0000C0020000}"/>
    <cellStyle name="_입찰표지 _월곳집행(본사)_공내역서(소방final)_PLQ2002-100(신화소방 남해화학관련 전기자재_을지_PLQ2002-171(울산SK통합감시시스템 구축공사)-SK제출(자료제출용)" xfId="708" xr:uid="{00000000-0005-0000-0000-0000C1020000}"/>
    <cellStyle name="_입찰표지 _월곳집행(본사)_공내역서(소방final)_PLQ2002-100(신화소방 남해화학관련 전기자재_을지_PLQ2002-171(울산SK통합감시시스템 구축공사)-SK제출(자료제출용)_PLQ2003-076(울산SK 2차분 통합감시시스템 구축공사 견적서-2)" xfId="709" xr:uid="{00000000-0005-0000-0000-0000C2020000}"/>
    <cellStyle name="_입찰표지 _월곳집행(본사)_공내역서(소방final)_PLQ2002-100(신화소방 남해화학관련 전기자재_을지_PLQ2002-171(울산SK통합감시시스템 구축공사)-SK제출(자료제출용)-1" xfId="710" xr:uid="{00000000-0005-0000-0000-0000C3020000}"/>
    <cellStyle name="_입찰표지 _월곳집행(본사)_공내역서(소방final)_PLQ2002-100(신화소방 남해화학관련 전기자재_을지_PLQ2002-171(울산SK통합감시시스템 구축공사)-SK제출(자료제출용)-1_PLQ2003-076(울산SK 2차분 통합감시시스템 구축공사 견적서-2)" xfId="711" xr:uid="{00000000-0005-0000-0000-0000C4020000}"/>
    <cellStyle name="_입찰표지 _월곳집행(본사)_공내역서(소방final)_PLQ2002-100(신화소방 남해화학관련 추가자재)" xfId="712" xr:uid="{00000000-0005-0000-0000-0000C5020000}"/>
    <cellStyle name="_입찰표지 _월곳집행(본사)_공내역서(소방final)_PLQ2002-100(신화소방 남해화학관련 추가자재)_PLQ2002-156(SK)" xfId="713" xr:uid="{00000000-0005-0000-0000-0000C6020000}"/>
    <cellStyle name="_입찰표지 _월곳집행(본사)_공내역서(소방final)_PLQ2002-100(신화소방 남해화학관련 추가자재)_PLQ2002-156(SK)_PLQ2002-171(울산SK 2차분 통합감시시스템 구축공사)-내부결제용-2" xfId="714" xr:uid="{00000000-0005-0000-0000-0000C7020000}"/>
    <cellStyle name="_입찰표지 _월곳집행(본사)_공내역서(소방final)_PLQ2002-100(신화소방 남해화학관련 추가자재)_PLQ2002-156(SK)_PLQ2002-171(울산SK 2차분 통합감시시스템 구축공사)-내부결제용-2_PLQ2003-076(울산SK 2차분 통합감시시스템 구축공사 견적서-2)" xfId="715" xr:uid="{00000000-0005-0000-0000-0000C8020000}"/>
    <cellStyle name="_입찰표지 _월곳집행(본사)_공내역서(소방final)_PLQ2002-100(신화소방 남해화학관련 추가자재)_PLQ2002-156(SK)_PLQ2002-171(울산SK통합감시시스템 구축공사)-SK제출(자료제출용)" xfId="716" xr:uid="{00000000-0005-0000-0000-0000C9020000}"/>
    <cellStyle name="_입찰표지 _월곳집행(본사)_공내역서(소방final)_PLQ2002-100(신화소방 남해화학관련 추가자재)_PLQ2002-156(SK)_PLQ2002-171(울산SK통합감시시스템 구축공사)-SK제출(자료제출용)_PLQ2003-076(울산SK 2차분 통합감시시스템 구축공사 견적서-2)" xfId="717" xr:uid="{00000000-0005-0000-0000-0000CA020000}"/>
    <cellStyle name="_입찰표지 _월곳집행(본사)_공내역서(소방final)_PLQ2002-100(신화소방 남해화학관련 추가자재)_PLQ2002-156(SK)_PLQ2002-171(울산SK통합감시시스템 구축공사)-SK제출(자료제출용)-1" xfId="718" xr:uid="{00000000-0005-0000-0000-0000CB020000}"/>
    <cellStyle name="_입찰표지 _월곳집행(본사)_공내역서(소방final)_PLQ2002-100(신화소방 남해화학관련 추가자재)_PLQ2002-156(SK)_PLQ2002-171(울산SK통합감시시스템 구축공사)-SK제출(자료제출용)-1_PLQ2003-076(울산SK 2차분 통합감시시스템 구축공사 견적서-2)" xfId="719" xr:uid="{00000000-0005-0000-0000-0000CC020000}"/>
    <cellStyle name="_입찰표지 _월곳집행(본사)_공내역서(소방final)_PLQ2002-100(신화소방 남해화학관련 추가자재)_PLQ2003-076(울산SK 2차분 통합감시시스템 구축공사 견적서-2)" xfId="720" xr:uid="{00000000-0005-0000-0000-0000CD020000}"/>
    <cellStyle name="_입찰표지 _월곳집행(본사)_공내역서(소방final)_PLQ2002-100(신화소방 남해화학관련 추가자재)_갑지" xfId="721" xr:uid="{00000000-0005-0000-0000-0000CE020000}"/>
    <cellStyle name="_입찰표지 _월곳집행(본사)_공내역서(소방final)_PLQ2002-100(신화소방 남해화학관련 추가자재)_갑지_PLQ2002-171(울산SK 2차분 통합감시시스템 구축공사)-내부결제용-2" xfId="722" xr:uid="{00000000-0005-0000-0000-0000CF020000}"/>
    <cellStyle name="_입찰표지 _월곳집행(본사)_공내역서(소방final)_PLQ2002-100(신화소방 남해화학관련 추가자재)_갑지_PLQ2002-171(울산SK 2차분 통합감시시스템 구축공사)-내부결제용-2_PLQ2003-076(울산SK 2차분 통합감시시스템 구축공사 견적서-2)" xfId="723" xr:uid="{00000000-0005-0000-0000-0000D0020000}"/>
    <cellStyle name="_입찰표지 _월곳집행(본사)_공내역서(소방final)_PLQ2002-100(신화소방 남해화학관련 추가자재)_갑지_PLQ2002-171(울산SK통합감시시스템 구축공사)-SK제출(자료제출용)" xfId="724" xr:uid="{00000000-0005-0000-0000-0000D1020000}"/>
    <cellStyle name="_입찰표지 _월곳집행(본사)_공내역서(소방final)_PLQ2002-100(신화소방 남해화학관련 추가자재)_갑지_PLQ2002-171(울산SK통합감시시스템 구축공사)-SK제출(자료제출용)_PLQ2003-076(울산SK 2차분 통합감시시스템 구축공사 견적서-2)" xfId="725" xr:uid="{00000000-0005-0000-0000-0000D2020000}"/>
    <cellStyle name="_입찰표지 _월곳집행(본사)_공내역서(소방final)_PLQ2002-100(신화소방 남해화학관련 추가자재)_갑지_PLQ2002-171(울산SK통합감시시스템 구축공사)-SK제출(자료제출용)-1" xfId="726" xr:uid="{00000000-0005-0000-0000-0000D3020000}"/>
    <cellStyle name="_입찰표지 _월곳집행(본사)_공내역서(소방final)_PLQ2002-100(신화소방 남해화학관련 추가자재)_갑지_PLQ2002-171(울산SK통합감시시스템 구축공사)-SK제출(자료제출용)-1_PLQ2003-076(울산SK 2차분 통합감시시스템 구축공사 견적서-2)" xfId="727" xr:uid="{00000000-0005-0000-0000-0000D4020000}"/>
    <cellStyle name="_입찰표지 _월곳집행(본사)_공내역서(소방final)_PLQ2002-100(신화소방 남해화학관련 추가자재)_을지" xfId="728" xr:uid="{00000000-0005-0000-0000-0000D5020000}"/>
    <cellStyle name="_입찰표지 _월곳집행(본사)_공내역서(소방final)_PLQ2002-100(신화소방 남해화학관련 추가자재)_을지_PLQ2002-171(울산SK 2차분 통합감시시스템 구축공사)-내부결제용-2" xfId="729" xr:uid="{00000000-0005-0000-0000-0000D6020000}"/>
    <cellStyle name="_입찰표지 _월곳집행(본사)_공내역서(소방final)_PLQ2002-100(신화소방 남해화학관련 추가자재)_을지_PLQ2002-171(울산SK 2차분 통합감시시스템 구축공사)-내부결제용-2_PLQ2003-076(울산SK 2차분 통합감시시스템 구축공사 견적서-2)" xfId="730" xr:uid="{00000000-0005-0000-0000-0000D7020000}"/>
    <cellStyle name="_입찰표지 _월곳집행(본사)_공내역서(소방final)_PLQ2002-100(신화소방 남해화학관련 추가자재)_을지_PLQ2002-171(울산SK통합감시시스템 구축공사)-SK제출(자료제출용)" xfId="731" xr:uid="{00000000-0005-0000-0000-0000D8020000}"/>
    <cellStyle name="_입찰표지 _월곳집행(본사)_공내역서(소방final)_PLQ2002-100(신화소방 남해화학관련 추가자재)_을지_PLQ2002-171(울산SK통합감시시스템 구축공사)-SK제출(자료제출용)_PLQ2003-076(울산SK 2차분 통합감시시스템 구축공사 견적서-2)" xfId="732" xr:uid="{00000000-0005-0000-0000-0000D9020000}"/>
    <cellStyle name="_입찰표지 _월곳집행(본사)_공내역서(소방final)_PLQ2002-100(신화소방 남해화학관련 추가자재)_을지_PLQ2002-171(울산SK통합감시시스템 구축공사)-SK제출(자료제출용)-1" xfId="733" xr:uid="{00000000-0005-0000-0000-0000DA020000}"/>
    <cellStyle name="_입찰표지 _월곳집행(본사)_공내역서(소방final)_PLQ2002-100(신화소방 남해화학관련 추가자재)_을지_PLQ2002-171(울산SK통합감시시스템 구축공사)-SK제출(자료제출용)-1_PLQ2003-076(울산SK 2차분 통합감시시스템 구축공사 견적서-2)" xfId="734" xr:uid="{00000000-0005-0000-0000-0000DB020000}"/>
    <cellStyle name="_입찰표지 _월곳집행(본사)_공내역서(소방final)_PLQ2002-171(울산SK 2차분 통합감시시스템 구축공사)-내부결제용-2" xfId="735" xr:uid="{00000000-0005-0000-0000-0000DC020000}"/>
    <cellStyle name="_입찰표지 _월곳집행(본사)_공내역서(소방final)_PLQ2002-171(울산SK 2차분 통합감시시스템 구축공사)-내부결제용-2_PLQ2003-076(울산SK 2차분 통합감시시스템 구축공사 견적서-2)" xfId="736" xr:uid="{00000000-0005-0000-0000-0000DD020000}"/>
    <cellStyle name="_입찰표지 _월곳집행(본사)_공내역서(소방final)_PLQ2002-171(울산SK통합감시시스템 구축공사)-SK제출(자료제출용)" xfId="737" xr:uid="{00000000-0005-0000-0000-0000DE020000}"/>
    <cellStyle name="_입찰표지 _월곳집행(본사)_공내역서(소방final)_PLQ2002-171(울산SK통합감시시스템 구축공사)-SK제출(자료제출용)_PLQ2003-076(울산SK 2차분 통합감시시스템 구축공사 견적서-2)" xfId="738" xr:uid="{00000000-0005-0000-0000-0000DF020000}"/>
    <cellStyle name="_입찰표지 _월곳집행(본사)_공내역서(소방final)_PLQ2002-171(울산SK통합감시시스템 구축공사)-SK제출(자료제출용)-1" xfId="739" xr:uid="{00000000-0005-0000-0000-0000E0020000}"/>
    <cellStyle name="_입찰표지 _월곳집행(본사)_공내역서(소방final)_PLQ2002-171(울산SK통합감시시스템 구축공사)-SK제출(자료제출용)-1_PLQ2003-076(울산SK 2차분 통합감시시스템 구축공사 견적서-2)" xfId="740" xr:uid="{00000000-0005-0000-0000-0000E1020000}"/>
    <cellStyle name="_입찰표지 _월곳집행(본사)_공내역서(소방final)_q_hec_muara_fr_she_011803" xfId="741" xr:uid="{00000000-0005-0000-0000-0000E2020000}"/>
    <cellStyle name="_입찰표지 _월곳집행(본사)_공내역서(소방final)_SHP04-Q010(울산SK)" xfId="742" xr:uid="{00000000-0005-0000-0000-0000E3020000}"/>
    <cellStyle name="_입찰표지 _월곳집행(본사)_공내역서(소방final)_SHP04-Q015(CCPP Pro.)" xfId="743" xr:uid="{00000000-0005-0000-0000-0000E4020000}"/>
    <cellStyle name="_입찰표지 _월곳집행(본사)_공내역서(소방final)_SN-100 질소소화설비 견적 2007년 양식" xfId="744" xr:uid="{00000000-0005-0000-0000-0000E5020000}"/>
    <cellStyle name="_입찰표지 _장안시영2차견적서" xfId="745" xr:uid="{00000000-0005-0000-0000-0000E6020000}"/>
    <cellStyle name="_입찰표지 _장안시영2차견적서_PLQ2003-076(울산SK 2차분 통합감시시스템 구축공사 견적서-2)" xfId="746" xr:uid="{00000000-0005-0000-0000-0000E7020000}"/>
    <cellStyle name="_적격 " xfId="747" xr:uid="{00000000-0005-0000-0000-0000E8020000}"/>
    <cellStyle name="_적격 _030626영문견적서(Amkor)" xfId="748" xr:uid="{00000000-0005-0000-0000-0000E9020000}"/>
    <cellStyle name="_적격 _2007 견적서_송도3정거장(071213)" xfId="749" xr:uid="{00000000-0005-0000-0000-0000EA020000}"/>
    <cellStyle name="_적격 _PLQ2002-100(신화소방 남해화학관련 전기자재" xfId="750" xr:uid="{00000000-0005-0000-0000-0000EB020000}"/>
    <cellStyle name="_적격 _PLQ2002-100(신화소방 남해화학관련 전기자재_PLQ2002-156(SK)" xfId="751" xr:uid="{00000000-0005-0000-0000-0000EC020000}"/>
    <cellStyle name="_적격 _PLQ2002-100(신화소방 남해화학관련 전기자재_PLQ2002-156(SK)_PLQ2002-171(울산SK 2차분 통합감시시스템 구축공사)-내부결제용-2" xfId="752" xr:uid="{00000000-0005-0000-0000-0000ED020000}"/>
    <cellStyle name="_적격 _PLQ2002-100(신화소방 남해화학관련 전기자재_PLQ2002-156(SK)_PLQ2002-171(울산SK 2차분 통합감시시스템 구축공사)-내부결제용-2_PLQ2003-076(울산SK 2차분 통합감시시스템 구축공사 견적서-2)" xfId="753" xr:uid="{00000000-0005-0000-0000-0000EE020000}"/>
    <cellStyle name="_적격 _PLQ2002-100(신화소방 남해화학관련 전기자재_PLQ2002-156(SK)_PLQ2002-171(울산SK통합감시시스템 구축공사)-SK제출(자료제출용)" xfId="754" xr:uid="{00000000-0005-0000-0000-0000EF020000}"/>
    <cellStyle name="_적격 _PLQ2002-100(신화소방 남해화학관련 전기자재_PLQ2002-156(SK)_PLQ2002-171(울산SK통합감시시스템 구축공사)-SK제출(자료제출용)_PLQ2003-076(울산SK 2차분 통합감시시스템 구축공사 견적서-2)" xfId="755" xr:uid="{00000000-0005-0000-0000-0000F0020000}"/>
    <cellStyle name="_적격 _PLQ2002-100(신화소방 남해화학관련 전기자재_PLQ2002-156(SK)_PLQ2002-171(울산SK통합감시시스템 구축공사)-SK제출(자료제출용)-1" xfId="756" xr:uid="{00000000-0005-0000-0000-0000F1020000}"/>
    <cellStyle name="_적격 _PLQ2002-100(신화소방 남해화학관련 전기자재_PLQ2002-156(SK)_PLQ2002-171(울산SK통합감시시스템 구축공사)-SK제출(자료제출용)-1_PLQ2003-076(울산SK 2차분 통합감시시스템 구축공사 견적서-2)" xfId="757" xr:uid="{00000000-0005-0000-0000-0000F2020000}"/>
    <cellStyle name="_적격 _PLQ2002-100(신화소방 남해화학관련 전기자재_PLQ2003-076(울산SK 2차분 통합감시시스템 구축공사 견적서-2)" xfId="758" xr:uid="{00000000-0005-0000-0000-0000F3020000}"/>
    <cellStyle name="_적격 _PLQ2002-100(신화소방 남해화학관련 전기자재_갑지" xfId="759" xr:uid="{00000000-0005-0000-0000-0000F4020000}"/>
    <cellStyle name="_적격 _PLQ2002-100(신화소방 남해화학관련 전기자재_갑지_PLQ2002-171(울산SK 2차분 통합감시시스템 구축공사)-내부결제용-2" xfId="760" xr:uid="{00000000-0005-0000-0000-0000F5020000}"/>
    <cellStyle name="_적격 _PLQ2002-100(신화소방 남해화학관련 전기자재_갑지_PLQ2002-171(울산SK 2차분 통합감시시스템 구축공사)-내부결제용-2_PLQ2003-076(울산SK 2차분 통합감시시스템 구축공사 견적서-2)" xfId="761" xr:uid="{00000000-0005-0000-0000-0000F6020000}"/>
    <cellStyle name="_적격 _PLQ2002-100(신화소방 남해화학관련 전기자재_갑지_PLQ2002-171(울산SK통합감시시스템 구축공사)-SK제출(자료제출용)" xfId="762" xr:uid="{00000000-0005-0000-0000-0000F7020000}"/>
    <cellStyle name="_적격 _PLQ2002-100(신화소방 남해화학관련 전기자재_갑지_PLQ2002-171(울산SK통합감시시스템 구축공사)-SK제출(자료제출용)_PLQ2003-076(울산SK 2차분 통합감시시스템 구축공사 견적서-2)" xfId="763" xr:uid="{00000000-0005-0000-0000-0000F8020000}"/>
    <cellStyle name="_적격 _PLQ2002-100(신화소방 남해화학관련 전기자재_갑지_PLQ2002-171(울산SK통합감시시스템 구축공사)-SK제출(자료제출용)-1" xfId="764" xr:uid="{00000000-0005-0000-0000-0000F9020000}"/>
    <cellStyle name="_적격 _PLQ2002-100(신화소방 남해화학관련 전기자재_갑지_PLQ2002-171(울산SK통합감시시스템 구축공사)-SK제출(자료제출용)-1_PLQ2003-076(울산SK 2차분 통합감시시스템 구축공사 견적서-2)" xfId="765" xr:uid="{00000000-0005-0000-0000-0000FA020000}"/>
    <cellStyle name="_적격 _PLQ2002-100(신화소방 남해화학관련 전기자재_을지" xfId="766" xr:uid="{00000000-0005-0000-0000-0000FB020000}"/>
    <cellStyle name="_적격 _PLQ2002-100(신화소방 남해화학관련 전기자재_을지_PLQ2002-171(울산SK 2차분 통합감시시스템 구축공사)-내부결제용-2" xfId="767" xr:uid="{00000000-0005-0000-0000-0000FC020000}"/>
    <cellStyle name="_적격 _PLQ2002-100(신화소방 남해화학관련 전기자재_을지_PLQ2002-171(울산SK 2차분 통합감시시스템 구축공사)-내부결제용-2_PLQ2003-076(울산SK 2차분 통합감시시스템 구축공사 견적서-2)" xfId="768" xr:uid="{00000000-0005-0000-0000-0000FD020000}"/>
    <cellStyle name="_적격 _PLQ2002-100(신화소방 남해화학관련 전기자재_을지_PLQ2002-171(울산SK통합감시시스템 구축공사)-SK제출(자료제출용)" xfId="769" xr:uid="{00000000-0005-0000-0000-0000FE020000}"/>
    <cellStyle name="_적격 _PLQ2002-100(신화소방 남해화학관련 전기자재_을지_PLQ2002-171(울산SK통합감시시스템 구축공사)-SK제출(자료제출용)_PLQ2003-076(울산SK 2차분 통합감시시스템 구축공사 견적서-2)" xfId="770" xr:uid="{00000000-0005-0000-0000-0000FF020000}"/>
    <cellStyle name="_적격 _PLQ2002-100(신화소방 남해화학관련 전기자재_을지_PLQ2002-171(울산SK통합감시시스템 구축공사)-SK제출(자료제출용)-1" xfId="771" xr:uid="{00000000-0005-0000-0000-000000030000}"/>
    <cellStyle name="_적격 _PLQ2002-100(신화소방 남해화학관련 전기자재_을지_PLQ2002-171(울산SK통합감시시스템 구축공사)-SK제출(자료제출용)-1_PLQ2003-076(울산SK 2차분 통합감시시스템 구축공사 견적서-2)" xfId="772" xr:uid="{00000000-0005-0000-0000-000001030000}"/>
    <cellStyle name="_적격 _PLQ2002-100(신화소방 남해화학관련 추가자재)" xfId="773" xr:uid="{00000000-0005-0000-0000-000002030000}"/>
    <cellStyle name="_적격 _PLQ2002-100(신화소방 남해화학관련 추가자재)_PLQ2002-156(SK)" xfId="774" xr:uid="{00000000-0005-0000-0000-000003030000}"/>
    <cellStyle name="_적격 _PLQ2002-100(신화소방 남해화학관련 추가자재)_PLQ2002-156(SK)_PLQ2002-171(울산SK 2차분 통합감시시스템 구축공사)-내부결제용-2" xfId="775" xr:uid="{00000000-0005-0000-0000-000004030000}"/>
    <cellStyle name="_적격 _PLQ2002-100(신화소방 남해화학관련 추가자재)_PLQ2002-156(SK)_PLQ2002-171(울산SK 2차분 통합감시시스템 구축공사)-내부결제용-2_PLQ2003-076(울산SK 2차분 통합감시시스템 구축공사 견적서-2)" xfId="776" xr:uid="{00000000-0005-0000-0000-000005030000}"/>
    <cellStyle name="_적격 _PLQ2002-100(신화소방 남해화학관련 추가자재)_PLQ2002-156(SK)_PLQ2002-171(울산SK통합감시시스템 구축공사)-SK제출(자료제출용)" xfId="777" xr:uid="{00000000-0005-0000-0000-000006030000}"/>
    <cellStyle name="_적격 _PLQ2002-100(신화소방 남해화학관련 추가자재)_PLQ2002-156(SK)_PLQ2002-171(울산SK통합감시시스템 구축공사)-SK제출(자료제출용)_PLQ2003-076(울산SK 2차분 통합감시시스템 구축공사 견적서-2)" xfId="778" xr:uid="{00000000-0005-0000-0000-000007030000}"/>
    <cellStyle name="_적격 _PLQ2002-100(신화소방 남해화학관련 추가자재)_PLQ2002-156(SK)_PLQ2002-171(울산SK통합감시시스템 구축공사)-SK제출(자료제출용)-1" xfId="779" xr:uid="{00000000-0005-0000-0000-000008030000}"/>
    <cellStyle name="_적격 _PLQ2002-100(신화소방 남해화학관련 추가자재)_PLQ2002-156(SK)_PLQ2002-171(울산SK통합감시시스템 구축공사)-SK제출(자료제출용)-1_PLQ2003-076(울산SK 2차분 통합감시시스템 구축공사 견적서-2)" xfId="780" xr:uid="{00000000-0005-0000-0000-000009030000}"/>
    <cellStyle name="_적격 _PLQ2002-100(신화소방 남해화학관련 추가자재)_PLQ2003-076(울산SK 2차분 통합감시시스템 구축공사 견적서-2)" xfId="781" xr:uid="{00000000-0005-0000-0000-00000A030000}"/>
    <cellStyle name="_적격 _PLQ2002-100(신화소방 남해화학관련 추가자재)_갑지" xfId="782" xr:uid="{00000000-0005-0000-0000-00000B030000}"/>
    <cellStyle name="_적격 _PLQ2002-100(신화소방 남해화학관련 추가자재)_갑지_PLQ2002-171(울산SK 2차분 통합감시시스템 구축공사)-내부결제용-2" xfId="783" xr:uid="{00000000-0005-0000-0000-00000C030000}"/>
    <cellStyle name="_적격 _PLQ2002-100(신화소방 남해화학관련 추가자재)_갑지_PLQ2002-171(울산SK 2차분 통합감시시스템 구축공사)-내부결제용-2_PLQ2003-076(울산SK 2차분 통합감시시스템 구축공사 견적서-2)" xfId="784" xr:uid="{00000000-0005-0000-0000-00000D030000}"/>
    <cellStyle name="_적격 _PLQ2002-100(신화소방 남해화학관련 추가자재)_갑지_PLQ2002-171(울산SK통합감시시스템 구축공사)-SK제출(자료제출용)" xfId="785" xr:uid="{00000000-0005-0000-0000-00000E030000}"/>
    <cellStyle name="_적격 _PLQ2002-100(신화소방 남해화학관련 추가자재)_갑지_PLQ2002-171(울산SK통합감시시스템 구축공사)-SK제출(자료제출용)_PLQ2003-076(울산SK 2차분 통합감시시스템 구축공사 견적서-2)" xfId="786" xr:uid="{00000000-0005-0000-0000-00000F030000}"/>
    <cellStyle name="_적격 _PLQ2002-100(신화소방 남해화학관련 추가자재)_갑지_PLQ2002-171(울산SK통합감시시스템 구축공사)-SK제출(자료제출용)-1" xfId="787" xr:uid="{00000000-0005-0000-0000-000010030000}"/>
    <cellStyle name="_적격 _PLQ2002-100(신화소방 남해화학관련 추가자재)_갑지_PLQ2002-171(울산SK통합감시시스템 구축공사)-SK제출(자료제출용)-1_PLQ2003-076(울산SK 2차분 통합감시시스템 구축공사 견적서-2)" xfId="788" xr:uid="{00000000-0005-0000-0000-000011030000}"/>
    <cellStyle name="_적격 _PLQ2002-100(신화소방 남해화학관련 추가자재)_을지" xfId="789" xr:uid="{00000000-0005-0000-0000-000012030000}"/>
    <cellStyle name="_적격 _PLQ2002-100(신화소방 남해화학관련 추가자재)_을지_PLQ2002-171(울산SK 2차분 통합감시시스템 구축공사)-내부결제용-2" xfId="790" xr:uid="{00000000-0005-0000-0000-000013030000}"/>
    <cellStyle name="_적격 _PLQ2002-100(신화소방 남해화학관련 추가자재)_을지_PLQ2002-171(울산SK 2차분 통합감시시스템 구축공사)-내부결제용-2_PLQ2003-076(울산SK 2차분 통합감시시스템 구축공사 견적서-2)" xfId="791" xr:uid="{00000000-0005-0000-0000-000014030000}"/>
    <cellStyle name="_적격 _PLQ2002-100(신화소방 남해화학관련 추가자재)_을지_PLQ2002-171(울산SK통합감시시스템 구축공사)-SK제출(자료제출용)" xfId="792" xr:uid="{00000000-0005-0000-0000-000015030000}"/>
    <cellStyle name="_적격 _PLQ2002-100(신화소방 남해화학관련 추가자재)_을지_PLQ2002-171(울산SK통합감시시스템 구축공사)-SK제출(자료제출용)_PLQ2003-076(울산SK 2차분 통합감시시스템 구축공사 견적서-2)" xfId="793" xr:uid="{00000000-0005-0000-0000-000016030000}"/>
    <cellStyle name="_적격 _PLQ2002-100(신화소방 남해화학관련 추가자재)_을지_PLQ2002-171(울산SK통합감시시스템 구축공사)-SK제출(자료제출용)-1" xfId="794" xr:uid="{00000000-0005-0000-0000-000017030000}"/>
    <cellStyle name="_적격 _PLQ2002-100(신화소방 남해화학관련 추가자재)_을지_PLQ2002-171(울산SK통합감시시스템 구축공사)-SK제출(자료제출용)-1_PLQ2003-076(울산SK 2차분 통합감시시스템 구축공사 견적서-2)" xfId="795" xr:uid="{00000000-0005-0000-0000-000018030000}"/>
    <cellStyle name="_적격 _PLQ2002-171(울산SK 2차분 통합감시시스템 구축공사)-내부결제용-2" xfId="796" xr:uid="{00000000-0005-0000-0000-000019030000}"/>
    <cellStyle name="_적격 _PLQ2002-171(울산SK 2차분 통합감시시스템 구축공사)-내부결제용-2_PLQ2003-076(울산SK 2차분 통합감시시스템 구축공사 견적서-2)" xfId="797" xr:uid="{00000000-0005-0000-0000-00001A030000}"/>
    <cellStyle name="_적격 _PLQ2002-171(울산SK통합감시시스템 구축공사)-SK제출(자료제출용)" xfId="798" xr:uid="{00000000-0005-0000-0000-00001B030000}"/>
    <cellStyle name="_적격 _PLQ2002-171(울산SK통합감시시스템 구축공사)-SK제출(자료제출용)_PLQ2003-076(울산SK 2차분 통합감시시스템 구축공사 견적서-2)" xfId="799" xr:uid="{00000000-0005-0000-0000-00001C030000}"/>
    <cellStyle name="_적격 _PLQ2002-171(울산SK통합감시시스템 구축공사)-SK제출(자료제출용)-1" xfId="800" xr:uid="{00000000-0005-0000-0000-00001D030000}"/>
    <cellStyle name="_적격 _PLQ2002-171(울산SK통합감시시스템 구축공사)-SK제출(자료제출용)-1_PLQ2003-076(울산SK 2차분 통합감시시스템 구축공사 견적서-2)" xfId="801" xr:uid="{00000000-0005-0000-0000-00001E030000}"/>
    <cellStyle name="_적격 _q_hec_muara_fr_she_011803" xfId="802" xr:uid="{00000000-0005-0000-0000-00001F030000}"/>
    <cellStyle name="_적격 _SHP04-Q010(울산SK)" xfId="803" xr:uid="{00000000-0005-0000-0000-000020030000}"/>
    <cellStyle name="_적격 _SHP04-Q015(CCPP Pro.)" xfId="804" xr:uid="{00000000-0005-0000-0000-000021030000}"/>
    <cellStyle name="_적격 _SN-100 질소소화설비 견적 2007년 양식" xfId="805" xr:uid="{00000000-0005-0000-0000-000022030000}"/>
    <cellStyle name="_적격 _삼성이문동" xfId="806" xr:uid="{00000000-0005-0000-0000-000023030000}"/>
    <cellStyle name="_적격 _삼성이문동_PLQ2003-076(울산SK 2차분 통합감시시스템 구축공사 견적서-2)" xfId="807" xr:uid="{00000000-0005-0000-0000-000024030000}"/>
    <cellStyle name="_적격 _신화 견적서sample" xfId="808" xr:uid="{00000000-0005-0000-0000-000025030000}"/>
    <cellStyle name="_적격 _신화 견적서sample_PLQ2003-076(울산SK 2차분 통합감시시스템 구축공사 견적서-2)" xfId="809" xr:uid="{00000000-0005-0000-0000-000026030000}"/>
    <cellStyle name="_적격 _월곳집행(본사)" xfId="810" xr:uid="{00000000-0005-0000-0000-000027030000}"/>
    <cellStyle name="_적격 _월곳집행(본사)_030626영문견적서(Amkor)" xfId="811" xr:uid="{00000000-0005-0000-0000-000028030000}"/>
    <cellStyle name="_적격 _월곳집행(본사)_2007 견적서_송도3정거장(071213)" xfId="812" xr:uid="{00000000-0005-0000-0000-000029030000}"/>
    <cellStyle name="_적격 _월곳집행(본사)_PLQ2002-100(신화소방 남해화학관련 전기자재" xfId="813" xr:uid="{00000000-0005-0000-0000-00002A030000}"/>
    <cellStyle name="_적격 _월곳집행(본사)_PLQ2002-100(신화소방 남해화학관련 전기자재_PLQ2002-156(SK)" xfId="814" xr:uid="{00000000-0005-0000-0000-00002B030000}"/>
    <cellStyle name="_적격 _월곳집행(본사)_PLQ2002-100(신화소방 남해화학관련 전기자재_PLQ2002-156(SK)_PLQ2002-171(울산SK 2차분 통합감시시스템 구축공사)-내부결제용-2" xfId="815" xr:uid="{00000000-0005-0000-0000-00002C030000}"/>
    <cellStyle name="_적격 _월곳집행(본사)_PLQ2002-100(신화소방 남해화학관련 전기자재_PLQ2002-156(SK)_PLQ2002-171(울산SK 2차분 통합감시시스템 구축공사)-내부결제용-2_PLQ2003-076(울산SK 2차분 통합감시시스템 구축공사 견적서-2)" xfId="816" xr:uid="{00000000-0005-0000-0000-00002D030000}"/>
    <cellStyle name="_적격 _월곳집행(본사)_PLQ2002-100(신화소방 남해화학관련 전기자재_PLQ2002-156(SK)_PLQ2002-171(울산SK통합감시시스템 구축공사)-SK제출(자료제출용)" xfId="817" xr:uid="{00000000-0005-0000-0000-00002E030000}"/>
    <cellStyle name="_적격 _월곳집행(본사)_PLQ2002-100(신화소방 남해화학관련 전기자재_PLQ2002-156(SK)_PLQ2002-171(울산SK통합감시시스템 구축공사)-SK제출(자료제출용)_PLQ2003-076(울산SK 2차분 통합감시시스템 구축공사 견적서-2)" xfId="818" xr:uid="{00000000-0005-0000-0000-00002F030000}"/>
    <cellStyle name="_적격 _월곳집행(본사)_PLQ2002-100(신화소방 남해화학관련 전기자재_PLQ2002-156(SK)_PLQ2002-171(울산SK통합감시시스템 구축공사)-SK제출(자료제출용)-1" xfId="819" xr:uid="{00000000-0005-0000-0000-000030030000}"/>
    <cellStyle name="_적격 _월곳집행(본사)_PLQ2002-100(신화소방 남해화학관련 전기자재_PLQ2002-156(SK)_PLQ2002-171(울산SK통합감시시스템 구축공사)-SK제출(자료제출용)-1_PLQ2003-076(울산SK 2차분 통합감시시스템 구축공사 견적서-2)" xfId="820" xr:uid="{00000000-0005-0000-0000-000031030000}"/>
    <cellStyle name="_적격 _월곳집행(본사)_PLQ2002-100(신화소방 남해화학관련 전기자재_PLQ2003-076(울산SK 2차분 통합감시시스템 구축공사 견적서-2)" xfId="821" xr:uid="{00000000-0005-0000-0000-000032030000}"/>
    <cellStyle name="_적격 _월곳집행(본사)_PLQ2002-100(신화소방 남해화학관련 전기자재_갑지" xfId="822" xr:uid="{00000000-0005-0000-0000-000033030000}"/>
    <cellStyle name="_적격 _월곳집행(본사)_PLQ2002-100(신화소방 남해화학관련 전기자재_갑지_PLQ2002-171(울산SK 2차분 통합감시시스템 구축공사)-내부결제용-2" xfId="823" xr:uid="{00000000-0005-0000-0000-000034030000}"/>
    <cellStyle name="_적격 _월곳집행(본사)_PLQ2002-100(신화소방 남해화학관련 전기자재_갑지_PLQ2002-171(울산SK 2차분 통합감시시스템 구축공사)-내부결제용-2_PLQ2003-076(울산SK 2차분 통합감시시스템 구축공사 견적서-2)" xfId="824" xr:uid="{00000000-0005-0000-0000-000035030000}"/>
    <cellStyle name="_적격 _월곳집행(본사)_PLQ2002-100(신화소방 남해화학관련 전기자재_갑지_PLQ2002-171(울산SK통합감시시스템 구축공사)-SK제출(자료제출용)" xfId="825" xr:uid="{00000000-0005-0000-0000-000036030000}"/>
    <cellStyle name="_적격 _월곳집행(본사)_PLQ2002-100(신화소방 남해화학관련 전기자재_갑지_PLQ2002-171(울산SK통합감시시스템 구축공사)-SK제출(자료제출용)_PLQ2003-076(울산SK 2차분 통합감시시스템 구축공사 견적서-2)" xfId="826" xr:uid="{00000000-0005-0000-0000-000037030000}"/>
    <cellStyle name="_적격 _월곳집행(본사)_PLQ2002-100(신화소방 남해화학관련 전기자재_갑지_PLQ2002-171(울산SK통합감시시스템 구축공사)-SK제출(자료제출용)-1" xfId="827" xr:uid="{00000000-0005-0000-0000-000038030000}"/>
    <cellStyle name="_적격 _월곳집행(본사)_PLQ2002-100(신화소방 남해화학관련 전기자재_갑지_PLQ2002-171(울산SK통합감시시스템 구축공사)-SK제출(자료제출용)-1_PLQ2003-076(울산SK 2차분 통합감시시스템 구축공사 견적서-2)" xfId="828" xr:uid="{00000000-0005-0000-0000-000039030000}"/>
    <cellStyle name="_적격 _월곳집행(본사)_PLQ2002-100(신화소방 남해화학관련 전기자재_을지" xfId="829" xr:uid="{00000000-0005-0000-0000-00003A030000}"/>
    <cellStyle name="_적격 _월곳집행(본사)_PLQ2002-100(신화소방 남해화학관련 전기자재_을지_PLQ2002-171(울산SK 2차분 통합감시시스템 구축공사)-내부결제용-2" xfId="830" xr:uid="{00000000-0005-0000-0000-00003B030000}"/>
    <cellStyle name="_적격 _월곳집행(본사)_PLQ2002-100(신화소방 남해화학관련 전기자재_을지_PLQ2002-171(울산SK 2차분 통합감시시스템 구축공사)-내부결제용-2_PLQ2003-076(울산SK 2차분 통합감시시스템 구축공사 견적서-2)" xfId="831" xr:uid="{00000000-0005-0000-0000-00003C030000}"/>
    <cellStyle name="_적격 _월곳집행(본사)_PLQ2002-100(신화소방 남해화학관련 전기자재_을지_PLQ2002-171(울산SK통합감시시스템 구축공사)-SK제출(자료제출용)" xfId="832" xr:uid="{00000000-0005-0000-0000-00003D030000}"/>
    <cellStyle name="_적격 _월곳집행(본사)_PLQ2002-100(신화소방 남해화학관련 전기자재_을지_PLQ2002-171(울산SK통합감시시스템 구축공사)-SK제출(자료제출용)_PLQ2003-076(울산SK 2차분 통합감시시스템 구축공사 견적서-2)" xfId="833" xr:uid="{00000000-0005-0000-0000-00003E030000}"/>
    <cellStyle name="_적격 _월곳집행(본사)_PLQ2002-100(신화소방 남해화학관련 전기자재_을지_PLQ2002-171(울산SK통합감시시스템 구축공사)-SK제출(자료제출용)-1" xfId="834" xr:uid="{00000000-0005-0000-0000-00003F030000}"/>
    <cellStyle name="_적격 _월곳집행(본사)_PLQ2002-100(신화소방 남해화학관련 전기자재_을지_PLQ2002-171(울산SK통합감시시스템 구축공사)-SK제출(자료제출용)-1_PLQ2003-076(울산SK 2차분 통합감시시스템 구축공사 견적서-2)" xfId="835" xr:uid="{00000000-0005-0000-0000-000040030000}"/>
    <cellStyle name="_적격 _월곳집행(본사)_PLQ2002-100(신화소방 남해화학관련 추가자재)" xfId="836" xr:uid="{00000000-0005-0000-0000-000041030000}"/>
    <cellStyle name="_적격 _월곳집행(본사)_PLQ2002-100(신화소방 남해화학관련 추가자재)_PLQ2002-156(SK)" xfId="837" xr:uid="{00000000-0005-0000-0000-000042030000}"/>
    <cellStyle name="_적격 _월곳집행(본사)_PLQ2002-100(신화소방 남해화학관련 추가자재)_PLQ2002-156(SK)_PLQ2002-171(울산SK 2차분 통합감시시스템 구축공사)-내부결제용-2" xfId="838" xr:uid="{00000000-0005-0000-0000-000043030000}"/>
    <cellStyle name="_적격 _월곳집행(본사)_PLQ2002-100(신화소방 남해화학관련 추가자재)_PLQ2002-156(SK)_PLQ2002-171(울산SK 2차분 통합감시시스템 구축공사)-내부결제용-2_PLQ2003-076(울산SK 2차분 통합감시시스템 구축공사 견적서-2)" xfId="839" xr:uid="{00000000-0005-0000-0000-000044030000}"/>
    <cellStyle name="_적격 _월곳집행(본사)_PLQ2002-100(신화소방 남해화학관련 추가자재)_PLQ2002-156(SK)_PLQ2002-171(울산SK통합감시시스템 구축공사)-SK제출(자료제출용)" xfId="840" xr:uid="{00000000-0005-0000-0000-000045030000}"/>
    <cellStyle name="_적격 _월곳집행(본사)_PLQ2002-100(신화소방 남해화학관련 추가자재)_PLQ2002-156(SK)_PLQ2002-171(울산SK통합감시시스템 구축공사)-SK제출(자료제출용)_PLQ2003-076(울산SK 2차분 통합감시시스템 구축공사 견적서-2)" xfId="841" xr:uid="{00000000-0005-0000-0000-000046030000}"/>
    <cellStyle name="_적격 _월곳집행(본사)_PLQ2002-100(신화소방 남해화학관련 추가자재)_PLQ2002-156(SK)_PLQ2002-171(울산SK통합감시시스템 구축공사)-SK제출(자료제출용)-1" xfId="842" xr:uid="{00000000-0005-0000-0000-000047030000}"/>
    <cellStyle name="_적격 _월곳집행(본사)_PLQ2002-100(신화소방 남해화학관련 추가자재)_PLQ2002-156(SK)_PLQ2002-171(울산SK통합감시시스템 구축공사)-SK제출(자료제출용)-1_PLQ2003-076(울산SK 2차분 통합감시시스템 구축공사 견적서-2)" xfId="843" xr:uid="{00000000-0005-0000-0000-000048030000}"/>
    <cellStyle name="_적격 _월곳집행(본사)_PLQ2002-100(신화소방 남해화학관련 추가자재)_PLQ2003-076(울산SK 2차분 통합감시시스템 구축공사 견적서-2)" xfId="844" xr:uid="{00000000-0005-0000-0000-000049030000}"/>
    <cellStyle name="_적격 _월곳집행(본사)_PLQ2002-100(신화소방 남해화학관련 추가자재)_갑지" xfId="845" xr:uid="{00000000-0005-0000-0000-00004A030000}"/>
    <cellStyle name="_적격 _월곳집행(본사)_PLQ2002-100(신화소방 남해화학관련 추가자재)_갑지_PLQ2002-171(울산SK 2차분 통합감시시스템 구축공사)-내부결제용-2" xfId="846" xr:uid="{00000000-0005-0000-0000-00004B030000}"/>
    <cellStyle name="_적격 _월곳집행(본사)_PLQ2002-100(신화소방 남해화학관련 추가자재)_갑지_PLQ2002-171(울산SK 2차분 통합감시시스템 구축공사)-내부결제용-2_PLQ2003-076(울산SK 2차분 통합감시시스템 구축공사 견적서-2)" xfId="847" xr:uid="{00000000-0005-0000-0000-00004C030000}"/>
    <cellStyle name="_적격 _월곳집행(본사)_PLQ2002-100(신화소방 남해화학관련 추가자재)_갑지_PLQ2002-171(울산SK통합감시시스템 구축공사)-SK제출(자료제출용)" xfId="848" xr:uid="{00000000-0005-0000-0000-00004D030000}"/>
    <cellStyle name="_적격 _월곳집행(본사)_PLQ2002-100(신화소방 남해화학관련 추가자재)_갑지_PLQ2002-171(울산SK통합감시시스템 구축공사)-SK제출(자료제출용)_PLQ2003-076(울산SK 2차분 통합감시시스템 구축공사 견적서-2)" xfId="849" xr:uid="{00000000-0005-0000-0000-00004E030000}"/>
    <cellStyle name="_적격 _월곳집행(본사)_PLQ2002-100(신화소방 남해화학관련 추가자재)_갑지_PLQ2002-171(울산SK통합감시시스템 구축공사)-SK제출(자료제출용)-1" xfId="850" xr:uid="{00000000-0005-0000-0000-00004F030000}"/>
    <cellStyle name="_적격 _월곳집행(본사)_PLQ2002-100(신화소방 남해화학관련 추가자재)_갑지_PLQ2002-171(울산SK통합감시시스템 구축공사)-SK제출(자료제출용)-1_PLQ2003-076(울산SK 2차분 통합감시시스템 구축공사 견적서-2)" xfId="851" xr:uid="{00000000-0005-0000-0000-000050030000}"/>
    <cellStyle name="_적격 _월곳집행(본사)_PLQ2002-100(신화소방 남해화학관련 추가자재)_을지" xfId="852" xr:uid="{00000000-0005-0000-0000-000051030000}"/>
    <cellStyle name="_적격 _월곳집행(본사)_PLQ2002-100(신화소방 남해화학관련 추가자재)_을지_PLQ2002-171(울산SK 2차분 통합감시시스템 구축공사)-내부결제용-2" xfId="853" xr:uid="{00000000-0005-0000-0000-000052030000}"/>
    <cellStyle name="_적격 _월곳집행(본사)_PLQ2002-100(신화소방 남해화학관련 추가자재)_을지_PLQ2002-171(울산SK 2차분 통합감시시스템 구축공사)-내부결제용-2_PLQ2003-076(울산SK 2차분 통합감시시스템 구축공사 견적서-2)" xfId="854" xr:uid="{00000000-0005-0000-0000-000053030000}"/>
    <cellStyle name="_적격 _월곳집행(본사)_PLQ2002-100(신화소방 남해화학관련 추가자재)_을지_PLQ2002-171(울산SK통합감시시스템 구축공사)-SK제출(자료제출용)" xfId="855" xr:uid="{00000000-0005-0000-0000-000054030000}"/>
    <cellStyle name="_적격 _월곳집행(본사)_PLQ2002-100(신화소방 남해화학관련 추가자재)_을지_PLQ2002-171(울산SK통합감시시스템 구축공사)-SK제출(자료제출용)_PLQ2003-076(울산SK 2차분 통합감시시스템 구축공사 견적서-2)" xfId="856" xr:uid="{00000000-0005-0000-0000-000055030000}"/>
    <cellStyle name="_적격 _월곳집행(본사)_PLQ2002-100(신화소방 남해화학관련 추가자재)_을지_PLQ2002-171(울산SK통합감시시스템 구축공사)-SK제출(자료제출용)-1" xfId="857" xr:uid="{00000000-0005-0000-0000-000056030000}"/>
    <cellStyle name="_적격 _월곳집행(본사)_PLQ2002-100(신화소방 남해화학관련 추가자재)_을지_PLQ2002-171(울산SK통합감시시스템 구축공사)-SK제출(자료제출용)-1_PLQ2003-076(울산SK 2차분 통합감시시스템 구축공사 견적서-2)" xfId="858" xr:uid="{00000000-0005-0000-0000-000057030000}"/>
    <cellStyle name="_적격 _월곳집행(본사)_PLQ2002-171(울산SK 2차분 통합감시시스템 구축공사)-내부결제용-2" xfId="859" xr:uid="{00000000-0005-0000-0000-000058030000}"/>
    <cellStyle name="_적격 _월곳집행(본사)_PLQ2002-171(울산SK 2차분 통합감시시스템 구축공사)-내부결제용-2_PLQ2003-076(울산SK 2차분 통합감시시스템 구축공사 견적서-2)" xfId="860" xr:uid="{00000000-0005-0000-0000-000059030000}"/>
    <cellStyle name="_적격 _월곳집행(본사)_PLQ2002-171(울산SK통합감시시스템 구축공사)-SK제출(자료제출용)" xfId="861" xr:uid="{00000000-0005-0000-0000-00005A030000}"/>
    <cellStyle name="_적격 _월곳집행(본사)_PLQ2002-171(울산SK통합감시시스템 구축공사)-SK제출(자료제출용)_PLQ2003-076(울산SK 2차분 통합감시시스템 구축공사 견적서-2)" xfId="862" xr:uid="{00000000-0005-0000-0000-00005B030000}"/>
    <cellStyle name="_적격 _월곳집행(본사)_PLQ2002-171(울산SK통합감시시스템 구축공사)-SK제출(자료제출용)-1" xfId="863" xr:uid="{00000000-0005-0000-0000-00005C030000}"/>
    <cellStyle name="_적격 _월곳집행(본사)_PLQ2002-171(울산SK통합감시시스템 구축공사)-SK제출(자료제출용)-1_PLQ2003-076(울산SK 2차분 통합감시시스템 구축공사 견적서-2)" xfId="864" xr:uid="{00000000-0005-0000-0000-00005D030000}"/>
    <cellStyle name="_적격 _월곳집행(본사)_q_hec_muara_fr_she_011803" xfId="865" xr:uid="{00000000-0005-0000-0000-00005E030000}"/>
    <cellStyle name="_적격 _월곳집행(본사)_SHP04-Q010(울산SK)" xfId="866" xr:uid="{00000000-0005-0000-0000-00005F030000}"/>
    <cellStyle name="_적격 _월곳집행(본사)_SHP04-Q015(CCPP Pro.)" xfId="867" xr:uid="{00000000-0005-0000-0000-000060030000}"/>
    <cellStyle name="_적격 _월곳집행(본사)_SN-100 질소소화설비 견적 2007년 양식" xfId="868" xr:uid="{00000000-0005-0000-0000-000061030000}"/>
    <cellStyle name="_적격 _월곳집행(본사)_공내역서(소방)" xfId="869" xr:uid="{00000000-0005-0000-0000-000062030000}"/>
    <cellStyle name="_적격 _월곳집행(본사)_공내역서(소방)_030626영문견적서(Amkor)" xfId="870" xr:uid="{00000000-0005-0000-0000-000063030000}"/>
    <cellStyle name="_적격 _월곳집행(본사)_공내역서(소방)_2007 견적서_송도3정거장(071213)" xfId="871" xr:uid="{00000000-0005-0000-0000-000064030000}"/>
    <cellStyle name="_적격 _월곳집행(본사)_공내역서(소방)_PLQ2002-100(신화소방 남해화학관련 전기자재" xfId="872" xr:uid="{00000000-0005-0000-0000-000065030000}"/>
    <cellStyle name="_적격 _월곳집행(본사)_공내역서(소방)_PLQ2002-100(신화소방 남해화학관련 전기자재_PLQ2002-156(SK)" xfId="873" xr:uid="{00000000-0005-0000-0000-000066030000}"/>
    <cellStyle name="_적격 _월곳집행(본사)_공내역서(소방)_PLQ2002-100(신화소방 남해화학관련 전기자재_PLQ2002-156(SK)_PLQ2002-171(울산SK 2차분 통합감시시스템 구축공사)-내부결제용-2" xfId="874" xr:uid="{00000000-0005-0000-0000-000067030000}"/>
    <cellStyle name="_적격 _월곳집행(본사)_공내역서(소방)_PLQ2002-100(신화소방 남해화학관련 전기자재_PLQ2002-156(SK)_PLQ2002-171(울산SK 2차분 통합감시시스템 구축공사)-내부결제용-2_PLQ2003-076(울산SK 2차분 통합감시시스템 구축공사 견적서-2)" xfId="875" xr:uid="{00000000-0005-0000-0000-000068030000}"/>
    <cellStyle name="_적격 _월곳집행(본사)_공내역서(소방)_PLQ2002-100(신화소방 남해화학관련 전기자재_PLQ2002-156(SK)_PLQ2002-171(울산SK통합감시시스템 구축공사)-SK제출(자료제출용)" xfId="876" xr:uid="{00000000-0005-0000-0000-000069030000}"/>
    <cellStyle name="_적격 _월곳집행(본사)_공내역서(소방)_PLQ2002-100(신화소방 남해화학관련 전기자재_PLQ2002-156(SK)_PLQ2002-171(울산SK통합감시시스템 구축공사)-SK제출(자료제출용)_PLQ2003-076(울산SK 2차분 통합감시시스템 구축공사 견적서-2)" xfId="877" xr:uid="{00000000-0005-0000-0000-00006A030000}"/>
    <cellStyle name="_적격 _월곳집행(본사)_공내역서(소방)_PLQ2002-100(신화소방 남해화학관련 전기자재_PLQ2002-156(SK)_PLQ2002-171(울산SK통합감시시스템 구축공사)-SK제출(자료제출용)-1" xfId="878" xr:uid="{00000000-0005-0000-0000-00006B030000}"/>
    <cellStyle name="_적격 _월곳집행(본사)_공내역서(소방)_PLQ2002-100(신화소방 남해화학관련 전기자재_PLQ2002-156(SK)_PLQ2002-171(울산SK통합감시시스템 구축공사)-SK제출(자료제출용)-1_PLQ2003-076(울산SK 2차분 통합감시시스템 구축공사 견적서-2)" xfId="879" xr:uid="{00000000-0005-0000-0000-00006C030000}"/>
    <cellStyle name="_적격 _월곳집행(본사)_공내역서(소방)_PLQ2002-100(신화소방 남해화학관련 전기자재_PLQ2003-076(울산SK 2차분 통합감시시스템 구축공사 견적서-2)" xfId="880" xr:uid="{00000000-0005-0000-0000-00006D030000}"/>
    <cellStyle name="_적격 _월곳집행(본사)_공내역서(소방)_PLQ2002-100(신화소방 남해화학관련 전기자재_갑지" xfId="881" xr:uid="{00000000-0005-0000-0000-00006E030000}"/>
    <cellStyle name="_적격 _월곳집행(본사)_공내역서(소방)_PLQ2002-100(신화소방 남해화학관련 전기자재_갑지_PLQ2002-171(울산SK 2차분 통합감시시스템 구축공사)-내부결제용-2" xfId="882" xr:uid="{00000000-0005-0000-0000-00006F030000}"/>
    <cellStyle name="_적격 _월곳집행(본사)_공내역서(소방)_PLQ2002-100(신화소방 남해화학관련 전기자재_갑지_PLQ2002-171(울산SK 2차분 통합감시시스템 구축공사)-내부결제용-2_PLQ2003-076(울산SK 2차분 통합감시시스템 구축공사 견적서-2)" xfId="883" xr:uid="{00000000-0005-0000-0000-000070030000}"/>
    <cellStyle name="_적격 _월곳집행(본사)_공내역서(소방)_PLQ2002-100(신화소방 남해화학관련 전기자재_갑지_PLQ2002-171(울산SK통합감시시스템 구축공사)-SK제출(자료제출용)" xfId="884" xr:uid="{00000000-0005-0000-0000-000071030000}"/>
    <cellStyle name="_적격 _월곳집행(본사)_공내역서(소방)_PLQ2002-100(신화소방 남해화학관련 전기자재_갑지_PLQ2002-171(울산SK통합감시시스템 구축공사)-SK제출(자료제출용)_PLQ2003-076(울산SK 2차분 통합감시시스템 구축공사 견적서-2)" xfId="885" xr:uid="{00000000-0005-0000-0000-000072030000}"/>
    <cellStyle name="_적격 _월곳집행(본사)_공내역서(소방)_PLQ2002-100(신화소방 남해화학관련 전기자재_갑지_PLQ2002-171(울산SK통합감시시스템 구축공사)-SK제출(자료제출용)-1" xfId="886" xr:uid="{00000000-0005-0000-0000-000073030000}"/>
    <cellStyle name="_적격 _월곳집행(본사)_공내역서(소방)_PLQ2002-100(신화소방 남해화학관련 전기자재_갑지_PLQ2002-171(울산SK통합감시시스템 구축공사)-SK제출(자료제출용)-1_PLQ2003-076(울산SK 2차분 통합감시시스템 구축공사 견적서-2)" xfId="887" xr:uid="{00000000-0005-0000-0000-000074030000}"/>
    <cellStyle name="_적격 _월곳집행(본사)_공내역서(소방)_PLQ2002-100(신화소방 남해화학관련 전기자재_을지" xfId="888" xr:uid="{00000000-0005-0000-0000-000075030000}"/>
    <cellStyle name="_적격 _월곳집행(본사)_공내역서(소방)_PLQ2002-100(신화소방 남해화학관련 전기자재_을지_PLQ2002-171(울산SK 2차분 통합감시시스템 구축공사)-내부결제용-2" xfId="889" xr:uid="{00000000-0005-0000-0000-000076030000}"/>
    <cellStyle name="_적격 _월곳집행(본사)_공내역서(소방)_PLQ2002-100(신화소방 남해화학관련 전기자재_을지_PLQ2002-171(울산SK 2차분 통합감시시스템 구축공사)-내부결제용-2_PLQ2003-076(울산SK 2차분 통합감시시스템 구축공사 견적서-2)" xfId="890" xr:uid="{00000000-0005-0000-0000-000077030000}"/>
    <cellStyle name="_적격 _월곳집행(본사)_공내역서(소방)_PLQ2002-100(신화소방 남해화학관련 전기자재_을지_PLQ2002-171(울산SK통합감시시스템 구축공사)-SK제출(자료제출용)" xfId="891" xr:uid="{00000000-0005-0000-0000-000078030000}"/>
    <cellStyle name="_적격 _월곳집행(본사)_공내역서(소방)_PLQ2002-100(신화소방 남해화학관련 전기자재_을지_PLQ2002-171(울산SK통합감시시스템 구축공사)-SK제출(자료제출용)_PLQ2003-076(울산SK 2차분 통합감시시스템 구축공사 견적서-2)" xfId="892" xr:uid="{00000000-0005-0000-0000-000079030000}"/>
    <cellStyle name="_적격 _월곳집행(본사)_공내역서(소방)_PLQ2002-100(신화소방 남해화학관련 전기자재_을지_PLQ2002-171(울산SK통합감시시스템 구축공사)-SK제출(자료제출용)-1" xfId="893" xr:uid="{00000000-0005-0000-0000-00007A030000}"/>
    <cellStyle name="_적격 _월곳집행(본사)_공내역서(소방)_PLQ2002-100(신화소방 남해화학관련 전기자재_을지_PLQ2002-171(울산SK통합감시시스템 구축공사)-SK제출(자료제출용)-1_PLQ2003-076(울산SK 2차분 통합감시시스템 구축공사 견적서-2)" xfId="894" xr:uid="{00000000-0005-0000-0000-00007B030000}"/>
    <cellStyle name="_적격 _월곳집행(본사)_공내역서(소방)_PLQ2002-100(신화소방 남해화학관련 추가자재)" xfId="895" xr:uid="{00000000-0005-0000-0000-00007C030000}"/>
    <cellStyle name="_적격 _월곳집행(본사)_공내역서(소방)_PLQ2002-100(신화소방 남해화학관련 추가자재)_PLQ2002-156(SK)" xfId="896" xr:uid="{00000000-0005-0000-0000-00007D030000}"/>
    <cellStyle name="_적격 _월곳집행(본사)_공내역서(소방)_PLQ2002-100(신화소방 남해화학관련 추가자재)_PLQ2002-156(SK)_PLQ2002-171(울산SK 2차분 통합감시시스템 구축공사)-내부결제용-2" xfId="897" xr:uid="{00000000-0005-0000-0000-00007E030000}"/>
    <cellStyle name="_적격 _월곳집행(본사)_공내역서(소방)_PLQ2002-100(신화소방 남해화학관련 추가자재)_PLQ2002-156(SK)_PLQ2002-171(울산SK 2차분 통합감시시스템 구축공사)-내부결제용-2_PLQ2003-076(울산SK 2차분 통합감시시스템 구축공사 견적서-2)" xfId="898" xr:uid="{00000000-0005-0000-0000-00007F030000}"/>
    <cellStyle name="_적격 _월곳집행(본사)_공내역서(소방)_PLQ2002-100(신화소방 남해화학관련 추가자재)_PLQ2002-156(SK)_PLQ2002-171(울산SK통합감시시스템 구축공사)-SK제출(자료제출용)" xfId="899" xr:uid="{00000000-0005-0000-0000-000080030000}"/>
    <cellStyle name="_적격 _월곳집행(본사)_공내역서(소방)_PLQ2002-100(신화소방 남해화학관련 추가자재)_PLQ2002-156(SK)_PLQ2002-171(울산SK통합감시시스템 구축공사)-SK제출(자료제출용)_PLQ2003-076(울산SK 2차분 통합감시시스템 구축공사 견적서-2)" xfId="900" xr:uid="{00000000-0005-0000-0000-000081030000}"/>
    <cellStyle name="_적격 _월곳집행(본사)_공내역서(소방)_PLQ2002-100(신화소방 남해화학관련 추가자재)_PLQ2002-156(SK)_PLQ2002-171(울산SK통합감시시스템 구축공사)-SK제출(자료제출용)-1" xfId="901" xr:uid="{00000000-0005-0000-0000-000082030000}"/>
    <cellStyle name="_적격 _월곳집행(본사)_공내역서(소방)_PLQ2002-100(신화소방 남해화학관련 추가자재)_PLQ2002-156(SK)_PLQ2002-171(울산SK통합감시시스템 구축공사)-SK제출(자료제출용)-1_PLQ2003-076(울산SK 2차분 통합감시시스템 구축공사 견적서-2)" xfId="902" xr:uid="{00000000-0005-0000-0000-000083030000}"/>
    <cellStyle name="_적격 _월곳집행(본사)_공내역서(소방)_PLQ2002-100(신화소방 남해화학관련 추가자재)_PLQ2003-076(울산SK 2차분 통합감시시스템 구축공사 견적서-2)" xfId="903" xr:uid="{00000000-0005-0000-0000-000084030000}"/>
    <cellStyle name="_적격 _월곳집행(본사)_공내역서(소방)_PLQ2002-100(신화소방 남해화학관련 추가자재)_갑지" xfId="904" xr:uid="{00000000-0005-0000-0000-000085030000}"/>
    <cellStyle name="_적격 _월곳집행(본사)_공내역서(소방)_PLQ2002-100(신화소방 남해화학관련 추가자재)_갑지_PLQ2002-171(울산SK 2차분 통합감시시스템 구축공사)-내부결제용-2" xfId="905" xr:uid="{00000000-0005-0000-0000-000086030000}"/>
    <cellStyle name="_적격 _월곳집행(본사)_공내역서(소방)_PLQ2002-100(신화소방 남해화학관련 추가자재)_갑지_PLQ2002-171(울산SK 2차분 통합감시시스템 구축공사)-내부결제용-2_PLQ2003-076(울산SK 2차분 통합감시시스템 구축공사 견적서-2)" xfId="906" xr:uid="{00000000-0005-0000-0000-000087030000}"/>
    <cellStyle name="_적격 _월곳집행(본사)_공내역서(소방)_PLQ2002-100(신화소방 남해화학관련 추가자재)_갑지_PLQ2002-171(울산SK통합감시시스템 구축공사)-SK제출(자료제출용)" xfId="907" xr:uid="{00000000-0005-0000-0000-000088030000}"/>
    <cellStyle name="_적격 _월곳집행(본사)_공내역서(소방)_PLQ2002-100(신화소방 남해화학관련 추가자재)_갑지_PLQ2002-171(울산SK통합감시시스템 구축공사)-SK제출(자료제출용)_PLQ2003-076(울산SK 2차분 통합감시시스템 구축공사 견적서-2)" xfId="908" xr:uid="{00000000-0005-0000-0000-000089030000}"/>
    <cellStyle name="_적격 _월곳집행(본사)_공내역서(소방)_PLQ2002-100(신화소방 남해화학관련 추가자재)_갑지_PLQ2002-171(울산SK통합감시시스템 구축공사)-SK제출(자료제출용)-1" xfId="909" xr:uid="{00000000-0005-0000-0000-00008A030000}"/>
    <cellStyle name="_적격 _월곳집행(본사)_공내역서(소방)_PLQ2002-100(신화소방 남해화학관련 추가자재)_갑지_PLQ2002-171(울산SK통합감시시스템 구축공사)-SK제출(자료제출용)-1_PLQ2003-076(울산SK 2차분 통합감시시스템 구축공사 견적서-2)" xfId="910" xr:uid="{00000000-0005-0000-0000-00008B030000}"/>
    <cellStyle name="_적격 _월곳집행(본사)_공내역서(소방)_PLQ2002-100(신화소방 남해화학관련 추가자재)_을지" xfId="911" xr:uid="{00000000-0005-0000-0000-00008C030000}"/>
    <cellStyle name="_적격 _월곳집행(본사)_공내역서(소방)_PLQ2002-100(신화소방 남해화학관련 추가자재)_을지_PLQ2002-171(울산SK 2차분 통합감시시스템 구축공사)-내부결제용-2" xfId="912" xr:uid="{00000000-0005-0000-0000-00008D030000}"/>
    <cellStyle name="_적격 _월곳집행(본사)_공내역서(소방)_PLQ2002-100(신화소방 남해화학관련 추가자재)_을지_PLQ2002-171(울산SK 2차분 통합감시시스템 구축공사)-내부결제용-2_PLQ2003-076(울산SK 2차분 통합감시시스템 구축공사 견적서-2)" xfId="913" xr:uid="{00000000-0005-0000-0000-00008E030000}"/>
    <cellStyle name="_적격 _월곳집행(본사)_공내역서(소방)_PLQ2002-100(신화소방 남해화학관련 추가자재)_을지_PLQ2002-171(울산SK통합감시시스템 구축공사)-SK제출(자료제출용)" xfId="914" xr:uid="{00000000-0005-0000-0000-00008F030000}"/>
    <cellStyle name="_적격 _월곳집행(본사)_공내역서(소방)_PLQ2002-100(신화소방 남해화학관련 추가자재)_을지_PLQ2002-171(울산SK통합감시시스템 구축공사)-SK제출(자료제출용)_PLQ2003-076(울산SK 2차분 통합감시시스템 구축공사 견적서-2)" xfId="915" xr:uid="{00000000-0005-0000-0000-000090030000}"/>
    <cellStyle name="_적격 _월곳집행(본사)_공내역서(소방)_PLQ2002-100(신화소방 남해화학관련 추가자재)_을지_PLQ2002-171(울산SK통합감시시스템 구축공사)-SK제출(자료제출용)-1" xfId="916" xr:uid="{00000000-0005-0000-0000-000091030000}"/>
    <cellStyle name="_적격 _월곳집행(본사)_공내역서(소방)_PLQ2002-100(신화소방 남해화학관련 추가자재)_을지_PLQ2002-171(울산SK통합감시시스템 구축공사)-SK제출(자료제출용)-1_PLQ2003-076(울산SK 2차분 통합감시시스템 구축공사 견적서-2)" xfId="917" xr:uid="{00000000-0005-0000-0000-000092030000}"/>
    <cellStyle name="_적격 _월곳집행(본사)_공내역서(소방)_PLQ2002-171(울산SK 2차분 통합감시시스템 구축공사)-내부결제용-2" xfId="918" xr:uid="{00000000-0005-0000-0000-000093030000}"/>
    <cellStyle name="_적격 _월곳집행(본사)_공내역서(소방)_PLQ2002-171(울산SK 2차분 통합감시시스템 구축공사)-내부결제용-2_PLQ2003-076(울산SK 2차분 통합감시시스템 구축공사 견적서-2)" xfId="919" xr:uid="{00000000-0005-0000-0000-000094030000}"/>
    <cellStyle name="_적격 _월곳집행(본사)_공내역서(소방)_PLQ2002-171(울산SK통합감시시스템 구축공사)-SK제출(자료제출용)" xfId="920" xr:uid="{00000000-0005-0000-0000-000095030000}"/>
    <cellStyle name="_적격 _월곳집행(본사)_공내역서(소방)_PLQ2002-171(울산SK통합감시시스템 구축공사)-SK제출(자료제출용)_PLQ2003-076(울산SK 2차분 통합감시시스템 구축공사 견적서-2)" xfId="921" xr:uid="{00000000-0005-0000-0000-000096030000}"/>
    <cellStyle name="_적격 _월곳집행(본사)_공내역서(소방)_PLQ2002-171(울산SK통합감시시스템 구축공사)-SK제출(자료제출용)-1" xfId="922" xr:uid="{00000000-0005-0000-0000-000097030000}"/>
    <cellStyle name="_적격 _월곳집행(본사)_공내역서(소방)_PLQ2002-171(울산SK통합감시시스템 구축공사)-SK제출(자료제출용)-1_PLQ2003-076(울산SK 2차분 통합감시시스템 구축공사 견적서-2)" xfId="923" xr:uid="{00000000-0005-0000-0000-000098030000}"/>
    <cellStyle name="_적격 _월곳집행(본사)_공내역서(소방)_q_hec_muara_fr_she_011803" xfId="924" xr:uid="{00000000-0005-0000-0000-000099030000}"/>
    <cellStyle name="_적격 _월곳집행(본사)_공내역서(소방)_SHP04-Q010(울산SK)" xfId="925" xr:uid="{00000000-0005-0000-0000-00009A030000}"/>
    <cellStyle name="_적격 _월곳집행(본사)_공내역서(소방)_SHP04-Q015(CCPP Pro.)" xfId="926" xr:uid="{00000000-0005-0000-0000-00009B030000}"/>
    <cellStyle name="_적격 _월곳집행(본사)_공내역서(소방)_SN-100 질소소화설비 견적 2007년 양식" xfId="927" xr:uid="{00000000-0005-0000-0000-00009C030000}"/>
    <cellStyle name="_적격 _월곳집행(본사)_공내역서(소방final)" xfId="928" xr:uid="{00000000-0005-0000-0000-00009D030000}"/>
    <cellStyle name="_적격 _월곳집행(본사)_공내역서(소방final)_030626영문견적서(Amkor)" xfId="929" xr:uid="{00000000-0005-0000-0000-00009E030000}"/>
    <cellStyle name="_적격 _월곳집행(본사)_공내역서(소방final)_2007 견적서_송도3정거장(071213)" xfId="930" xr:uid="{00000000-0005-0000-0000-00009F030000}"/>
    <cellStyle name="_적격 _월곳집행(본사)_공내역서(소방final)_PLQ2002-100(신화소방 남해화학관련 전기자재" xfId="931" xr:uid="{00000000-0005-0000-0000-0000A0030000}"/>
    <cellStyle name="_적격 _월곳집행(본사)_공내역서(소방final)_PLQ2002-100(신화소방 남해화학관련 전기자재_PLQ2002-156(SK)" xfId="932" xr:uid="{00000000-0005-0000-0000-0000A1030000}"/>
    <cellStyle name="_적격 _월곳집행(본사)_공내역서(소방final)_PLQ2002-100(신화소방 남해화학관련 전기자재_PLQ2002-156(SK)_PLQ2002-171(울산SK 2차분 통합감시시스템 구축공사)-내부결제용-2" xfId="933" xr:uid="{00000000-0005-0000-0000-0000A2030000}"/>
    <cellStyle name="_적격 _월곳집행(본사)_공내역서(소방final)_PLQ2002-100(신화소방 남해화학관련 전기자재_PLQ2002-156(SK)_PLQ2002-171(울산SK 2차분 통합감시시스템 구축공사)-내부결제용-2_PLQ2003-076(울산SK 2차분 통합감시시스템 구축공사 견적서-2)" xfId="934" xr:uid="{00000000-0005-0000-0000-0000A3030000}"/>
    <cellStyle name="_적격 _월곳집행(본사)_공내역서(소방final)_PLQ2002-100(신화소방 남해화학관련 전기자재_PLQ2002-156(SK)_PLQ2002-171(울산SK통합감시시스템 구축공사)-SK제출(자료제출용)" xfId="935" xr:uid="{00000000-0005-0000-0000-0000A4030000}"/>
    <cellStyle name="_적격 _월곳집행(본사)_공내역서(소방final)_PLQ2002-100(신화소방 남해화학관련 전기자재_PLQ2002-156(SK)_PLQ2002-171(울산SK통합감시시스템 구축공사)-SK제출(자료제출용)_PLQ2003-076(울산SK 2차분 통합감시시스템 구축공사 견적서-2)" xfId="936" xr:uid="{00000000-0005-0000-0000-0000A5030000}"/>
    <cellStyle name="_적격 _월곳집행(본사)_공내역서(소방final)_PLQ2002-100(신화소방 남해화학관련 전기자재_PLQ2002-156(SK)_PLQ2002-171(울산SK통합감시시스템 구축공사)-SK제출(자료제출용)-1" xfId="937" xr:uid="{00000000-0005-0000-0000-0000A6030000}"/>
    <cellStyle name="_적격 _월곳집행(본사)_공내역서(소방final)_PLQ2002-100(신화소방 남해화학관련 전기자재_PLQ2002-156(SK)_PLQ2002-171(울산SK통합감시시스템 구축공사)-SK제출(자료제출용)-1_PLQ2003-076(울산SK 2차분 통합감시시스템 구축공사 견적서-2)" xfId="938" xr:uid="{00000000-0005-0000-0000-0000A7030000}"/>
    <cellStyle name="_적격 _월곳집행(본사)_공내역서(소방final)_PLQ2002-100(신화소방 남해화학관련 전기자재_PLQ2003-076(울산SK 2차분 통합감시시스템 구축공사 견적서-2)" xfId="939" xr:uid="{00000000-0005-0000-0000-0000A8030000}"/>
    <cellStyle name="_적격 _월곳집행(본사)_공내역서(소방final)_PLQ2002-100(신화소방 남해화학관련 전기자재_갑지" xfId="940" xr:uid="{00000000-0005-0000-0000-0000A9030000}"/>
    <cellStyle name="_적격 _월곳집행(본사)_공내역서(소방final)_PLQ2002-100(신화소방 남해화학관련 전기자재_갑지_PLQ2002-171(울산SK 2차분 통합감시시스템 구축공사)-내부결제용-2" xfId="941" xr:uid="{00000000-0005-0000-0000-0000AA030000}"/>
    <cellStyle name="_적격 _월곳집행(본사)_공내역서(소방final)_PLQ2002-100(신화소방 남해화학관련 전기자재_갑지_PLQ2002-171(울산SK 2차분 통합감시시스템 구축공사)-내부결제용-2_PLQ2003-076(울산SK 2차분 통합감시시스템 구축공사 견적서-2)" xfId="942" xr:uid="{00000000-0005-0000-0000-0000AB030000}"/>
    <cellStyle name="_적격 _월곳집행(본사)_공내역서(소방final)_PLQ2002-100(신화소방 남해화학관련 전기자재_갑지_PLQ2002-171(울산SK통합감시시스템 구축공사)-SK제출(자료제출용)" xfId="943" xr:uid="{00000000-0005-0000-0000-0000AC030000}"/>
    <cellStyle name="_적격 _월곳집행(본사)_공내역서(소방final)_PLQ2002-100(신화소방 남해화학관련 전기자재_갑지_PLQ2002-171(울산SK통합감시시스템 구축공사)-SK제출(자료제출용)_PLQ2003-076(울산SK 2차분 통합감시시스템 구축공사 견적서-2)" xfId="944" xr:uid="{00000000-0005-0000-0000-0000AD030000}"/>
    <cellStyle name="_적격 _월곳집행(본사)_공내역서(소방final)_PLQ2002-100(신화소방 남해화학관련 전기자재_갑지_PLQ2002-171(울산SK통합감시시스템 구축공사)-SK제출(자료제출용)-1" xfId="945" xr:uid="{00000000-0005-0000-0000-0000AE030000}"/>
    <cellStyle name="_적격 _월곳집행(본사)_공내역서(소방final)_PLQ2002-100(신화소방 남해화학관련 전기자재_갑지_PLQ2002-171(울산SK통합감시시스템 구축공사)-SK제출(자료제출용)-1_PLQ2003-076(울산SK 2차분 통합감시시스템 구축공사 견적서-2)" xfId="946" xr:uid="{00000000-0005-0000-0000-0000AF030000}"/>
    <cellStyle name="_적격 _월곳집행(본사)_공내역서(소방final)_PLQ2002-100(신화소방 남해화학관련 전기자재_을지" xfId="947" xr:uid="{00000000-0005-0000-0000-0000B0030000}"/>
    <cellStyle name="_적격 _월곳집행(본사)_공내역서(소방final)_PLQ2002-100(신화소방 남해화학관련 전기자재_을지_PLQ2002-171(울산SK 2차분 통합감시시스템 구축공사)-내부결제용-2" xfId="948" xr:uid="{00000000-0005-0000-0000-0000B1030000}"/>
    <cellStyle name="_적격 _월곳집행(본사)_공내역서(소방final)_PLQ2002-100(신화소방 남해화학관련 전기자재_을지_PLQ2002-171(울산SK 2차분 통합감시시스템 구축공사)-내부결제용-2_PLQ2003-076(울산SK 2차분 통합감시시스템 구축공사 견적서-2)" xfId="949" xr:uid="{00000000-0005-0000-0000-0000B2030000}"/>
    <cellStyle name="_적격 _월곳집행(본사)_공내역서(소방final)_PLQ2002-100(신화소방 남해화학관련 전기자재_을지_PLQ2002-171(울산SK통합감시시스템 구축공사)-SK제출(자료제출용)" xfId="950" xr:uid="{00000000-0005-0000-0000-0000B3030000}"/>
    <cellStyle name="_적격 _월곳집행(본사)_공내역서(소방final)_PLQ2002-100(신화소방 남해화학관련 전기자재_을지_PLQ2002-171(울산SK통합감시시스템 구축공사)-SK제출(자료제출용)_PLQ2003-076(울산SK 2차분 통합감시시스템 구축공사 견적서-2)" xfId="951" xr:uid="{00000000-0005-0000-0000-0000B4030000}"/>
    <cellStyle name="_적격 _월곳집행(본사)_공내역서(소방final)_PLQ2002-100(신화소방 남해화학관련 전기자재_을지_PLQ2002-171(울산SK통합감시시스템 구축공사)-SK제출(자료제출용)-1" xfId="952" xr:uid="{00000000-0005-0000-0000-0000B5030000}"/>
    <cellStyle name="_적격 _월곳집행(본사)_공내역서(소방final)_PLQ2002-100(신화소방 남해화학관련 전기자재_을지_PLQ2002-171(울산SK통합감시시스템 구축공사)-SK제출(자료제출용)-1_PLQ2003-076(울산SK 2차분 통합감시시스템 구축공사 견적서-2)" xfId="953" xr:uid="{00000000-0005-0000-0000-0000B6030000}"/>
    <cellStyle name="_적격 _월곳집행(본사)_공내역서(소방final)_PLQ2002-100(신화소방 남해화학관련 추가자재)" xfId="954" xr:uid="{00000000-0005-0000-0000-0000B7030000}"/>
    <cellStyle name="_적격 _월곳집행(본사)_공내역서(소방final)_PLQ2002-100(신화소방 남해화학관련 추가자재)_PLQ2002-156(SK)" xfId="955" xr:uid="{00000000-0005-0000-0000-0000B8030000}"/>
    <cellStyle name="_적격 _월곳집행(본사)_공내역서(소방final)_PLQ2002-100(신화소방 남해화학관련 추가자재)_PLQ2002-156(SK)_PLQ2002-171(울산SK 2차분 통합감시시스템 구축공사)-내부결제용-2" xfId="956" xr:uid="{00000000-0005-0000-0000-0000B9030000}"/>
    <cellStyle name="_적격 _월곳집행(본사)_공내역서(소방final)_PLQ2002-100(신화소방 남해화학관련 추가자재)_PLQ2002-156(SK)_PLQ2002-171(울산SK 2차분 통합감시시스템 구축공사)-내부결제용-2_PLQ2003-076(울산SK 2차분 통합감시시스템 구축공사 견적서-2)" xfId="957" xr:uid="{00000000-0005-0000-0000-0000BA030000}"/>
    <cellStyle name="_적격 _월곳집행(본사)_공내역서(소방final)_PLQ2002-100(신화소방 남해화학관련 추가자재)_PLQ2002-156(SK)_PLQ2002-171(울산SK통합감시시스템 구축공사)-SK제출(자료제출용)" xfId="958" xr:uid="{00000000-0005-0000-0000-0000BB030000}"/>
    <cellStyle name="_적격 _월곳집행(본사)_공내역서(소방final)_PLQ2002-100(신화소방 남해화학관련 추가자재)_PLQ2002-156(SK)_PLQ2002-171(울산SK통합감시시스템 구축공사)-SK제출(자료제출용)_PLQ2003-076(울산SK 2차분 통합감시시스템 구축공사 견적서-2)" xfId="959" xr:uid="{00000000-0005-0000-0000-0000BC030000}"/>
    <cellStyle name="_적격 _월곳집행(본사)_공내역서(소방final)_PLQ2002-100(신화소방 남해화학관련 추가자재)_PLQ2002-156(SK)_PLQ2002-171(울산SK통합감시시스템 구축공사)-SK제출(자료제출용)-1" xfId="960" xr:uid="{00000000-0005-0000-0000-0000BD030000}"/>
    <cellStyle name="_적격 _월곳집행(본사)_공내역서(소방final)_PLQ2002-100(신화소방 남해화학관련 추가자재)_PLQ2002-156(SK)_PLQ2002-171(울산SK통합감시시스템 구축공사)-SK제출(자료제출용)-1_PLQ2003-076(울산SK 2차분 통합감시시스템 구축공사 견적서-2)" xfId="961" xr:uid="{00000000-0005-0000-0000-0000BE030000}"/>
    <cellStyle name="_적격 _월곳집행(본사)_공내역서(소방final)_PLQ2002-100(신화소방 남해화학관련 추가자재)_PLQ2003-076(울산SK 2차분 통합감시시스템 구축공사 견적서-2)" xfId="962" xr:uid="{00000000-0005-0000-0000-0000BF030000}"/>
    <cellStyle name="_적격 _월곳집행(본사)_공내역서(소방final)_PLQ2002-100(신화소방 남해화학관련 추가자재)_갑지" xfId="963" xr:uid="{00000000-0005-0000-0000-0000C0030000}"/>
    <cellStyle name="_적격 _월곳집행(본사)_공내역서(소방final)_PLQ2002-100(신화소방 남해화학관련 추가자재)_갑지_PLQ2002-171(울산SK 2차분 통합감시시스템 구축공사)-내부결제용-2" xfId="964" xr:uid="{00000000-0005-0000-0000-0000C1030000}"/>
    <cellStyle name="_적격 _월곳집행(본사)_공내역서(소방final)_PLQ2002-100(신화소방 남해화학관련 추가자재)_갑지_PLQ2002-171(울산SK 2차분 통합감시시스템 구축공사)-내부결제용-2_PLQ2003-076(울산SK 2차분 통합감시시스템 구축공사 견적서-2)" xfId="965" xr:uid="{00000000-0005-0000-0000-0000C2030000}"/>
    <cellStyle name="_적격 _월곳집행(본사)_공내역서(소방final)_PLQ2002-100(신화소방 남해화학관련 추가자재)_갑지_PLQ2002-171(울산SK통합감시시스템 구축공사)-SK제출(자료제출용)" xfId="966" xr:uid="{00000000-0005-0000-0000-0000C3030000}"/>
    <cellStyle name="_적격 _월곳집행(본사)_공내역서(소방final)_PLQ2002-100(신화소방 남해화학관련 추가자재)_갑지_PLQ2002-171(울산SK통합감시시스템 구축공사)-SK제출(자료제출용)_PLQ2003-076(울산SK 2차분 통합감시시스템 구축공사 견적서-2)" xfId="967" xr:uid="{00000000-0005-0000-0000-0000C4030000}"/>
    <cellStyle name="_적격 _월곳집행(본사)_공내역서(소방final)_PLQ2002-100(신화소방 남해화학관련 추가자재)_갑지_PLQ2002-171(울산SK통합감시시스템 구축공사)-SK제출(자료제출용)-1" xfId="968" xr:uid="{00000000-0005-0000-0000-0000C5030000}"/>
    <cellStyle name="_적격 _월곳집행(본사)_공내역서(소방final)_PLQ2002-100(신화소방 남해화학관련 추가자재)_갑지_PLQ2002-171(울산SK통합감시시스템 구축공사)-SK제출(자료제출용)-1_PLQ2003-076(울산SK 2차분 통합감시시스템 구축공사 견적서-2)" xfId="969" xr:uid="{00000000-0005-0000-0000-0000C6030000}"/>
    <cellStyle name="_적격 _월곳집행(본사)_공내역서(소방final)_PLQ2002-100(신화소방 남해화학관련 추가자재)_을지" xfId="970" xr:uid="{00000000-0005-0000-0000-0000C7030000}"/>
    <cellStyle name="_적격 _월곳집행(본사)_공내역서(소방final)_PLQ2002-100(신화소방 남해화학관련 추가자재)_을지_PLQ2002-171(울산SK 2차분 통합감시시스템 구축공사)-내부결제용-2" xfId="971" xr:uid="{00000000-0005-0000-0000-0000C8030000}"/>
    <cellStyle name="_적격 _월곳집행(본사)_공내역서(소방final)_PLQ2002-100(신화소방 남해화학관련 추가자재)_을지_PLQ2002-171(울산SK 2차분 통합감시시스템 구축공사)-내부결제용-2_PLQ2003-076(울산SK 2차분 통합감시시스템 구축공사 견적서-2)" xfId="972" xr:uid="{00000000-0005-0000-0000-0000C9030000}"/>
    <cellStyle name="_적격 _월곳집행(본사)_공내역서(소방final)_PLQ2002-100(신화소방 남해화학관련 추가자재)_을지_PLQ2002-171(울산SK통합감시시스템 구축공사)-SK제출(자료제출용)" xfId="973" xr:uid="{00000000-0005-0000-0000-0000CA030000}"/>
    <cellStyle name="_적격 _월곳집행(본사)_공내역서(소방final)_PLQ2002-100(신화소방 남해화학관련 추가자재)_을지_PLQ2002-171(울산SK통합감시시스템 구축공사)-SK제출(자료제출용)_PLQ2003-076(울산SK 2차분 통합감시시스템 구축공사 견적서-2)" xfId="974" xr:uid="{00000000-0005-0000-0000-0000CB030000}"/>
    <cellStyle name="_적격 _월곳집행(본사)_공내역서(소방final)_PLQ2002-100(신화소방 남해화학관련 추가자재)_을지_PLQ2002-171(울산SK통합감시시스템 구축공사)-SK제출(자료제출용)-1" xfId="975" xr:uid="{00000000-0005-0000-0000-0000CC030000}"/>
    <cellStyle name="_적격 _월곳집행(본사)_공내역서(소방final)_PLQ2002-100(신화소방 남해화학관련 추가자재)_을지_PLQ2002-171(울산SK통합감시시스템 구축공사)-SK제출(자료제출용)-1_PLQ2003-076(울산SK 2차분 통합감시시스템 구축공사 견적서-2)" xfId="976" xr:uid="{00000000-0005-0000-0000-0000CD030000}"/>
    <cellStyle name="_적격 _월곳집행(본사)_공내역서(소방final)_PLQ2002-171(울산SK 2차분 통합감시시스템 구축공사)-내부결제용-2" xfId="977" xr:uid="{00000000-0005-0000-0000-0000CE030000}"/>
    <cellStyle name="_적격 _월곳집행(본사)_공내역서(소방final)_PLQ2002-171(울산SK 2차분 통합감시시스템 구축공사)-내부결제용-2_PLQ2003-076(울산SK 2차분 통합감시시스템 구축공사 견적서-2)" xfId="978" xr:uid="{00000000-0005-0000-0000-0000CF030000}"/>
    <cellStyle name="_적격 _월곳집행(본사)_공내역서(소방final)_PLQ2002-171(울산SK통합감시시스템 구축공사)-SK제출(자료제출용)" xfId="979" xr:uid="{00000000-0005-0000-0000-0000D0030000}"/>
    <cellStyle name="_적격 _월곳집행(본사)_공내역서(소방final)_PLQ2002-171(울산SK통합감시시스템 구축공사)-SK제출(자료제출용)_PLQ2003-076(울산SK 2차분 통합감시시스템 구축공사 견적서-2)" xfId="980" xr:uid="{00000000-0005-0000-0000-0000D1030000}"/>
    <cellStyle name="_적격 _월곳집행(본사)_공내역서(소방final)_PLQ2002-171(울산SK통합감시시스템 구축공사)-SK제출(자료제출용)-1" xfId="981" xr:uid="{00000000-0005-0000-0000-0000D2030000}"/>
    <cellStyle name="_적격 _월곳집행(본사)_공내역서(소방final)_PLQ2002-171(울산SK통합감시시스템 구축공사)-SK제출(자료제출용)-1_PLQ2003-076(울산SK 2차분 통합감시시스템 구축공사 견적서-2)" xfId="982" xr:uid="{00000000-0005-0000-0000-0000D3030000}"/>
    <cellStyle name="_적격 _월곳집행(본사)_공내역서(소방final)_q_hec_muara_fr_she_011803" xfId="983" xr:uid="{00000000-0005-0000-0000-0000D4030000}"/>
    <cellStyle name="_적격 _월곳집행(본사)_공내역서(소방final)_SHP04-Q010(울산SK)" xfId="984" xr:uid="{00000000-0005-0000-0000-0000D5030000}"/>
    <cellStyle name="_적격 _월곳집행(본사)_공내역서(소방final)_SHP04-Q015(CCPP Pro.)" xfId="985" xr:uid="{00000000-0005-0000-0000-0000D6030000}"/>
    <cellStyle name="_적격 _월곳집행(본사)_공내역서(소방final)_SN-100 질소소화설비 견적 2007년 양식" xfId="986" xr:uid="{00000000-0005-0000-0000-0000D7030000}"/>
    <cellStyle name="_적격 _장안시영2차견적서" xfId="987" xr:uid="{00000000-0005-0000-0000-0000D8030000}"/>
    <cellStyle name="_적격 _장안시영2차견적서_PLQ2003-076(울산SK 2차분 통합감시시스템 구축공사 견적서-2)" xfId="988" xr:uid="{00000000-0005-0000-0000-0000D9030000}"/>
    <cellStyle name="_적격(화산) " xfId="989" xr:uid="{00000000-0005-0000-0000-0000DA030000}"/>
    <cellStyle name="_적격(화산) _030626영문견적서(Amkor)" xfId="990" xr:uid="{00000000-0005-0000-0000-0000DB030000}"/>
    <cellStyle name="_적격(화산) _2007 견적서_송도3정거장(071213)" xfId="991" xr:uid="{00000000-0005-0000-0000-0000DC030000}"/>
    <cellStyle name="_적격(화산) _PLQ2002-100(신화소방 남해화학관련 전기자재" xfId="992" xr:uid="{00000000-0005-0000-0000-0000DD030000}"/>
    <cellStyle name="_적격(화산) _PLQ2002-100(신화소방 남해화학관련 전기자재_PLQ2002-156(SK)" xfId="993" xr:uid="{00000000-0005-0000-0000-0000DE030000}"/>
    <cellStyle name="_적격(화산) _PLQ2002-100(신화소방 남해화학관련 전기자재_PLQ2002-156(SK)_PLQ2002-171(울산SK 2차분 통합감시시스템 구축공사)-내부결제용-2" xfId="994" xr:uid="{00000000-0005-0000-0000-0000DF030000}"/>
    <cellStyle name="_적격(화산) _PLQ2002-100(신화소방 남해화학관련 전기자재_PLQ2002-156(SK)_PLQ2002-171(울산SK 2차분 통합감시시스템 구축공사)-내부결제용-2_PLQ2003-076(울산SK 2차분 통합감시시스템 구축공사 견적서-2)" xfId="995" xr:uid="{00000000-0005-0000-0000-0000E0030000}"/>
    <cellStyle name="_적격(화산) _PLQ2002-100(신화소방 남해화학관련 전기자재_PLQ2002-156(SK)_PLQ2002-171(울산SK통합감시시스템 구축공사)-SK제출(자료제출용)" xfId="996" xr:uid="{00000000-0005-0000-0000-0000E1030000}"/>
    <cellStyle name="_적격(화산) _PLQ2002-100(신화소방 남해화학관련 전기자재_PLQ2002-156(SK)_PLQ2002-171(울산SK통합감시시스템 구축공사)-SK제출(자료제출용)_PLQ2003-076(울산SK 2차분 통합감시시스템 구축공사 견적서-2)" xfId="997" xr:uid="{00000000-0005-0000-0000-0000E2030000}"/>
    <cellStyle name="_적격(화산) _PLQ2002-100(신화소방 남해화학관련 전기자재_PLQ2002-156(SK)_PLQ2002-171(울산SK통합감시시스템 구축공사)-SK제출(자료제출용)-1" xfId="998" xr:uid="{00000000-0005-0000-0000-0000E3030000}"/>
    <cellStyle name="_적격(화산) _PLQ2002-100(신화소방 남해화학관련 전기자재_PLQ2002-156(SK)_PLQ2002-171(울산SK통합감시시스템 구축공사)-SK제출(자료제출용)-1_PLQ2003-076(울산SK 2차분 통합감시시스템 구축공사 견적서-2)" xfId="999" xr:uid="{00000000-0005-0000-0000-0000E4030000}"/>
    <cellStyle name="_적격(화산) _PLQ2002-100(신화소방 남해화학관련 전기자재_PLQ2003-076(울산SK 2차분 통합감시시스템 구축공사 견적서-2)" xfId="1000" xr:uid="{00000000-0005-0000-0000-0000E5030000}"/>
    <cellStyle name="_적격(화산) _PLQ2002-100(신화소방 남해화학관련 전기자재_갑지" xfId="1001" xr:uid="{00000000-0005-0000-0000-0000E6030000}"/>
    <cellStyle name="_적격(화산) _PLQ2002-100(신화소방 남해화학관련 전기자재_갑지_PLQ2002-171(울산SK 2차분 통합감시시스템 구축공사)-내부결제용-2" xfId="1002" xr:uid="{00000000-0005-0000-0000-0000E7030000}"/>
    <cellStyle name="_적격(화산) _PLQ2002-100(신화소방 남해화학관련 전기자재_갑지_PLQ2002-171(울산SK 2차분 통합감시시스템 구축공사)-내부결제용-2_PLQ2003-076(울산SK 2차분 통합감시시스템 구축공사 견적서-2)" xfId="1003" xr:uid="{00000000-0005-0000-0000-0000E8030000}"/>
    <cellStyle name="_적격(화산) _PLQ2002-100(신화소방 남해화학관련 전기자재_갑지_PLQ2002-171(울산SK통합감시시스템 구축공사)-SK제출(자료제출용)" xfId="1004" xr:uid="{00000000-0005-0000-0000-0000E9030000}"/>
    <cellStyle name="_적격(화산) _PLQ2002-100(신화소방 남해화학관련 전기자재_갑지_PLQ2002-171(울산SK통합감시시스템 구축공사)-SK제출(자료제출용)_PLQ2003-076(울산SK 2차분 통합감시시스템 구축공사 견적서-2)" xfId="1005" xr:uid="{00000000-0005-0000-0000-0000EA030000}"/>
    <cellStyle name="_적격(화산) _PLQ2002-100(신화소방 남해화학관련 전기자재_갑지_PLQ2002-171(울산SK통합감시시스템 구축공사)-SK제출(자료제출용)-1" xfId="1006" xr:uid="{00000000-0005-0000-0000-0000EB030000}"/>
    <cellStyle name="_적격(화산) _PLQ2002-100(신화소방 남해화학관련 전기자재_갑지_PLQ2002-171(울산SK통합감시시스템 구축공사)-SK제출(자료제출용)-1_PLQ2003-076(울산SK 2차분 통합감시시스템 구축공사 견적서-2)" xfId="1007" xr:uid="{00000000-0005-0000-0000-0000EC030000}"/>
    <cellStyle name="_적격(화산) _PLQ2002-100(신화소방 남해화학관련 전기자재_을지" xfId="1008" xr:uid="{00000000-0005-0000-0000-0000ED030000}"/>
    <cellStyle name="_적격(화산) _PLQ2002-100(신화소방 남해화학관련 전기자재_을지_PLQ2002-171(울산SK 2차분 통합감시시스템 구축공사)-내부결제용-2" xfId="1009" xr:uid="{00000000-0005-0000-0000-0000EE030000}"/>
    <cellStyle name="_적격(화산) _PLQ2002-100(신화소방 남해화학관련 전기자재_을지_PLQ2002-171(울산SK 2차분 통합감시시스템 구축공사)-내부결제용-2_PLQ2003-076(울산SK 2차분 통합감시시스템 구축공사 견적서-2)" xfId="1010" xr:uid="{00000000-0005-0000-0000-0000EF030000}"/>
    <cellStyle name="_적격(화산) _PLQ2002-100(신화소방 남해화학관련 전기자재_을지_PLQ2002-171(울산SK통합감시시스템 구축공사)-SK제출(자료제출용)" xfId="1011" xr:uid="{00000000-0005-0000-0000-0000F0030000}"/>
    <cellStyle name="_적격(화산) _PLQ2002-100(신화소방 남해화학관련 전기자재_을지_PLQ2002-171(울산SK통합감시시스템 구축공사)-SK제출(자료제출용)_PLQ2003-076(울산SK 2차분 통합감시시스템 구축공사 견적서-2)" xfId="1012" xr:uid="{00000000-0005-0000-0000-0000F1030000}"/>
    <cellStyle name="_적격(화산) _PLQ2002-100(신화소방 남해화학관련 전기자재_을지_PLQ2002-171(울산SK통합감시시스템 구축공사)-SK제출(자료제출용)-1" xfId="1013" xr:uid="{00000000-0005-0000-0000-0000F2030000}"/>
    <cellStyle name="_적격(화산) _PLQ2002-100(신화소방 남해화학관련 전기자재_을지_PLQ2002-171(울산SK통합감시시스템 구축공사)-SK제출(자료제출용)-1_PLQ2003-076(울산SK 2차분 통합감시시스템 구축공사 견적서-2)" xfId="1014" xr:uid="{00000000-0005-0000-0000-0000F3030000}"/>
    <cellStyle name="_적격(화산) _PLQ2002-100(신화소방 남해화학관련 추가자재)" xfId="1015" xr:uid="{00000000-0005-0000-0000-0000F4030000}"/>
    <cellStyle name="_적격(화산) _PLQ2002-100(신화소방 남해화학관련 추가자재)_PLQ2002-156(SK)" xfId="1016" xr:uid="{00000000-0005-0000-0000-0000F5030000}"/>
    <cellStyle name="_적격(화산) _PLQ2002-100(신화소방 남해화학관련 추가자재)_PLQ2002-156(SK)_PLQ2002-171(울산SK 2차분 통합감시시스템 구축공사)-내부결제용-2" xfId="1017" xr:uid="{00000000-0005-0000-0000-0000F6030000}"/>
    <cellStyle name="_적격(화산) _PLQ2002-100(신화소방 남해화학관련 추가자재)_PLQ2002-156(SK)_PLQ2002-171(울산SK 2차분 통합감시시스템 구축공사)-내부결제용-2_PLQ2003-076(울산SK 2차분 통합감시시스템 구축공사 견적서-2)" xfId="1018" xr:uid="{00000000-0005-0000-0000-0000F7030000}"/>
    <cellStyle name="_적격(화산) _PLQ2002-100(신화소방 남해화학관련 추가자재)_PLQ2002-156(SK)_PLQ2002-171(울산SK통합감시시스템 구축공사)-SK제출(자료제출용)" xfId="1019" xr:uid="{00000000-0005-0000-0000-0000F8030000}"/>
    <cellStyle name="_적격(화산) _PLQ2002-100(신화소방 남해화학관련 추가자재)_PLQ2002-156(SK)_PLQ2002-171(울산SK통합감시시스템 구축공사)-SK제출(자료제출용)_PLQ2003-076(울산SK 2차분 통합감시시스템 구축공사 견적서-2)" xfId="1020" xr:uid="{00000000-0005-0000-0000-0000F9030000}"/>
    <cellStyle name="_적격(화산) _PLQ2002-100(신화소방 남해화학관련 추가자재)_PLQ2002-156(SK)_PLQ2002-171(울산SK통합감시시스템 구축공사)-SK제출(자료제출용)-1" xfId="1021" xr:uid="{00000000-0005-0000-0000-0000FA030000}"/>
    <cellStyle name="_적격(화산) _PLQ2002-100(신화소방 남해화학관련 추가자재)_PLQ2002-156(SK)_PLQ2002-171(울산SK통합감시시스템 구축공사)-SK제출(자료제출용)-1_PLQ2003-076(울산SK 2차분 통합감시시스템 구축공사 견적서-2)" xfId="1022" xr:uid="{00000000-0005-0000-0000-0000FB030000}"/>
    <cellStyle name="_적격(화산) _PLQ2002-100(신화소방 남해화학관련 추가자재)_PLQ2003-076(울산SK 2차분 통합감시시스템 구축공사 견적서-2)" xfId="1023" xr:uid="{00000000-0005-0000-0000-0000FC030000}"/>
    <cellStyle name="_적격(화산) _PLQ2002-100(신화소방 남해화학관련 추가자재)_갑지" xfId="1024" xr:uid="{00000000-0005-0000-0000-0000FD030000}"/>
    <cellStyle name="_적격(화산) _PLQ2002-100(신화소방 남해화학관련 추가자재)_갑지_PLQ2002-171(울산SK 2차분 통합감시시스템 구축공사)-내부결제용-2" xfId="1025" xr:uid="{00000000-0005-0000-0000-0000FE030000}"/>
    <cellStyle name="_적격(화산) _PLQ2002-100(신화소방 남해화학관련 추가자재)_갑지_PLQ2002-171(울산SK 2차분 통합감시시스템 구축공사)-내부결제용-2_PLQ2003-076(울산SK 2차분 통합감시시스템 구축공사 견적서-2)" xfId="1026" xr:uid="{00000000-0005-0000-0000-0000FF030000}"/>
    <cellStyle name="_적격(화산) _PLQ2002-100(신화소방 남해화학관련 추가자재)_갑지_PLQ2002-171(울산SK통합감시시스템 구축공사)-SK제출(자료제출용)" xfId="1027" xr:uid="{00000000-0005-0000-0000-000000040000}"/>
    <cellStyle name="_적격(화산) _PLQ2002-100(신화소방 남해화학관련 추가자재)_갑지_PLQ2002-171(울산SK통합감시시스템 구축공사)-SK제출(자료제출용)_PLQ2003-076(울산SK 2차분 통합감시시스템 구축공사 견적서-2)" xfId="1028" xr:uid="{00000000-0005-0000-0000-000001040000}"/>
    <cellStyle name="_적격(화산) _PLQ2002-100(신화소방 남해화학관련 추가자재)_갑지_PLQ2002-171(울산SK통합감시시스템 구축공사)-SK제출(자료제출용)-1" xfId="1029" xr:uid="{00000000-0005-0000-0000-000002040000}"/>
    <cellStyle name="_적격(화산) _PLQ2002-100(신화소방 남해화학관련 추가자재)_갑지_PLQ2002-171(울산SK통합감시시스템 구축공사)-SK제출(자료제출용)-1_PLQ2003-076(울산SK 2차분 통합감시시스템 구축공사 견적서-2)" xfId="1030" xr:uid="{00000000-0005-0000-0000-000003040000}"/>
    <cellStyle name="_적격(화산) _PLQ2002-100(신화소방 남해화학관련 추가자재)_을지" xfId="1031" xr:uid="{00000000-0005-0000-0000-000004040000}"/>
    <cellStyle name="_적격(화산) _PLQ2002-100(신화소방 남해화학관련 추가자재)_을지_PLQ2002-171(울산SK 2차분 통합감시시스템 구축공사)-내부결제용-2" xfId="1032" xr:uid="{00000000-0005-0000-0000-000005040000}"/>
    <cellStyle name="_적격(화산) _PLQ2002-100(신화소방 남해화학관련 추가자재)_을지_PLQ2002-171(울산SK 2차분 통합감시시스템 구축공사)-내부결제용-2_PLQ2003-076(울산SK 2차분 통합감시시스템 구축공사 견적서-2)" xfId="1033" xr:uid="{00000000-0005-0000-0000-000006040000}"/>
    <cellStyle name="_적격(화산) _PLQ2002-100(신화소방 남해화학관련 추가자재)_을지_PLQ2002-171(울산SK통합감시시스템 구축공사)-SK제출(자료제출용)" xfId="1034" xr:uid="{00000000-0005-0000-0000-000007040000}"/>
    <cellStyle name="_적격(화산) _PLQ2002-100(신화소방 남해화학관련 추가자재)_을지_PLQ2002-171(울산SK통합감시시스템 구축공사)-SK제출(자료제출용)_PLQ2003-076(울산SK 2차분 통합감시시스템 구축공사 견적서-2)" xfId="1035" xr:uid="{00000000-0005-0000-0000-000008040000}"/>
    <cellStyle name="_적격(화산) _PLQ2002-100(신화소방 남해화학관련 추가자재)_을지_PLQ2002-171(울산SK통합감시시스템 구축공사)-SK제출(자료제출용)-1" xfId="1036" xr:uid="{00000000-0005-0000-0000-000009040000}"/>
    <cellStyle name="_적격(화산) _PLQ2002-100(신화소방 남해화학관련 추가자재)_을지_PLQ2002-171(울산SK통합감시시스템 구축공사)-SK제출(자료제출용)-1_PLQ2003-076(울산SK 2차분 통합감시시스템 구축공사 견적서-2)" xfId="1037" xr:uid="{00000000-0005-0000-0000-00000A040000}"/>
    <cellStyle name="_적격(화산) _PLQ2002-171(울산SK 2차분 통합감시시스템 구축공사)-내부결제용-2" xfId="1038" xr:uid="{00000000-0005-0000-0000-00000B040000}"/>
    <cellStyle name="_적격(화산) _PLQ2002-171(울산SK 2차분 통합감시시스템 구축공사)-내부결제용-2_PLQ2003-076(울산SK 2차분 통합감시시스템 구축공사 견적서-2)" xfId="1039" xr:uid="{00000000-0005-0000-0000-00000C040000}"/>
    <cellStyle name="_적격(화산) _PLQ2002-171(울산SK통합감시시스템 구축공사)-SK제출(자료제출용)" xfId="1040" xr:uid="{00000000-0005-0000-0000-00000D040000}"/>
    <cellStyle name="_적격(화산) _PLQ2002-171(울산SK통합감시시스템 구축공사)-SK제출(자료제출용)_PLQ2003-076(울산SK 2차분 통합감시시스템 구축공사 견적서-2)" xfId="1041" xr:uid="{00000000-0005-0000-0000-00000E040000}"/>
    <cellStyle name="_적격(화산) _PLQ2002-171(울산SK통합감시시스템 구축공사)-SK제출(자료제출용)-1" xfId="1042" xr:uid="{00000000-0005-0000-0000-00000F040000}"/>
    <cellStyle name="_적격(화산) _PLQ2002-171(울산SK통합감시시스템 구축공사)-SK제출(자료제출용)-1_PLQ2003-076(울산SK 2차분 통합감시시스템 구축공사 견적서-2)" xfId="1043" xr:uid="{00000000-0005-0000-0000-000010040000}"/>
    <cellStyle name="_적격(화산) _q_hec_muara_fr_she_011803" xfId="1044" xr:uid="{00000000-0005-0000-0000-000011040000}"/>
    <cellStyle name="_적격(화산) _SHP04-Q010(울산SK)" xfId="1045" xr:uid="{00000000-0005-0000-0000-000012040000}"/>
    <cellStyle name="_적격(화산) _SHP04-Q015(CCPP Pro.)" xfId="1046" xr:uid="{00000000-0005-0000-0000-000013040000}"/>
    <cellStyle name="_적격(화산) _SN-100 질소소화설비 견적 2007년 양식" xfId="1047" xr:uid="{00000000-0005-0000-0000-000014040000}"/>
    <cellStyle name="_적격(화산) _삼성이문동" xfId="1048" xr:uid="{00000000-0005-0000-0000-000015040000}"/>
    <cellStyle name="_적격(화산) _삼성이문동_PLQ2003-076(울산SK 2차분 통합감시시스템 구축공사 견적서-2)" xfId="1049" xr:uid="{00000000-0005-0000-0000-000016040000}"/>
    <cellStyle name="_적격(화산) _신화 견적서sample" xfId="1050" xr:uid="{00000000-0005-0000-0000-000017040000}"/>
    <cellStyle name="_적격(화산) _신화 견적서sample_PLQ2003-076(울산SK 2차분 통합감시시스템 구축공사 견적서-2)" xfId="1051" xr:uid="{00000000-0005-0000-0000-000018040000}"/>
    <cellStyle name="_적격(화산) _월곳집행(본사)" xfId="1052" xr:uid="{00000000-0005-0000-0000-000019040000}"/>
    <cellStyle name="_적격(화산) _월곳집행(본사)_030626영문견적서(Amkor)" xfId="1053" xr:uid="{00000000-0005-0000-0000-00001A040000}"/>
    <cellStyle name="_적격(화산) _월곳집행(본사)_2007 견적서_송도3정거장(071213)" xfId="1054" xr:uid="{00000000-0005-0000-0000-00001B040000}"/>
    <cellStyle name="_적격(화산) _월곳집행(본사)_PLQ2002-100(신화소방 남해화학관련 전기자재" xfId="1055" xr:uid="{00000000-0005-0000-0000-00001C040000}"/>
    <cellStyle name="_적격(화산) _월곳집행(본사)_PLQ2002-100(신화소방 남해화학관련 전기자재_PLQ2002-156(SK)" xfId="1056" xr:uid="{00000000-0005-0000-0000-00001D040000}"/>
    <cellStyle name="_적격(화산) _월곳집행(본사)_PLQ2002-100(신화소방 남해화학관련 전기자재_PLQ2002-156(SK)_PLQ2002-171(울산SK 2차분 통합감시시스템 구축공사)-내부결제용-2" xfId="1057" xr:uid="{00000000-0005-0000-0000-00001E040000}"/>
    <cellStyle name="_적격(화산) _월곳집행(본사)_PLQ2002-100(신화소방 남해화학관련 전기자재_PLQ2002-156(SK)_PLQ2002-171(울산SK 2차분 통합감시시스템 구축공사)-내부결제용-2_PLQ2003-076(울산SK 2차분 통합감시시스템 구축공사 견적서-2)" xfId="1058" xr:uid="{00000000-0005-0000-0000-00001F040000}"/>
    <cellStyle name="_적격(화산) _월곳집행(본사)_PLQ2002-100(신화소방 남해화학관련 전기자재_PLQ2002-156(SK)_PLQ2002-171(울산SK통합감시시스템 구축공사)-SK제출(자료제출용)" xfId="1059" xr:uid="{00000000-0005-0000-0000-000020040000}"/>
    <cellStyle name="_적격(화산) _월곳집행(본사)_PLQ2002-100(신화소방 남해화학관련 전기자재_PLQ2002-156(SK)_PLQ2002-171(울산SK통합감시시스템 구축공사)-SK제출(자료제출용)_PLQ2003-076(울산SK 2차분 통합감시시스템 구축공사 견적서-2)" xfId="1060" xr:uid="{00000000-0005-0000-0000-000021040000}"/>
    <cellStyle name="_적격(화산) _월곳집행(본사)_PLQ2002-100(신화소방 남해화학관련 전기자재_PLQ2002-156(SK)_PLQ2002-171(울산SK통합감시시스템 구축공사)-SK제출(자료제출용)-1" xfId="1061" xr:uid="{00000000-0005-0000-0000-000022040000}"/>
    <cellStyle name="_적격(화산) _월곳집행(본사)_PLQ2002-100(신화소방 남해화학관련 전기자재_PLQ2002-156(SK)_PLQ2002-171(울산SK통합감시시스템 구축공사)-SK제출(자료제출용)-1_PLQ2003-076(울산SK 2차분 통합감시시스템 구축공사 견적서-2)" xfId="1062" xr:uid="{00000000-0005-0000-0000-000023040000}"/>
    <cellStyle name="_적격(화산) _월곳집행(본사)_PLQ2002-100(신화소방 남해화학관련 전기자재_PLQ2003-076(울산SK 2차분 통합감시시스템 구축공사 견적서-2)" xfId="1063" xr:uid="{00000000-0005-0000-0000-000024040000}"/>
    <cellStyle name="_적격(화산) _월곳집행(본사)_PLQ2002-100(신화소방 남해화학관련 전기자재_갑지" xfId="1064" xr:uid="{00000000-0005-0000-0000-000025040000}"/>
    <cellStyle name="_적격(화산) _월곳집행(본사)_PLQ2002-100(신화소방 남해화학관련 전기자재_갑지_PLQ2002-171(울산SK 2차분 통합감시시스템 구축공사)-내부결제용-2" xfId="1065" xr:uid="{00000000-0005-0000-0000-000026040000}"/>
    <cellStyle name="_적격(화산) _월곳집행(본사)_PLQ2002-100(신화소방 남해화학관련 전기자재_갑지_PLQ2002-171(울산SK 2차분 통합감시시스템 구축공사)-내부결제용-2_PLQ2003-076(울산SK 2차분 통합감시시스템 구축공사 견적서-2)" xfId="1066" xr:uid="{00000000-0005-0000-0000-000027040000}"/>
    <cellStyle name="_적격(화산) _월곳집행(본사)_PLQ2002-100(신화소방 남해화학관련 전기자재_갑지_PLQ2002-171(울산SK통합감시시스템 구축공사)-SK제출(자료제출용)" xfId="1067" xr:uid="{00000000-0005-0000-0000-000028040000}"/>
    <cellStyle name="_적격(화산) _월곳집행(본사)_PLQ2002-100(신화소방 남해화학관련 전기자재_갑지_PLQ2002-171(울산SK통합감시시스템 구축공사)-SK제출(자료제출용)_PLQ2003-076(울산SK 2차분 통합감시시스템 구축공사 견적서-2)" xfId="1068" xr:uid="{00000000-0005-0000-0000-000029040000}"/>
    <cellStyle name="_적격(화산) _월곳집행(본사)_PLQ2002-100(신화소방 남해화학관련 전기자재_갑지_PLQ2002-171(울산SK통합감시시스템 구축공사)-SK제출(자료제출용)-1" xfId="1069" xr:uid="{00000000-0005-0000-0000-00002A040000}"/>
    <cellStyle name="_적격(화산) _월곳집행(본사)_PLQ2002-100(신화소방 남해화학관련 전기자재_갑지_PLQ2002-171(울산SK통합감시시스템 구축공사)-SK제출(자료제출용)-1_PLQ2003-076(울산SK 2차분 통합감시시스템 구축공사 견적서-2)" xfId="1070" xr:uid="{00000000-0005-0000-0000-00002B040000}"/>
    <cellStyle name="_적격(화산) _월곳집행(본사)_PLQ2002-100(신화소방 남해화학관련 전기자재_을지" xfId="1071" xr:uid="{00000000-0005-0000-0000-00002C040000}"/>
    <cellStyle name="_적격(화산) _월곳집행(본사)_PLQ2002-100(신화소방 남해화학관련 전기자재_을지_PLQ2002-171(울산SK 2차분 통합감시시스템 구축공사)-내부결제용-2" xfId="1072" xr:uid="{00000000-0005-0000-0000-00002D040000}"/>
    <cellStyle name="_적격(화산) _월곳집행(본사)_PLQ2002-100(신화소방 남해화학관련 전기자재_을지_PLQ2002-171(울산SK 2차분 통합감시시스템 구축공사)-내부결제용-2_PLQ2003-076(울산SK 2차분 통합감시시스템 구축공사 견적서-2)" xfId="1073" xr:uid="{00000000-0005-0000-0000-00002E040000}"/>
    <cellStyle name="_적격(화산) _월곳집행(본사)_PLQ2002-100(신화소방 남해화학관련 전기자재_을지_PLQ2002-171(울산SK통합감시시스템 구축공사)-SK제출(자료제출용)" xfId="1074" xr:uid="{00000000-0005-0000-0000-00002F040000}"/>
    <cellStyle name="_적격(화산) _월곳집행(본사)_PLQ2002-100(신화소방 남해화학관련 전기자재_을지_PLQ2002-171(울산SK통합감시시스템 구축공사)-SK제출(자료제출용)_PLQ2003-076(울산SK 2차분 통합감시시스템 구축공사 견적서-2)" xfId="1075" xr:uid="{00000000-0005-0000-0000-000030040000}"/>
    <cellStyle name="_적격(화산) _월곳집행(본사)_PLQ2002-100(신화소방 남해화학관련 전기자재_을지_PLQ2002-171(울산SK통합감시시스템 구축공사)-SK제출(자료제출용)-1" xfId="1076" xr:uid="{00000000-0005-0000-0000-000031040000}"/>
    <cellStyle name="_적격(화산) _월곳집행(본사)_PLQ2002-100(신화소방 남해화학관련 전기자재_을지_PLQ2002-171(울산SK통합감시시스템 구축공사)-SK제출(자료제출용)-1_PLQ2003-076(울산SK 2차분 통합감시시스템 구축공사 견적서-2)" xfId="1077" xr:uid="{00000000-0005-0000-0000-000032040000}"/>
    <cellStyle name="_적격(화산) _월곳집행(본사)_PLQ2002-100(신화소방 남해화학관련 추가자재)" xfId="1078" xr:uid="{00000000-0005-0000-0000-000033040000}"/>
    <cellStyle name="_적격(화산) _월곳집행(본사)_PLQ2002-100(신화소방 남해화학관련 추가자재)_PLQ2002-156(SK)" xfId="1079" xr:uid="{00000000-0005-0000-0000-000034040000}"/>
    <cellStyle name="_적격(화산) _월곳집행(본사)_PLQ2002-100(신화소방 남해화학관련 추가자재)_PLQ2002-156(SK)_PLQ2002-171(울산SK 2차분 통합감시시스템 구축공사)-내부결제용-2" xfId="1080" xr:uid="{00000000-0005-0000-0000-000035040000}"/>
    <cellStyle name="_적격(화산) _월곳집행(본사)_PLQ2002-100(신화소방 남해화학관련 추가자재)_PLQ2002-156(SK)_PLQ2002-171(울산SK 2차분 통합감시시스템 구축공사)-내부결제용-2_PLQ2003-076(울산SK 2차분 통합감시시스템 구축공사 견적서-2)" xfId="1081" xr:uid="{00000000-0005-0000-0000-000036040000}"/>
    <cellStyle name="_적격(화산) _월곳집행(본사)_PLQ2002-100(신화소방 남해화학관련 추가자재)_PLQ2002-156(SK)_PLQ2002-171(울산SK통합감시시스템 구축공사)-SK제출(자료제출용)" xfId="1082" xr:uid="{00000000-0005-0000-0000-000037040000}"/>
    <cellStyle name="_적격(화산) _월곳집행(본사)_PLQ2002-100(신화소방 남해화학관련 추가자재)_PLQ2002-156(SK)_PLQ2002-171(울산SK통합감시시스템 구축공사)-SK제출(자료제출용)_PLQ2003-076(울산SK 2차분 통합감시시스템 구축공사 견적서-2)" xfId="1083" xr:uid="{00000000-0005-0000-0000-000038040000}"/>
    <cellStyle name="_적격(화산) _월곳집행(본사)_PLQ2002-100(신화소방 남해화학관련 추가자재)_PLQ2002-156(SK)_PLQ2002-171(울산SK통합감시시스템 구축공사)-SK제출(자료제출용)-1" xfId="1084" xr:uid="{00000000-0005-0000-0000-000039040000}"/>
    <cellStyle name="_적격(화산) _월곳집행(본사)_PLQ2002-100(신화소방 남해화학관련 추가자재)_PLQ2002-156(SK)_PLQ2002-171(울산SK통합감시시스템 구축공사)-SK제출(자료제출용)-1_PLQ2003-076(울산SK 2차분 통합감시시스템 구축공사 견적서-2)" xfId="1085" xr:uid="{00000000-0005-0000-0000-00003A040000}"/>
    <cellStyle name="_적격(화산) _월곳집행(본사)_PLQ2002-100(신화소방 남해화학관련 추가자재)_PLQ2003-076(울산SK 2차분 통합감시시스템 구축공사 견적서-2)" xfId="1086" xr:uid="{00000000-0005-0000-0000-00003B040000}"/>
    <cellStyle name="_적격(화산) _월곳집행(본사)_PLQ2002-100(신화소방 남해화학관련 추가자재)_갑지" xfId="1087" xr:uid="{00000000-0005-0000-0000-00003C040000}"/>
    <cellStyle name="_적격(화산) _월곳집행(본사)_PLQ2002-100(신화소방 남해화학관련 추가자재)_갑지_PLQ2002-171(울산SK 2차분 통합감시시스템 구축공사)-내부결제용-2" xfId="1088" xr:uid="{00000000-0005-0000-0000-00003D040000}"/>
    <cellStyle name="_적격(화산) _월곳집행(본사)_PLQ2002-100(신화소방 남해화학관련 추가자재)_갑지_PLQ2002-171(울산SK 2차분 통합감시시스템 구축공사)-내부결제용-2_PLQ2003-076(울산SK 2차분 통합감시시스템 구축공사 견적서-2)" xfId="1089" xr:uid="{00000000-0005-0000-0000-00003E040000}"/>
    <cellStyle name="_적격(화산) _월곳집행(본사)_PLQ2002-100(신화소방 남해화학관련 추가자재)_갑지_PLQ2002-171(울산SK통합감시시스템 구축공사)-SK제출(자료제출용)" xfId="1090" xr:uid="{00000000-0005-0000-0000-00003F040000}"/>
    <cellStyle name="_적격(화산) _월곳집행(본사)_PLQ2002-100(신화소방 남해화학관련 추가자재)_갑지_PLQ2002-171(울산SK통합감시시스템 구축공사)-SK제출(자료제출용)_PLQ2003-076(울산SK 2차분 통합감시시스템 구축공사 견적서-2)" xfId="1091" xr:uid="{00000000-0005-0000-0000-000040040000}"/>
    <cellStyle name="_적격(화산) _월곳집행(본사)_PLQ2002-100(신화소방 남해화학관련 추가자재)_갑지_PLQ2002-171(울산SK통합감시시스템 구축공사)-SK제출(자료제출용)-1" xfId="1092" xr:uid="{00000000-0005-0000-0000-000041040000}"/>
    <cellStyle name="_적격(화산) _월곳집행(본사)_PLQ2002-100(신화소방 남해화학관련 추가자재)_갑지_PLQ2002-171(울산SK통합감시시스템 구축공사)-SK제출(자료제출용)-1_PLQ2003-076(울산SK 2차분 통합감시시스템 구축공사 견적서-2)" xfId="1093" xr:uid="{00000000-0005-0000-0000-000042040000}"/>
    <cellStyle name="_적격(화산) _월곳집행(본사)_PLQ2002-100(신화소방 남해화학관련 추가자재)_을지" xfId="1094" xr:uid="{00000000-0005-0000-0000-000043040000}"/>
    <cellStyle name="_적격(화산) _월곳집행(본사)_PLQ2002-100(신화소방 남해화학관련 추가자재)_을지_PLQ2002-171(울산SK 2차분 통합감시시스템 구축공사)-내부결제용-2" xfId="1095" xr:uid="{00000000-0005-0000-0000-000044040000}"/>
    <cellStyle name="_적격(화산) _월곳집행(본사)_PLQ2002-100(신화소방 남해화학관련 추가자재)_을지_PLQ2002-171(울산SK 2차분 통합감시시스템 구축공사)-내부결제용-2_PLQ2003-076(울산SK 2차분 통합감시시스템 구축공사 견적서-2)" xfId="1096" xr:uid="{00000000-0005-0000-0000-000045040000}"/>
    <cellStyle name="_적격(화산) _월곳집행(본사)_PLQ2002-100(신화소방 남해화학관련 추가자재)_을지_PLQ2002-171(울산SK통합감시시스템 구축공사)-SK제출(자료제출용)" xfId="1097" xr:uid="{00000000-0005-0000-0000-000046040000}"/>
    <cellStyle name="_적격(화산) _월곳집행(본사)_PLQ2002-100(신화소방 남해화학관련 추가자재)_을지_PLQ2002-171(울산SK통합감시시스템 구축공사)-SK제출(자료제출용)_PLQ2003-076(울산SK 2차분 통합감시시스템 구축공사 견적서-2)" xfId="1098" xr:uid="{00000000-0005-0000-0000-000047040000}"/>
    <cellStyle name="_적격(화산) _월곳집행(본사)_PLQ2002-100(신화소방 남해화학관련 추가자재)_을지_PLQ2002-171(울산SK통합감시시스템 구축공사)-SK제출(자료제출용)-1" xfId="1099" xr:uid="{00000000-0005-0000-0000-000048040000}"/>
    <cellStyle name="_적격(화산) _월곳집행(본사)_PLQ2002-100(신화소방 남해화학관련 추가자재)_을지_PLQ2002-171(울산SK통합감시시스템 구축공사)-SK제출(자료제출용)-1_PLQ2003-076(울산SK 2차분 통합감시시스템 구축공사 견적서-2)" xfId="1100" xr:uid="{00000000-0005-0000-0000-000049040000}"/>
    <cellStyle name="_적격(화산) _월곳집행(본사)_PLQ2002-171(울산SK 2차분 통합감시시스템 구축공사)-내부결제용-2" xfId="1101" xr:uid="{00000000-0005-0000-0000-00004A040000}"/>
    <cellStyle name="_적격(화산) _월곳집행(본사)_PLQ2002-171(울산SK 2차분 통합감시시스템 구축공사)-내부결제용-2_PLQ2003-076(울산SK 2차분 통합감시시스템 구축공사 견적서-2)" xfId="1102" xr:uid="{00000000-0005-0000-0000-00004B040000}"/>
    <cellStyle name="_적격(화산) _월곳집행(본사)_PLQ2002-171(울산SK통합감시시스템 구축공사)-SK제출(자료제출용)" xfId="1103" xr:uid="{00000000-0005-0000-0000-00004C040000}"/>
    <cellStyle name="_적격(화산) _월곳집행(본사)_PLQ2002-171(울산SK통합감시시스템 구축공사)-SK제출(자료제출용)_PLQ2003-076(울산SK 2차분 통합감시시스템 구축공사 견적서-2)" xfId="1104" xr:uid="{00000000-0005-0000-0000-00004D040000}"/>
    <cellStyle name="_적격(화산) _월곳집행(본사)_PLQ2002-171(울산SK통합감시시스템 구축공사)-SK제출(자료제출용)-1" xfId="1105" xr:uid="{00000000-0005-0000-0000-00004E040000}"/>
    <cellStyle name="_적격(화산) _월곳집행(본사)_PLQ2002-171(울산SK통합감시시스템 구축공사)-SK제출(자료제출용)-1_PLQ2003-076(울산SK 2차분 통합감시시스템 구축공사 견적서-2)" xfId="1106" xr:uid="{00000000-0005-0000-0000-00004F040000}"/>
    <cellStyle name="_적격(화산) _월곳집행(본사)_q_hec_muara_fr_she_011803" xfId="1107" xr:uid="{00000000-0005-0000-0000-000050040000}"/>
    <cellStyle name="_적격(화산) _월곳집행(본사)_SHP04-Q010(울산SK)" xfId="1108" xr:uid="{00000000-0005-0000-0000-000051040000}"/>
    <cellStyle name="_적격(화산) _월곳집행(본사)_SHP04-Q015(CCPP Pro.)" xfId="1109" xr:uid="{00000000-0005-0000-0000-000052040000}"/>
    <cellStyle name="_적격(화산) _월곳집행(본사)_SN-100 질소소화설비 견적 2007년 양식" xfId="1110" xr:uid="{00000000-0005-0000-0000-000053040000}"/>
    <cellStyle name="_적격(화산) _월곳집행(본사)_공내역서(소방)" xfId="1111" xr:uid="{00000000-0005-0000-0000-000054040000}"/>
    <cellStyle name="_적격(화산) _월곳집행(본사)_공내역서(소방)_030626영문견적서(Amkor)" xfId="1112" xr:uid="{00000000-0005-0000-0000-000055040000}"/>
    <cellStyle name="_적격(화산) _월곳집행(본사)_공내역서(소방)_2007 견적서_송도3정거장(071213)" xfId="1113" xr:uid="{00000000-0005-0000-0000-000056040000}"/>
    <cellStyle name="_적격(화산) _월곳집행(본사)_공내역서(소방)_PLQ2002-100(신화소방 남해화학관련 전기자재" xfId="1114" xr:uid="{00000000-0005-0000-0000-000057040000}"/>
    <cellStyle name="_적격(화산) _월곳집행(본사)_공내역서(소방)_PLQ2002-100(신화소방 남해화학관련 전기자재_PLQ2002-156(SK)" xfId="1115" xr:uid="{00000000-0005-0000-0000-000058040000}"/>
    <cellStyle name="_적격(화산) _월곳집행(본사)_공내역서(소방)_PLQ2002-100(신화소방 남해화학관련 전기자재_PLQ2002-156(SK)_PLQ2002-171(울산SK 2차분 통합감시시스템 구축공사)-내부결제용-2" xfId="1116" xr:uid="{00000000-0005-0000-0000-000059040000}"/>
    <cellStyle name="_적격(화산) _월곳집행(본사)_공내역서(소방)_PLQ2002-100(신화소방 남해화학관련 전기자재_PLQ2002-156(SK)_PLQ2002-171(울산SK 2차분 통합감시시스템 구축공사)-내부결제용-2_PLQ2003-076(울산SK 2차분 통합감시시스템 구축공사 견적서-2)" xfId="1117" xr:uid="{00000000-0005-0000-0000-00005A040000}"/>
    <cellStyle name="_적격(화산) _월곳집행(본사)_공내역서(소방)_PLQ2002-100(신화소방 남해화학관련 전기자재_PLQ2002-156(SK)_PLQ2002-171(울산SK통합감시시스템 구축공사)-SK제출(자료제출용)" xfId="1118" xr:uid="{00000000-0005-0000-0000-00005B040000}"/>
    <cellStyle name="_적격(화산) _월곳집행(본사)_공내역서(소방)_PLQ2002-100(신화소방 남해화학관련 전기자재_PLQ2002-156(SK)_PLQ2002-171(울산SK통합감시시스템 구축공사)-SK제출(자료제출용)_PLQ2003-076(울산SK 2차분 통합감시시스템 구축공사 견적서-2)" xfId="1119" xr:uid="{00000000-0005-0000-0000-00005C040000}"/>
    <cellStyle name="_적격(화산) _월곳집행(본사)_공내역서(소방)_PLQ2002-100(신화소방 남해화학관련 전기자재_PLQ2002-156(SK)_PLQ2002-171(울산SK통합감시시스템 구축공사)-SK제출(자료제출용)-1" xfId="1120" xr:uid="{00000000-0005-0000-0000-00005D040000}"/>
    <cellStyle name="_적격(화산) _월곳집행(본사)_공내역서(소방)_PLQ2002-100(신화소방 남해화학관련 전기자재_PLQ2002-156(SK)_PLQ2002-171(울산SK통합감시시스템 구축공사)-SK제출(자료제출용)-1_PLQ2003-076(울산SK 2차분 통합감시시스템 구축공사 견적서-2)" xfId="1121" xr:uid="{00000000-0005-0000-0000-00005E040000}"/>
    <cellStyle name="_적격(화산) _월곳집행(본사)_공내역서(소방)_PLQ2002-100(신화소방 남해화학관련 전기자재_PLQ2003-076(울산SK 2차분 통합감시시스템 구축공사 견적서-2)" xfId="1122" xr:uid="{00000000-0005-0000-0000-00005F040000}"/>
    <cellStyle name="_적격(화산) _월곳집행(본사)_공내역서(소방)_PLQ2002-100(신화소방 남해화학관련 전기자재_갑지" xfId="1123" xr:uid="{00000000-0005-0000-0000-000060040000}"/>
    <cellStyle name="_적격(화산) _월곳집행(본사)_공내역서(소방)_PLQ2002-100(신화소방 남해화학관련 전기자재_갑지_PLQ2002-171(울산SK 2차분 통합감시시스템 구축공사)-내부결제용-2" xfId="1124" xr:uid="{00000000-0005-0000-0000-000061040000}"/>
    <cellStyle name="_적격(화산) _월곳집행(본사)_공내역서(소방)_PLQ2002-100(신화소방 남해화학관련 전기자재_갑지_PLQ2002-171(울산SK 2차분 통합감시시스템 구축공사)-내부결제용-2_PLQ2003-076(울산SK 2차분 통합감시시스템 구축공사 견적서-2)" xfId="1125" xr:uid="{00000000-0005-0000-0000-000062040000}"/>
    <cellStyle name="_적격(화산) _월곳집행(본사)_공내역서(소방)_PLQ2002-100(신화소방 남해화학관련 전기자재_갑지_PLQ2002-171(울산SK통합감시시스템 구축공사)-SK제출(자료제출용)" xfId="1126" xr:uid="{00000000-0005-0000-0000-000063040000}"/>
    <cellStyle name="_적격(화산) _월곳집행(본사)_공내역서(소방)_PLQ2002-100(신화소방 남해화학관련 전기자재_갑지_PLQ2002-171(울산SK통합감시시스템 구축공사)-SK제출(자료제출용)_PLQ2003-076(울산SK 2차분 통합감시시스템 구축공사 견적서-2)" xfId="1127" xr:uid="{00000000-0005-0000-0000-000064040000}"/>
    <cellStyle name="_적격(화산) _월곳집행(본사)_공내역서(소방)_PLQ2002-100(신화소방 남해화학관련 전기자재_갑지_PLQ2002-171(울산SK통합감시시스템 구축공사)-SK제출(자료제출용)-1" xfId="1128" xr:uid="{00000000-0005-0000-0000-000065040000}"/>
    <cellStyle name="_적격(화산) _월곳집행(본사)_공내역서(소방)_PLQ2002-100(신화소방 남해화학관련 전기자재_갑지_PLQ2002-171(울산SK통합감시시스템 구축공사)-SK제출(자료제출용)-1_PLQ2003-076(울산SK 2차분 통합감시시스템 구축공사 견적서-2)" xfId="1129" xr:uid="{00000000-0005-0000-0000-000066040000}"/>
    <cellStyle name="_적격(화산) _월곳집행(본사)_공내역서(소방)_PLQ2002-100(신화소방 남해화학관련 전기자재_을지" xfId="1130" xr:uid="{00000000-0005-0000-0000-000067040000}"/>
    <cellStyle name="_적격(화산) _월곳집행(본사)_공내역서(소방)_PLQ2002-100(신화소방 남해화학관련 전기자재_을지_PLQ2002-171(울산SK 2차분 통합감시시스템 구축공사)-내부결제용-2" xfId="1131" xr:uid="{00000000-0005-0000-0000-000068040000}"/>
    <cellStyle name="_적격(화산) _월곳집행(본사)_공내역서(소방)_PLQ2002-100(신화소방 남해화학관련 전기자재_을지_PLQ2002-171(울산SK 2차분 통합감시시스템 구축공사)-내부결제용-2_PLQ2003-076(울산SK 2차분 통합감시시스템 구축공사 견적서-2)" xfId="1132" xr:uid="{00000000-0005-0000-0000-000069040000}"/>
    <cellStyle name="_적격(화산) _월곳집행(본사)_공내역서(소방)_PLQ2002-100(신화소방 남해화학관련 전기자재_을지_PLQ2002-171(울산SK통합감시시스템 구축공사)-SK제출(자료제출용)" xfId="1133" xr:uid="{00000000-0005-0000-0000-00006A040000}"/>
    <cellStyle name="_적격(화산) _월곳집행(본사)_공내역서(소방)_PLQ2002-100(신화소방 남해화학관련 전기자재_을지_PLQ2002-171(울산SK통합감시시스템 구축공사)-SK제출(자료제출용)_PLQ2003-076(울산SK 2차분 통합감시시스템 구축공사 견적서-2)" xfId="1134" xr:uid="{00000000-0005-0000-0000-00006B040000}"/>
    <cellStyle name="_적격(화산) _월곳집행(본사)_공내역서(소방)_PLQ2002-100(신화소방 남해화학관련 전기자재_을지_PLQ2002-171(울산SK통합감시시스템 구축공사)-SK제출(자료제출용)-1" xfId="1135" xr:uid="{00000000-0005-0000-0000-00006C040000}"/>
    <cellStyle name="_적격(화산) _월곳집행(본사)_공내역서(소방)_PLQ2002-100(신화소방 남해화학관련 전기자재_을지_PLQ2002-171(울산SK통합감시시스템 구축공사)-SK제출(자료제출용)-1_PLQ2003-076(울산SK 2차분 통합감시시스템 구축공사 견적서-2)" xfId="1136" xr:uid="{00000000-0005-0000-0000-00006D040000}"/>
    <cellStyle name="_적격(화산) _월곳집행(본사)_공내역서(소방)_PLQ2002-100(신화소방 남해화학관련 추가자재)" xfId="1137" xr:uid="{00000000-0005-0000-0000-00006E040000}"/>
    <cellStyle name="_적격(화산) _월곳집행(본사)_공내역서(소방)_PLQ2002-100(신화소방 남해화학관련 추가자재)_PLQ2002-156(SK)" xfId="1138" xr:uid="{00000000-0005-0000-0000-00006F040000}"/>
    <cellStyle name="_적격(화산) _월곳집행(본사)_공내역서(소방)_PLQ2002-100(신화소방 남해화학관련 추가자재)_PLQ2002-156(SK)_PLQ2002-171(울산SK 2차분 통합감시시스템 구축공사)-내부결제용-2" xfId="1139" xr:uid="{00000000-0005-0000-0000-000070040000}"/>
    <cellStyle name="_적격(화산) _월곳집행(본사)_공내역서(소방)_PLQ2002-100(신화소방 남해화학관련 추가자재)_PLQ2002-156(SK)_PLQ2002-171(울산SK 2차분 통합감시시스템 구축공사)-내부결제용-2_PLQ2003-076(울산SK 2차분 통합감시시스템 구축공사 견적서-2)" xfId="1140" xr:uid="{00000000-0005-0000-0000-000071040000}"/>
    <cellStyle name="_적격(화산) _월곳집행(본사)_공내역서(소방)_PLQ2002-100(신화소방 남해화학관련 추가자재)_PLQ2002-156(SK)_PLQ2002-171(울산SK통합감시시스템 구축공사)-SK제출(자료제출용)" xfId="1141" xr:uid="{00000000-0005-0000-0000-000072040000}"/>
    <cellStyle name="_적격(화산) _월곳집행(본사)_공내역서(소방)_PLQ2002-100(신화소방 남해화학관련 추가자재)_PLQ2002-156(SK)_PLQ2002-171(울산SK통합감시시스템 구축공사)-SK제출(자료제출용)_PLQ2003-076(울산SK 2차분 통합감시시스템 구축공사 견적서-2)" xfId="1142" xr:uid="{00000000-0005-0000-0000-000073040000}"/>
    <cellStyle name="_적격(화산) _월곳집행(본사)_공내역서(소방)_PLQ2002-100(신화소방 남해화학관련 추가자재)_PLQ2002-156(SK)_PLQ2002-171(울산SK통합감시시스템 구축공사)-SK제출(자료제출용)-1" xfId="1143" xr:uid="{00000000-0005-0000-0000-000074040000}"/>
    <cellStyle name="_적격(화산) _월곳집행(본사)_공내역서(소방)_PLQ2002-100(신화소방 남해화학관련 추가자재)_PLQ2002-156(SK)_PLQ2002-171(울산SK통합감시시스템 구축공사)-SK제출(자료제출용)-1_PLQ2003-076(울산SK 2차분 통합감시시스템 구축공사 견적서-2)" xfId="1144" xr:uid="{00000000-0005-0000-0000-000075040000}"/>
    <cellStyle name="_적격(화산) _월곳집행(본사)_공내역서(소방)_PLQ2002-100(신화소방 남해화학관련 추가자재)_PLQ2003-076(울산SK 2차분 통합감시시스템 구축공사 견적서-2)" xfId="1145" xr:uid="{00000000-0005-0000-0000-000076040000}"/>
    <cellStyle name="_적격(화산) _월곳집행(본사)_공내역서(소방)_PLQ2002-100(신화소방 남해화학관련 추가자재)_갑지" xfId="1146" xr:uid="{00000000-0005-0000-0000-000077040000}"/>
    <cellStyle name="_적격(화산) _월곳집행(본사)_공내역서(소방)_PLQ2002-100(신화소방 남해화학관련 추가자재)_갑지_PLQ2002-171(울산SK 2차분 통합감시시스템 구축공사)-내부결제용-2" xfId="1147" xr:uid="{00000000-0005-0000-0000-000078040000}"/>
    <cellStyle name="_적격(화산) _월곳집행(본사)_공내역서(소방)_PLQ2002-100(신화소방 남해화학관련 추가자재)_갑지_PLQ2002-171(울산SK 2차분 통합감시시스템 구축공사)-내부결제용-2_PLQ2003-076(울산SK 2차분 통합감시시스템 구축공사 견적서-2)" xfId="1148" xr:uid="{00000000-0005-0000-0000-000079040000}"/>
    <cellStyle name="_적격(화산) _월곳집행(본사)_공내역서(소방)_PLQ2002-100(신화소방 남해화학관련 추가자재)_갑지_PLQ2002-171(울산SK통합감시시스템 구축공사)-SK제출(자료제출용)" xfId="1149" xr:uid="{00000000-0005-0000-0000-00007A040000}"/>
    <cellStyle name="_적격(화산) _월곳집행(본사)_공내역서(소방)_PLQ2002-100(신화소방 남해화학관련 추가자재)_갑지_PLQ2002-171(울산SK통합감시시스템 구축공사)-SK제출(자료제출용)_PLQ2003-076(울산SK 2차분 통합감시시스템 구축공사 견적서-2)" xfId="1150" xr:uid="{00000000-0005-0000-0000-00007B040000}"/>
    <cellStyle name="_적격(화산) _월곳집행(본사)_공내역서(소방)_PLQ2002-100(신화소방 남해화학관련 추가자재)_갑지_PLQ2002-171(울산SK통합감시시스템 구축공사)-SK제출(자료제출용)-1" xfId="1151" xr:uid="{00000000-0005-0000-0000-00007C040000}"/>
    <cellStyle name="_적격(화산) _월곳집행(본사)_공내역서(소방)_PLQ2002-100(신화소방 남해화학관련 추가자재)_갑지_PLQ2002-171(울산SK통합감시시스템 구축공사)-SK제출(자료제출용)-1_PLQ2003-076(울산SK 2차분 통합감시시스템 구축공사 견적서-2)" xfId="1152" xr:uid="{00000000-0005-0000-0000-00007D040000}"/>
    <cellStyle name="_적격(화산) _월곳집행(본사)_공내역서(소방)_PLQ2002-100(신화소방 남해화학관련 추가자재)_을지" xfId="1153" xr:uid="{00000000-0005-0000-0000-00007E040000}"/>
    <cellStyle name="_적격(화산) _월곳집행(본사)_공내역서(소방)_PLQ2002-100(신화소방 남해화학관련 추가자재)_을지_PLQ2002-171(울산SK 2차분 통합감시시스템 구축공사)-내부결제용-2" xfId="1154" xr:uid="{00000000-0005-0000-0000-00007F040000}"/>
    <cellStyle name="_적격(화산) _월곳집행(본사)_공내역서(소방)_PLQ2002-100(신화소방 남해화학관련 추가자재)_을지_PLQ2002-171(울산SK 2차분 통합감시시스템 구축공사)-내부결제용-2_PLQ2003-076(울산SK 2차분 통합감시시스템 구축공사 견적서-2)" xfId="1155" xr:uid="{00000000-0005-0000-0000-000080040000}"/>
    <cellStyle name="_적격(화산) _월곳집행(본사)_공내역서(소방)_PLQ2002-100(신화소방 남해화학관련 추가자재)_을지_PLQ2002-171(울산SK통합감시시스템 구축공사)-SK제출(자료제출용)" xfId="1156" xr:uid="{00000000-0005-0000-0000-000081040000}"/>
    <cellStyle name="_적격(화산) _월곳집행(본사)_공내역서(소방)_PLQ2002-100(신화소방 남해화학관련 추가자재)_을지_PLQ2002-171(울산SK통합감시시스템 구축공사)-SK제출(자료제출용)_PLQ2003-076(울산SK 2차분 통합감시시스템 구축공사 견적서-2)" xfId="1157" xr:uid="{00000000-0005-0000-0000-000082040000}"/>
    <cellStyle name="_적격(화산) _월곳집행(본사)_공내역서(소방)_PLQ2002-100(신화소방 남해화학관련 추가자재)_을지_PLQ2002-171(울산SK통합감시시스템 구축공사)-SK제출(자료제출용)-1" xfId="1158" xr:uid="{00000000-0005-0000-0000-000083040000}"/>
    <cellStyle name="_적격(화산) _월곳집행(본사)_공내역서(소방)_PLQ2002-100(신화소방 남해화학관련 추가자재)_을지_PLQ2002-171(울산SK통합감시시스템 구축공사)-SK제출(자료제출용)-1_PLQ2003-076(울산SK 2차분 통합감시시스템 구축공사 견적서-2)" xfId="1159" xr:uid="{00000000-0005-0000-0000-000084040000}"/>
    <cellStyle name="_적격(화산) _월곳집행(본사)_공내역서(소방)_PLQ2002-171(울산SK 2차분 통합감시시스템 구축공사)-내부결제용-2" xfId="1160" xr:uid="{00000000-0005-0000-0000-000085040000}"/>
    <cellStyle name="_적격(화산) _월곳집행(본사)_공내역서(소방)_PLQ2002-171(울산SK 2차분 통합감시시스템 구축공사)-내부결제용-2_PLQ2003-076(울산SK 2차분 통합감시시스템 구축공사 견적서-2)" xfId="1161" xr:uid="{00000000-0005-0000-0000-000086040000}"/>
    <cellStyle name="_적격(화산) _월곳집행(본사)_공내역서(소방)_PLQ2002-171(울산SK통합감시시스템 구축공사)-SK제출(자료제출용)" xfId="1162" xr:uid="{00000000-0005-0000-0000-000087040000}"/>
    <cellStyle name="_적격(화산) _월곳집행(본사)_공내역서(소방)_PLQ2002-171(울산SK통합감시시스템 구축공사)-SK제출(자료제출용)_PLQ2003-076(울산SK 2차분 통합감시시스템 구축공사 견적서-2)" xfId="1163" xr:uid="{00000000-0005-0000-0000-000088040000}"/>
    <cellStyle name="_적격(화산) _월곳집행(본사)_공내역서(소방)_PLQ2002-171(울산SK통합감시시스템 구축공사)-SK제출(자료제출용)-1" xfId="1164" xr:uid="{00000000-0005-0000-0000-000089040000}"/>
    <cellStyle name="_적격(화산) _월곳집행(본사)_공내역서(소방)_PLQ2002-171(울산SK통합감시시스템 구축공사)-SK제출(자료제출용)-1_PLQ2003-076(울산SK 2차분 통합감시시스템 구축공사 견적서-2)" xfId="1165" xr:uid="{00000000-0005-0000-0000-00008A040000}"/>
    <cellStyle name="_적격(화산) _월곳집행(본사)_공내역서(소방)_q_hec_muara_fr_she_011803" xfId="1166" xr:uid="{00000000-0005-0000-0000-00008B040000}"/>
    <cellStyle name="_적격(화산) _월곳집행(본사)_공내역서(소방)_SHP04-Q010(울산SK)" xfId="1167" xr:uid="{00000000-0005-0000-0000-00008C040000}"/>
    <cellStyle name="_적격(화산) _월곳집행(본사)_공내역서(소방)_SHP04-Q015(CCPP Pro.)" xfId="1168" xr:uid="{00000000-0005-0000-0000-00008D040000}"/>
    <cellStyle name="_적격(화산) _월곳집행(본사)_공내역서(소방)_SN-100 질소소화설비 견적 2007년 양식" xfId="1169" xr:uid="{00000000-0005-0000-0000-00008E040000}"/>
    <cellStyle name="_적격(화산) _월곳집행(본사)_공내역서(소방final)" xfId="1170" xr:uid="{00000000-0005-0000-0000-00008F040000}"/>
    <cellStyle name="_적격(화산) _월곳집행(본사)_공내역서(소방final)_030626영문견적서(Amkor)" xfId="1171" xr:uid="{00000000-0005-0000-0000-000090040000}"/>
    <cellStyle name="_적격(화산) _월곳집행(본사)_공내역서(소방final)_2007 견적서_송도3정거장(071213)" xfId="1172" xr:uid="{00000000-0005-0000-0000-000091040000}"/>
    <cellStyle name="_적격(화산) _월곳집행(본사)_공내역서(소방final)_PLQ2002-100(신화소방 남해화학관련 전기자재" xfId="1173" xr:uid="{00000000-0005-0000-0000-000092040000}"/>
    <cellStyle name="_적격(화산) _월곳집행(본사)_공내역서(소방final)_PLQ2002-100(신화소방 남해화학관련 전기자재_PLQ2002-156(SK)" xfId="1174" xr:uid="{00000000-0005-0000-0000-000093040000}"/>
    <cellStyle name="_적격(화산) _월곳집행(본사)_공내역서(소방final)_PLQ2002-100(신화소방 남해화학관련 전기자재_PLQ2002-156(SK)_PLQ2002-171(울산SK 2차분 통합감시시스템 구축공사)-내부결제용-2" xfId="1175" xr:uid="{00000000-0005-0000-0000-000094040000}"/>
    <cellStyle name="_적격(화산) _월곳집행(본사)_공내역서(소방final)_PLQ2002-100(신화소방 남해화학관련 전기자재_PLQ2002-156(SK)_PLQ2002-171(울산SK 2차분 통합감시시스템 구축공사)-내부결제용-2_PLQ2003-076(울산SK 2차분 통합감시시스템 구축공사 견적서-2)" xfId="1176" xr:uid="{00000000-0005-0000-0000-000095040000}"/>
    <cellStyle name="_적격(화산) _월곳집행(본사)_공내역서(소방final)_PLQ2002-100(신화소방 남해화학관련 전기자재_PLQ2002-156(SK)_PLQ2002-171(울산SK통합감시시스템 구축공사)-SK제출(자료제출용)" xfId="1177" xr:uid="{00000000-0005-0000-0000-000096040000}"/>
    <cellStyle name="_적격(화산) _월곳집행(본사)_공내역서(소방final)_PLQ2002-100(신화소방 남해화학관련 전기자재_PLQ2002-156(SK)_PLQ2002-171(울산SK통합감시시스템 구축공사)-SK제출(자료제출용)_PLQ2003-076(울산SK 2차분 통합감시시스템 구축공사 견적서-2)" xfId="1178" xr:uid="{00000000-0005-0000-0000-000097040000}"/>
    <cellStyle name="_적격(화산) _월곳집행(본사)_공내역서(소방final)_PLQ2002-100(신화소방 남해화학관련 전기자재_PLQ2002-156(SK)_PLQ2002-171(울산SK통합감시시스템 구축공사)-SK제출(자료제출용)-1" xfId="1179" xr:uid="{00000000-0005-0000-0000-000098040000}"/>
    <cellStyle name="_적격(화산) _월곳집행(본사)_공내역서(소방final)_PLQ2002-100(신화소방 남해화학관련 전기자재_PLQ2002-156(SK)_PLQ2002-171(울산SK통합감시시스템 구축공사)-SK제출(자료제출용)-1_PLQ2003-076(울산SK 2차분 통합감시시스템 구축공사 견적서-2)" xfId="1180" xr:uid="{00000000-0005-0000-0000-000099040000}"/>
    <cellStyle name="_적격(화산) _월곳집행(본사)_공내역서(소방final)_PLQ2002-100(신화소방 남해화학관련 전기자재_PLQ2003-076(울산SK 2차분 통합감시시스템 구축공사 견적서-2)" xfId="1181" xr:uid="{00000000-0005-0000-0000-00009A040000}"/>
    <cellStyle name="_적격(화산) _월곳집행(본사)_공내역서(소방final)_PLQ2002-100(신화소방 남해화학관련 전기자재_갑지" xfId="1182" xr:uid="{00000000-0005-0000-0000-00009B040000}"/>
    <cellStyle name="_적격(화산) _월곳집행(본사)_공내역서(소방final)_PLQ2002-100(신화소방 남해화학관련 전기자재_갑지_PLQ2002-171(울산SK 2차분 통합감시시스템 구축공사)-내부결제용-2" xfId="1183" xr:uid="{00000000-0005-0000-0000-00009C040000}"/>
    <cellStyle name="_적격(화산) _월곳집행(본사)_공내역서(소방final)_PLQ2002-100(신화소방 남해화학관련 전기자재_갑지_PLQ2002-171(울산SK 2차분 통합감시시스템 구축공사)-내부결제용-2_PLQ2003-076(울산SK 2차분 통합감시시스템 구축공사 견적서-2)" xfId="1184" xr:uid="{00000000-0005-0000-0000-00009D040000}"/>
    <cellStyle name="_적격(화산) _월곳집행(본사)_공내역서(소방final)_PLQ2002-100(신화소방 남해화학관련 전기자재_갑지_PLQ2002-171(울산SK통합감시시스템 구축공사)-SK제출(자료제출용)" xfId="1185" xr:uid="{00000000-0005-0000-0000-00009E040000}"/>
    <cellStyle name="_적격(화산) _월곳집행(본사)_공내역서(소방final)_PLQ2002-100(신화소방 남해화학관련 전기자재_갑지_PLQ2002-171(울산SK통합감시시스템 구축공사)-SK제출(자료제출용)_PLQ2003-076(울산SK 2차분 통합감시시스템 구축공사 견적서-2)" xfId="1186" xr:uid="{00000000-0005-0000-0000-00009F040000}"/>
    <cellStyle name="_적격(화산) _월곳집행(본사)_공내역서(소방final)_PLQ2002-100(신화소방 남해화학관련 전기자재_갑지_PLQ2002-171(울산SK통합감시시스템 구축공사)-SK제출(자료제출용)-1" xfId="1187" xr:uid="{00000000-0005-0000-0000-0000A0040000}"/>
    <cellStyle name="_적격(화산) _월곳집행(본사)_공내역서(소방final)_PLQ2002-100(신화소방 남해화학관련 전기자재_갑지_PLQ2002-171(울산SK통합감시시스템 구축공사)-SK제출(자료제출용)-1_PLQ2003-076(울산SK 2차분 통합감시시스템 구축공사 견적서-2)" xfId="1188" xr:uid="{00000000-0005-0000-0000-0000A1040000}"/>
    <cellStyle name="_적격(화산) _월곳집행(본사)_공내역서(소방final)_PLQ2002-100(신화소방 남해화학관련 전기자재_을지" xfId="1189" xr:uid="{00000000-0005-0000-0000-0000A2040000}"/>
    <cellStyle name="_적격(화산) _월곳집행(본사)_공내역서(소방final)_PLQ2002-100(신화소방 남해화학관련 전기자재_을지_PLQ2002-171(울산SK 2차분 통합감시시스템 구축공사)-내부결제용-2" xfId="1190" xr:uid="{00000000-0005-0000-0000-0000A3040000}"/>
    <cellStyle name="_적격(화산) _월곳집행(본사)_공내역서(소방final)_PLQ2002-100(신화소방 남해화학관련 전기자재_을지_PLQ2002-171(울산SK 2차분 통합감시시스템 구축공사)-내부결제용-2_PLQ2003-076(울산SK 2차분 통합감시시스템 구축공사 견적서-2)" xfId="1191" xr:uid="{00000000-0005-0000-0000-0000A4040000}"/>
    <cellStyle name="_적격(화산) _월곳집행(본사)_공내역서(소방final)_PLQ2002-100(신화소방 남해화학관련 전기자재_을지_PLQ2002-171(울산SK통합감시시스템 구축공사)-SK제출(자료제출용)" xfId="1192" xr:uid="{00000000-0005-0000-0000-0000A5040000}"/>
    <cellStyle name="_적격(화산) _월곳집행(본사)_공내역서(소방final)_PLQ2002-100(신화소방 남해화학관련 전기자재_을지_PLQ2002-171(울산SK통합감시시스템 구축공사)-SK제출(자료제출용)_PLQ2003-076(울산SK 2차분 통합감시시스템 구축공사 견적서-2)" xfId="1193" xr:uid="{00000000-0005-0000-0000-0000A6040000}"/>
    <cellStyle name="_적격(화산) _월곳집행(본사)_공내역서(소방final)_PLQ2002-100(신화소방 남해화학관련 전기자재_을지_PLQ2002-171(울산SK통합감시시스템 구축공사)-SK제출(자료제출용)-1" xfId="1194" xr:uid="{00000000-0005-0000-0000-0000A7040000}"/>
    <cellStyle name="_적격(화산) _월곳집행(본사)_공내역서(소방final)_PLQ2002-100(신화소방 남해화학관련 전기자재_을지_PLQ2002-171(울산SK통합감시시스템 구축공사)-SK제출(자료제출용)-1_PLQ2003-076(울산SK 2차분 통합감시시스템 구축공사 견적서-2)" xfId="1195" xr:uid="{00000000-0005-0000-0000-0000A8040000}"/>
    <cellStyle name="_적격(화산) _월곳집행(본사)_공내역서(소방final)_PLQ2002-100(신화소방 남해화학관련 추가자재)" xfId="1196" xr:uid="{00000000-0005-0000-0000-0000A9040000}"/>
    <cellStyle name="_적격(화산) _월곳집행(본사)_공내역서(소방final)_PLQ2002-100(신화소방 남해화학관련 추가자재)_PLQ2002-156(SK)" xfId="1197" xr:uid="{00000000-0005-0000-0000-0000AA040000}"/>
    <cellStyle name="_적격(화산) _월곳집행(본사)_공내역서(소방final)_PLQ2002-100(신화소방 남해화학관련 추가자재)_PLQ2002-156(SK)_PLQ2002-171(울산SK 2차분 통합감시시스템 구축공사)-내부결제용-2" xfId="1198" xr:uid="{00000000-0005-0000-0000-0000AB040000}"/>
    <cellStyle name="_적격(화산) _월곳집행(본사)_공내역서(소방final)_PLQ2002-100(신화소방 남해화학관련 추가자재)_PLQ2002-156(SK)_PLQ2002-171(울산SK 2차분 통합감시시스템 구축공사)-내부결제용-2_PLQ2003-076(울산SK 2차분 통합감시시스템 구축공사 견적서-2)" xfId="1199" xr:uid="{00000000-0005-0000-0000-0000AC040000}"/>
    <cellStyle name="_적격(화산) _월곳집행(본사)_공내역서(소방final)_PLQ2002-100(신화소방 남해화학관련 추가자재)_PLQ2002-156(SK)_PLQ2002-171(울산SK통합감시시스템 구축공사)-SK제출(자료제출용)" xfId="1200" xr:uid="{00000000-0005-0000-0000-0000AD040000}"/>
    <cellStyle name="_적격(화산) _월곳집행(본사)_공내역서(소방final)_PLQ2002-100(신화소방 남해화학관련 추가자재)_PLQ2002-156(SK)_PLQ2002-171(울산SK통합감시시스템 구축공사)-SK제출(자료제출용)_PLQ2003-076(울산SK 2차분 통합감시시스템 구축공사 견적서-2)" xfId="1201" xr:uid="{00000000-0005-0000-0000-0000AE040000}"/>
    <cellStyle name="_적격(화산) _월곳집행(본사)_공내역서(소방final)_PLQ2002-100(신화소방 남해화학관련 추가자재)_PLQ2002-156(SK)_PLQ2002-171(울산SK통합감시시스템 구축공사)-SK제출(자료제출용)-1" xfId="1202" xr:uid="{00000000-0005-0000-0000-0000AF040000}"/>
    <cellStyle name="_적격(화산) _월곳집행(본사)_공내역서(소방final)_PLQ2002-100(신화소방 남해화학관련 추가자재)_PLQ2002-156(SK)_PLQ2002-171(울산SK통합감시시스템 구축공사)-SK제출(자료제출용)-1_PLQ2003-076(울산SK 2차분 통합감시시스템 구축공사 견적서-2)" xfId="1203" xr:uid="{00000000-0005-0000-0000-0000B0040000}"/>
    <cellStyle name="_적격(화산) _월곳집행(본사)_공내역서(소방final)_PLQ2002-100(신화소방 남해화학관련 추가자재)_PLQ2003-076(울산SK 2차분 통합감시시스템 구축공사 견적서-2)" xfId="1204" xr:uid="{00000000-0005-0000-0000-0000B1040000}"/>
    <cellStyle name="_적격(화산) _월곳집행(본사)_공내역서(소방final)_PLQ2002-100(신화소방 남해화학관련 추가자재)_갑지" xfId="1205" xr:uid="{00000000-0005-0000-0000-0000B2040000}"/>
    <cellStyle name="_적격(화산) _월곳집행(본사)_공내역서(소방final)_PLQ2002-100(신화소방 남해화학관련 추가자재)_갑지_PLQ2002-171(울산SK 2차분 통합감시시스템 구축공사)-내부결제용-2" xfId="1206" xr:uid="{00000000-0005-0000-0000-0000B3040000}"/>
    <cellStyle name="_적격(화산) _월곳집행(본사)_공내역서(소방final)_PLQ2002-100(신화소방 남해화학관련 추가자재)_갑지_PLQ2002-171(울산SK 2차분 통합감시시스템 구축공사)-내부결제용-2_PLQ2003-076(울산SK 2차분 통합감시시스템 구축공사 견적서-2)" xfId="1207" xr:uid="{00000000-0005-0000-0000-0000B4040000}"/>
    <cellStyle name="_적격(화산) _월곳집행(본사)_공내역서(소방final)_PLQ2002-100(신화소방 남해화학관련 추가자재)_갑지_PLQ2002-171(울산SK통합감시시스템 구축공사)-SK제출(자료제출용)" xfId="1208" xr:uid="{00000000-0005-0000-0000-0000B5040000}"/>
    <cellStyle name="_적격(화산) _월곳집행(본사)_공내역서(소방final)_PLQ2002-100(신화소방 남해화학관련 추가자재)_갑지_PLQ2002-171(울산SK통합감시시스템 구축공사)-SK제출(자료제출용)_PLQ2003-076(울산SK 2차분 통합감시시스템 구축공사 견적서-2)" xfId="1209" xr:uid="{00000000-0005-0000-0000-0000B6040000}"/>
    <cellStyle name="_적격(화산) _월곳집행(본사)_공내역서(소방final)_PLQ2002-100(신화소방 남해화학관련 추가자재)_갑지_PLQ2002-171(울산SK통합감시시스템 구축공사)-SK제출(자료제출용)-1" xfId="1210" xr:uid="{00000000-0005-0000-0000-0000B7040000}"/>
    <cellStyle name="_적격(화산) _월곳집행(본사)_공내역서(소방final)_PLQ2002-100(신화소방 남해화학관련 추가자재)_갑지_PLQ2002-171(울산SK통합감시시스템 구축공사)-SK제출(자료제출용)-1_PLQ2003-076(울산SK 2차분 통합감시시스템 구축공사 견적서-2)" xfId="1211" xr:uid="{00000000-0005-0000-0000-0000B8040000}"/>
    <cellStyle name="_적격(화산) _월곳집행(본사)_공내역서(소방final)_PLQ2002-100(신화소방 남해화학관련 추가자재)_을지" xfId="1212" xr:uid="{00000000-0005-0000-0000-0000B9040000}"/>
    <cellStyle name="_적격(화산) _월곳집행(본사)_공내역서(소방final)_PLQ2002-100(신화소방 남해화학관련 추가자재)_을지_PLQ2002-171(울산SK 2차분 통합감시시스템 구축공사)-내부결제용-2" xfId="1213" xr:uid="{00000000-0005-0000-0000-0000BA040000}"/>
    <cellStyle name="_적격(화산) _월곳집행(본사)_공내역서(소방final)_PLQ2002-100(신화소방 남해화학관련 추가자재)_을지_PLQ2002-171(울산SK 2차분 통합감시시스템 구축공사)-내부결제용-2_PLQ2003-076(울산SK 2차분 통합감시시스템 구축공사 견적서-2)" xfId="1214" xr:uid="{00000000-0005-0000-0000-0000BB040000}"/>
    <cellStyle name="_적격(화산) _월곳집행(본사)_공내역서(소방final)_PLQ2002-100(신화소방 남해화학관련 추가자재)_을지_PLQ2002-171(울산SK통합감시시스템 구축공사)-SK제출(자료제출용)" xfId="1215" xr:uid="{00000000-0005-0000-0000-0000BC040000}"/>
    <cellStyle name="_적격(화산) _월곳집행(본사)_공내역서(소방final)_PLQ2002-100(신화소방 남해화학관련 추가자재)_을지_PLQ2002-171(울산SK통합감시시스템 구축공사)-SK제출(자료제출용)_PLQ2003-076(울산SK 2차분 통합감시시스템 구축공사 견적서-2)" xfId="1216" xr:uid="{00000000-0005-0000-0000-0000BD040000}"/>
    <cellStyle name="_적격(화산) _월곳집행(본사)_공내역서(소방final)_PLQ2002-100(신화소방 남해화학관련 추가자재)_을지_PLQ2002-171(울산SK통합감시시스템 구축공사)-SK제출(자료제출용)-1" xfId="1217" xr:uid="{00000000-0005-0000-0000-0000BE040000}"/>
    <cellStyle name="_적격(화산) _월곳집행(본사)_공내역서(소방final)_PLQ2002-100(신화소방 남해화학관련 추가자재)_을지_PLQ2002-171(울산SK통합감시시스템 구축공사)-SK제출(자료제출용)-1_PLQ2003-076(울산SK 2차분 통합감시시스템 구축공사 견적서-2)" xfId="1218" xr:uid="{00000000-0005-0000-0000-0000BF040000}"/>
    <cellStyle name="_적격(화산) _월곳집행(본사)_공내역서(소방final)_PLQ2002-171(울산SK 2차분 통합감시시스템 구축공사)-내부결제용-2" xfId="1219" xr:uid="{00000000-0005-0000-0000-0000C0040000}"/>
    <cellStyle name="_적격(화산) _월곳집행(본사)_공내역서(소방final)_PLQ2002-171(울산SK 2차분 통합감시시스템 구축공사)-내부결제용-2_PLQ2003-076(울산SK 2차분 통합감시시스템 구축공사 견적서-2)" xfId="1220" xr:uid="{00000000-0005-0000-0000-0000C1040000}"/>
    <cellStyle name="_적격(화산) _월곳집행(본사)_공내역서(소방final)_PLQ2002-171(울산SK통합감시시스템 구축공사)-SK제출(자료제출용)" xfId="1221" xr:uid="{00000000-0005-0000-0000-0000C2040000}"/>
    <cellStyle name="_적격(화산) _월곳집행(본사)_공내역서(소방final)_PLQ2002-171(울산SK통합감시시스템 구축공사)-SK제출(자료제출용)_PLQ2003-076(울산SK 2차분 통합감시시스템 구축공사 견적서-2)" xfId="1222" xr:uid="{00000000-0005-0000-0000-0000C3040000}"/>
    <cellStyle name="_적격(화산) _월곳집행(본사)_공내역서(소방final)_PLQ2002-171(울산SK통합감시시스템 구축공사)-SK제출(자료제출용)-1" xfId="1223" xr:uid="{00000000-0005-0000-0000-0000C4040000}"/>
    <cellStyle name="_적격(화산) _월곳집행(본사)_공내역서(소방final)_PLQ2002-171(울산SK통합감시시스템 구축공사)-SK제출(자료제출용)-1_PLQ2003-076(울산SK 2차분 통합감시시스템 구축공사 견적서-2)" xfId="1224" xr:uid="{00000000-0005-0000-0000-0000C5040000}"/>
    <cellStyle name="_적격(화산) _월곳집행(본사)_공내역서(소방final)_q_hec_muara_fr_she_011803" xfId="1225" xr:uid="{00000000-0005-0000-0000-0000C6040000}"/>
    <cellStyle name="_적격(화산) _월곳집행(본사)_공내역서(소방final)_SHP04-Q010(울산SK)" xfId="1226" xr:uid="{00000000-0005-0000-0000-0000C7040000}"/>
    <cellStyle name="_적격(화산) _월곳집행(본사)_공내역서(소방final)_SHP04-Q015(CCPP Pro.)" xfId="1227" xr:uid="{00000000-0005-0000-0000-0000C8040000}"/>
    <cellStyle name="_적격(화산) _월곳집행(본사)_공내역서(소방final)_SN-100 질소소화설비 견적 2007년 양식" xfId="1228" xr:uid="{00000000-0005-0000-0000-0000C9040000}"/>
    <cellStyle name="_적격(화산) _장안시영2차견적서" xfId="1229" xr:uid="{00000000-0005-0000-0000-0000CA040000}"/>
    <cellStyle name="_적격(화산) _장안시영2차견적서_PLQ2003-076(울산SK 2차분 통합감시시스템 구축공사 견적서-2)" xfId="1230" xr:uid="{00000000-0005-0000-0000-0000CB040000}"/>
    <cellStyle name="’E‰Y [0.00]_laroux" xfId="1231" xr:uid="{00000000-0005-0000-0000-0000CC040000}"/>
    <cellStyle name="’E‰Y_laroux" xfId="1232" xr:uid="{00000000-0005-0000-0000-0000CD040000}"/>
    <cellStyle name="¤@?e_TEST-1 " xfId="1233" xr:uid="{00000000-0005-0000-0000-0000CE040000}"/>
    <cellStyle name="æØè [0.00]_FORM" xfId="1234" xr:uid="{00000000-0005-0000-0000-0000CF040000}"/>
    <cellStyle name="æØè_FORM" xfId="1235" xr:uid="{00000000-0005-0000-0000-0000D0040000}"/>
    <cellStyle name="ÊÝ [0.00]_FORM" xfId="1236" xr:uid="{00000000-0005-0000-0000-0000D1040000}"/>
    <cellStyle name="ÊÝ_FORM" xfId="1237" xr:uid="{00000000-0005-0000-0000-0000D2040000}"/>
    <cellStyle name="W_FORM" xfId="1238" xr:uid="{00000000-0005-0000-0000-0000D3040000}"/>
    <cellStyle name="20% - 강조색1 10" xfId="1239" xr:uid="{00000000-0005-0000-0000-0000D4040000}"/>
    <cellStyle name="20% - 강조색1 10 2" xfId="1240" xr:uid="{00000000-0005-0000-0000-0000D5040000}"/>
    <cellStyle name="20% - 강조색1 10 2 2" xfId="1241" xr:uid="{00000000-0005-0000-0000-0000D6040000}"/>
    <cellStyle name="20% - 강조색1 10 2 3" xfId="1242" xr:uid="{00000000-0005-0000-0000-0000D7040000}"/>
    <cellStyle name="20% - 강조색1 10 2 4" xfId="1243" xr:uid="{00000000-0005-0000-0000-0000D8040000}"/>
    <cellStyle name="20% - 강조색1 10 2 5" xfId="1244" xr:uid="{00000000-0005-0000-0000-0000D9040000}"/>
    <cellStyle name="20% - 강조색1 10 3" xfId="1245" xr:uid="{00000000-0005-0000-0000-0000DA040000}"/>
    <cellStyle name="20% - 강조색1 10 4" xfId="1246" xr:uid="{00000000-0005-0000-0000-0000DB040000}"/>
    <cellStyle name="20% - 강조색1 10 5" xfId="1247" xr:uid="{00000000-0005-0000-0000-0000DC040000}"/>
    <cellStyle name="20% - 강조색1 10 6" xfId="1248" xr:uid="{00000000-0005-0000-0000-0000DD040000}"/>
    <cellStyle name="20% - 강조색1 10 7" xfId="1249" xr:uid="{00000000-0005-0000-0000-0000DE040000}"/>
    <cellStyle name="20% - 강조색1 11" xfId="1250" xr:uid="{00000000-0005-0000-0000-0000DF040000}"/>
    <cellStyle name="20% - 강조색1 11 2" xfId="1251" xr:uid="{00000000-0005-0000-0000-0000E0040000}"/>
    <cellStyle name="20% - 강조색1 11 2 2" xfId="1252" xr:uid="{00000000-0005-0000-0000-0000E1040000}"/>
    <cellStyle name="20% - 강조색1 11 2 3" xfId="1253" xr:uid="{00000000-0005-0000-0000-0000E2040000}"/>
    <cellStyle name="20% - 강조색1 11 2 4" xfId="1254" xr:uid="{00000000-0005-0000-0000-0000E3040000}"/>
    <cellStyle name="20% - 강조색1 11 2 5" xfId="1255" xr:uid="{00000000-0005-0000-0000-0000E4040000}"/>
    <cellStyle name="20% - 강조색1 11 3" xfId="1256" xr:uid="{00000000-0005-0000-0000-0000E5040000}"/>
    <cellStyle name="20% - 강조색1 11 4" xfId="1257" xr:uid="{00000000-0005-0000-0000-0000E6040000}"/>
    <cellStyle name="20% - 강조색1 11 5" xfId="1258" xr:uid="{00000000-0005-0000-0000-0000E7040000}"/>
    <cellStyle name="20% - 강조색1 11 6" xfId="1259" xr:uid="{00000000-0005-0000-0000-0000E8040000}"/>
    <cellStyle name="20% - 강조색1 11 7" xfId="1260" xr:uid="{00000000-0005-0000-0000-0000E9040000}"/>
    <cellStyle name="20% - 강조색1 12" xfId="1261" xr:uid="{00000000-0005-0000-0000-0000EA040000}"/>
    <cellStyle name="20% - 강조색1 12 2" xfId="1262" xr:uid="{00000000-0005-0000-0000-0000EB040000}"/>
    <cellStyle name="20% - 강조색1 12 2 2" xfId="1263" xr:uid="{00000000-0005-0000-0000-0000EC040000}"/>
    <cellStyle name="20% - 강조색1 12 2 3" xfId="1264" xr:uid="{00000000-0005-0000-0000-0000ED040000}"/>
    <cellStyle name="20% - 강조색1 12 2 4" xfId="1265" xr:uid="{00000000-0005-0000-0000-0000EE040000}"/>
    <cellStyle name="20% - 강조색1 12 2 5" xfId="1266" xr:uid="{00000000-0005-0000-0000-0000EF040000}"/>
    <cellStyle name="20% - 강조색1 12 3" xfId="1267" xr:uid="{00000000-0005-0000-0000-0000F0040000}"/>
    <cellStyle name="20% - 강조색1 12 4" xfId="1268" xr:uid="{00000000-0005-0000-0000-0000F1040000}"/>
    <cellStyle name="20% - 강조색1 12 5" xfId="1269" xr:uid="{00000000-0005-0000-0000-0000F2040000}"/>
    <cellStyle name="20% - 강조색1 12 6" xfId="1270" xr:uid="{00000000-0005-0000-0000-0000F3040000}"/>
    <cellStyle name="20% - 강조색1 12 7" xfId="1271" xr:uid="{00000000-0005-0000-0000-0000F4040000}"/>
    <cellStyle name="20% - 강조색1 13" xfId="1272" xr:uid="{00000000-0005-0000-0000-0000F5040000}"/>
    <cellStyle name="20% - 강조색1 13 2" xfId="1273" xr:uid="{00000000-0005-0000-0000-0000F6040000}"/>
    <cellStyle name="20% - 강조색1 13 3" xfId="1274" xr:uid="{00000000-0005-0000-0000-0000F7040000}"/>
    <cellStyle name="20% - 강조색1 13 4" xfId="1275" xr:uid="{00000000-0005-0000-0000-0000F8040000}"/>
    <cellStyle name="20% - 강조색1 14" xfId="1276" xr:uid="{00000000-0005-0000-0000-0000F9040000}"/>
    <cellStyle name="20% - 강조색1 14 2" xfId="1277" xr:uid="{00000000-0005-0000-0000-0000FA040000}"/>
    <cellStyle name="20% - 강조색1 14 3" xfId="1278" xr:uid="{00000000-0005-0000-0000-0000FB040000}"/>
    <cellStyle name="20% - 강조색1 14 4" xfId="1279" xr:uid="{00000000-0005-0000-0000-0000FC040000}"/>
    <cellStyle name="20% - 강조색1 15" xfId="1280" xr:uid="{00000000-0005-0000-0000-0000FD040000}"/>
    <cellStyle name="20% - 강조색1 15 2" xfId="1281" xr:uid="{00000000-0005-0000-0000-0000FE040000}"/>
    <cellStyle name="20% - 강조색1 15 3" xfId="1282" xr:uid="{00000000-0005-0000-0000-0000FF040000}"/>
    <cellStyle name="20% - 강조색1 15 4" xfId="1283" xr:uid="{00000000-0005-0000-0000-000000050000}"/>
    <cellStyle name="20% - 강조색1 16" xfId="1284" xr:uid="{00000000-0005-0000-0000-000001050000}"/>
    <cellStyle name="20% - 강조색1 16 2" xfId="1285" xr:uid="{00000000-0005-0000-0000-000002050000}"/>
    <cellStyle name="20% - 강조색1 16 3" xfId="1286" xr:uid="{00000000-0005-0000-0000-000003050000}"/>
    <cellStyle name="20% - 강조색1 16 4" xfId="1287" xr:uid="{00000000-0005-0000-0000-000004050000}"/>
    <cellStyle name="20% - 강조색1 2" xfId="1288" xr:uid="{00000000-0005-0000-0000-000005050000}"/>
    <cellStyle name="20% - 강조색1 2 2" xfId="1289" xr:uid="{00000000-0005-0000-0000-000006050000}"/>
    <cellStyle name="20% - 강조색1 2 2 2" xfId="1290" xr:uid="{00000000-0005-0000-0000-000007050000}"/>
    <cellStyle name="20% - 강조색1 2 2 3" xfId="1291" xr:uid="{00000000-0005-0000-0000-000008050000}"/>
    <cellStyle name="20% - 강조색1 2 2 4" xfId="1292" xr:uid="{00000000-0005-0000-0000-000009050000}"/>
    <cellStyle name="20% - 강조색1 2 2 5" xfId="1293" xr:uid="{00000000-0005-0000-0000-00000A050000}"/>
    <cellStyle name="20% - 강조색1 2 3" xfId="1294" xr:uid="{00000000-0005-0000-0000-00000B050000}"/>
    <cellStyle name="20% - 강조색1 2 4" xfId="1295" xr:uid="{00000000-0005-0000-0000-00000C050000}"/>
    <cellStyle name="20% - 강조색1 2 5" xfId="1296" xr:uid="{00000000-0005-0000-0000-00000D050000}"/>
    <cellStyle name="20% - 강조색1 2 6" xfId="1297" xr:uid="{00000000-0005-0000-0000-00000E050000}"/>
    <cellStyle name="20% - 강조색1 2 7" xfId="1298" xr:uid="{00000000-0005-0000-0000-00000F050000}"/>
    <cellStyle name="20% - 강조색1 3" xfId="1299" xr:uid="{00000000-0005-0000-0000-000010050000}"/>
    <cellStyle name="20% - 강조색1 3 2" xfId="1300" xr:uid="{00000000-0005-0000-0000-000011050000}"/>
    <cellStyle name="20% - 강조색1 3 2 2" xfId="1301" xr:uid="{00000000-0005-0000-0000-000012050000}"/>
    <cellStyle name="20% - 강조색1 3 2 3" xfId="1302" xr:uid="{00000000-0005-0000-0000-000013050000}"/>
    <cellStyle name="20% - 강조색1 3 2 4" xfId="1303" xr:uid="{00000000-0005-0000-0000-000014050000}"/>
    <cellStyle name="20% - 강조색1 3 2 5" xfId="1304" xr:uid="{00000000-0005-0000-0000-000015050000}"/>
    <cellStyle name="20% - 강조색1 3 3" xfId="1305" xr:uid="{00000000-0005-0000-0000-000016050000}"/>
    <cellStyle name="20% - 강조색1 3 4" xfId="1306" xr:uid="{00000000-0005-0000-0000-000017050000}"/>
    <cellStyle name="20% - 강조색1 3 5" xfId="1307" xr:uid="{00000000-0005-0000-0000-000018050000}"/>
    <cellStyle name="20% - 강조색1 3 6" xfId="1308" xr:uid="{00000000-0005-0000-0000-000019050000}"/>
    <cellStyle name="20% - 강조색1 3 7" xfId="1309" xr:uid="{00000000-0005-0000-0000-00001A050000}"/>
    <cellStyle name="20% - 강조색1 4" xfId="1310" xr:uid="{00000000-0005-0000-0000-00001B050000}"/>
    <cellStyle name="20% - 강조색1 4 2" xfId="1311" xr:uid="{00000000-0005-0000-0000-00001C050000}"/>
    <cellStyle name="20% - 강조색1 4 2 2" xfId="1312" xr:uid="{00000000-0005-0000-0000-00001D050000}"/>
    <cellStyle name="20% - 강조색1 4 2 3" xfId="1313" xr:uid="{00000000-0005-0000-0000-00001E050000}"/>
    <cellStyle name="20% - 강조색1 4 2 4" xfId="1314" xr:uid="{00000000-0005-0000-0000-00001F050000}"/>
    <cellStyle name="20% - 강조색1 4 2 5" xfId="1315" xr:uid="{00000000-0005-0000-0000-000020050000}"/>
    <cellStyle name="20% - 강조색1 4 3" xfId="1316" xr:uid="{00000000-0005-0000-0000-000021050000}"/>
    <cellStyle name="20% - 강조색1 4 4" xfId="1317" xr:uid="{00000000-0005-0000-0000-000022050000}"/>
    <cellStyle name="20% - 강조색1 4 5" xfId="1318" xr:uid="{00000000-0005-0000-0000-000023050000}"/>
    <cellStyle name="20% - 강조색1 4 6" xfId="1319" xr:uid="{00000000-0005-0000-0000-000024050000}"/>
    <cellStyle name="20% - 강조색1 4 7" xfId="1320" xr:uid="{00000000-0005-0000-0000-000025050000}"/>
    <cellStyle name="20% - 강조색1 5" xfId="1321" xr:uid="{00000000-0005-0000-0000-000026050000}"/>
    <cellStyle name="20% - 강조색1 5 2" xfId="1322" xr:uid="{00000000-0005-0000-0000-000027050000}"/>
    <cellStyle name="20% - 강조색1 5 2 2" xfId="1323" xr:uid="{00000000-0005-0000-0000-000028050000}"/>
    <cellStyle name="20% - 강조색1 5 2 3" xfId="1324" xr:uid="{00000000-0005-0000-0000-000029050000}"/>
    <cellStyle name="20% - 강조색1 5 2 4" xfId="1325" xr:uid="{00000000-0005-0000-0000-00002A050000}"/>
    <cellStyle name="20% - 강조색1 5 2 5" xfId="1326" xr:uid="{00000000-0005-0000-0000-00002B050000}"/>
    <cellStyle name="20% - 강조색1 5 3" xfId="1327" xr:uid="{00000000-0005-0000-0000-00002C050000}"/>
    <cellStyle name="20% - 강조색1 5 4" xfId="1328" xr:uid="{00000000-0005-0000-0000-00002D050000}"/>
    <cellStyle name="20% - 강조색1 5 5" xfId="1329" xr:uid="{00000000-0005-0000-0000-00002E050000}"/>
    <cellStyle name="20% - 강조색1 5 6" xfId="1330" xr:uid="{00000000-0005-0000-0000-00002F050000}"/>
    <cellStyle name="20% - 강조색1 5 7" xfId="1331" xr:uid="{00000000-0005-0000-0000-000030050000}"/>
    <cellStyle name="20% - 강조색1 6" xfId="1332" xr:uid="{00000000-0005-0000-0000-000031050000}"/>
    <cellStyle name="20% - 강조색1 6 2" xfId="1333" xr:uid="{00000000-0005-0000-0000-000032050000}"/>
    <cellStyle name="20% - 강조색1 6 2 2" xfId="1334" xr:uid="{00000000-0005-0000-0000-000033050000}"/>
    <cellStyle name="20% - 강조색1 6 2 3" xfId="1335" xr:uid="{00000000-0005-0000-0000-000034050000}"/>
    <cellStyle name="20% - 강조색1 6 2 4" xfId="1336" xr:uid="{00000000-0005-0000-0000-000035050000}"/>
    <cellStyle name="20% - 강조색1 6 2 5" xfId="1337" xr:uid="{00000000-0005-0000-0000-000036050000}"/>
    <cellStyle name="20% - 강조색1 6 3" xfId="1338" xr:uid="{00000000-0005-0000-0000-000037050000}"/>
    <cellStyle name="20% - 강조색1 6 4" xfId="1339" xr:uid="{00000000-0005-0000-0000-000038050000}"/>
    <cellStyle name="20% - 강조색1 6 5" xfId="1340" xr:uid="{00000000-0005-0000-0000-000039050000}"/>
    <cellStyle name="20% - 강조색1 6 6" xfId="1341" xr:uid="{00000000-0005-0000-0000-00003A050000}"/>
    <cellStyle name="20% - 강조색1 6 7" xfId="1342" xr:uid="{00000000-0005-0000-0000-00003B050000}"/>
    <cellStyle name="20% - 강조색1 7" xfId="1343" xr:uid="{00000000-0005-0000-0000-00003C050000}"/>
    <cellStyle name="20% - 강조색1 7 2" xfId="1344" xr:uid="{00000000-0005-0000-0000-00003D050000}"/>
    <cellStyle name="20% - 강조색1 7 2 2" xfId="1345" xr:uid="{00000000-0005-0000-0000-00003E050000}"/>
    <cellStyle name="20% - 강조색1 7 2 3" xfId="1346" xr:uid="{00000000-0005-0000-0000-00003F050000}"/>
    <cellStyle name="20% - 강조색1 7 2 4" xfId="1347" xr:uid="{00000000-0005-0000-0000-000040050000}"/>
    <cellStyle name="20% - 강조색1 7 2 5" xfId="1348" xr:uid="{00000000-0005-0000-0000-000041050000}"/>
    <cellStyle name="20% - 강조색1 7 3" xfId="1349" xr:uid="{00000000-0005-0000-0000-000042050000}"/>
    <cellStyle name="20% - 강조색1 7 4" xfId="1350" xr:uid="{00000000-0005-0000-0000-000043050000}"/>
    <cellStyle name="20% - 강조색1 7 5" xfId="1351" xr:uid="{00000000-0005-0000-0000-000044050000}"/>
    <cellStyle name="20% - 강조색1 7 6" xfId="1352" xr:uid="{00000000-0005-0000-0000-000045050000}"/>
    <cellStyle name="20% - 강조색1 7 7" xfId="1353" xr:uid="{00000000-0005-0000-0000-000046050000}"/>
    <cellStyle name="20% - 강조색1 8" xfId="1354" xr:uid="{00000000-0005-0000-0000-000047050000}"/>
    <cellStyle name="20% - 강조색1 8 2" xfId="1355" xr:uid="{00000000-0005-0000-0000-000048050000}"/>
    <cellStyle name="20% - 강조색1 8 2 2" xfId="1356" xr:uid="{00000000-0005-0000-0000-000049050000}"/>
    <cellStyle name="20% - 강조색1 8 2 3" xfId="1357" xr:uid="{00000000-0005-0000-0000-00004A050000}"/>
    <cellStyle name="20% - 강조색1 8 2 4" xfId="1358" xr:uid="{00000000-0005-0000-0000-00004B050000}"/>
    <cellStyle name="20% - 강조색1 8 2 5" xfId="1359" xr:uid="{00000000-0005-0000-0000-00004C050000}"/>
    <cellStyle name="20% - 강조색1 8 3" xfId="1360" xr:uid="{00000000-0005-0000-0000-00004D050000}"/>
    <cellStyle name="20% - 강조색1 8 4" xfId="1361" xr:uid="{00000000-0005-0000-0000-00004E050000}"/>
    <cellStyle name="20% - 강조색1 8 5" xfId="1362" xr:uid="{00000000-0005-0000-0000-00004F050000}"/>
    <cellStyle name="20% - 강조색1 8 6" xfId="1363" xr:uid="{00000000-0005-0000-0000-000050050000}"/>
    <cellStyle name="20% - 강조색1 8 7" xfId="1364" xr:uid="{00000000-0005-0000-0000-000051050000}"/>
    <cellStyle name="20% - 강조색1 9" xfId="1365" xr:uid="{00000000-0005-0000-0000-000052050000}"/>
    <cellStyle name="20% - 강조색1 9 2" xfId="1366" xr:uid="{00000000-0005-0000-0000-000053050000}"/>
    <cellStyle name="20% - 강조색1 9 2 2" xfId="1367" xr:uid="{00000000-0005-0000-0000-000054050000}"/>
    <cellStyle name="20% - 강조색1 9 2 3" xfId="1368" xr:uid="{00000000-0005-0000-0000-000055050000}"/>
    <cellStyle name="20% - 강조색1 9 2 4" xfId="1369" xr:uid="{00000000-0005-0000-0000-000056050000}"/>
    <cellStyle name="20% - 강조색1 9 2 5" xfId="1370" xr:uid="{00000000-0005-0000-0000-000057050000}"/>
    <cellStyle name="20% - 강조색1 9 3" xfId="1371" xr:uid="{00000000-0005-0000-0000-000058050000}"/>
    <cellStyle name="20% - 강조색1 9 4" xfId="1372" xr:uid="{00000000-0005-0000-0000-000059050000}"/>
    <cellStyle name="20% - 강조색1 9 5" xfId="1373" xr:uid="{00000000-0005-0000-0000-00005A050000}"/>
    <cellStyle name="20% - 강조색1 9 6" xfId="1374" xr:uid="{00000000-0005-0000-0000-00005B050000}"/>
    <cellStyle name="20% - 강조색1 9 7" xfId="1375" xr:uid="{00000000-0005-0000-0000-00005C050000}"/>
    <cellStyle name="20% - 강조색2 10" xfId="1376" xr:uid="{00000000-0005-0000-0000-00005D050000}"/>
    <cellStyle name="20% - 강조색2 10 2" xfId="1377" xr:uid="{00000000-0005-0000-0000-00005E050000}"/>
    <cellStyle name="20% - 강조색2 10 2 2" xfId="1378" xr:uid="{00000000-0005-0000-0000-00005F050000}"/>
    <cellStyle name="20% - 강조색2 10 2 3" xfId="1379" xr:uid="{00000000-0005-0000-0000-000060050000}"/>
    <cellStyle name="20% - 강조색2 10 2 4" xfId="1380" xr:uid="{00000000-0005-0000-0000-000061050000}"/>
    <cellStyle name="20% - 강조색2 10 2 5" xfId="1381" xr:uid="{00000000-0005-0000-0000-000062050000}"/>
    <cellStyle name="20% - 강조색2 10 3" xfId="1382" xr:uid="{00000000-0005-0000-0000-000063050000}"/>
    <cellStyle name="20% - 강조색2 10 4" xfId="1383" xr:uid="{00000000-0005-0000-0000-000064050000}"/>
    <cellStyle name="20% - 강조색2 10 5" xfId="1384" xr:uid="{00000000-0005-0000-0000-000065050000}"/>
    <cellStyle name="20% - 강조색2 10 6" xfId="1385" xr:uid="{00000000-0005-0000-0000-000066050000}"/>
    <cellStyle name="20% - 강조색2 10 7" xfId="1386" xr:uid="{00000000-0005-0000-0000-000067050000}"/>
    <cellStyle name="20% - 강조색2 11" xfId="1387" xr:uid="{00000000-0005-0000-0000-000068050000}"/>
    <cellStyle name="20% - 강조색2 11 2" xfId="1388" xr:uid="{00000000-0005-0000-0000-000069050000}"/>
    <cellStyle name="20% - 강조색2 11 2 2" xfId="1389" xr:uid="{00000000-0005-0000-0000-00006A050000}"/>
    <cellStyle name="20% - 강조색2 11 2 3" xfId="1390" xr:uid="{00000000-0005-0000-0000-00006B050000}"/>
    <cellStyle name="20% - 강조색2 11 2 4" xfId="1391" xr:uid="{00000000-0005-0000-0000-00006C050000}"/>
    <cellStyle name="20% - 강조색2 11 2 5" xfId="1392" xr:uid="{00000000-0005-0000-0000-00006D050000}"/>
    <cellStyle name="20% - 강조색2 11 3" xfId="1393" xr:uid="{00000000-0005-0000-0000-00006E050000}"/>
    <cellStyle name="20% - 강조색2 11 4" xfId="1394" xr:uid="{00000000-0005-0000-0000-00006F050000}"/>
    <cellStyle name="20% - 강조색2 11 5" xfId="1395" xr:uid="{00000000-0005-0000-0000-000070050000}"/>
    <cellStyle name="20% - 강조색2 11 6" xfId="1396" xr:uid="{00000000-0005-0000-0000-000071050000}"/>
    <cellStyle name="20% - 강조색2 11 7" xfId="1397" xr:uid="{00000000-0005-0000-0000-000072050000}"/>
    <cellStyle name="20% - 강조색2 12" xfId="1398" xr:uid="{00000000-0005-0000-0000-000073050000}"/>
    <cellStyle name="20% - 강조색2 12 2" xfId="1399" xr:uid="{00000000-0005-0000-0000-000074050000}"/>
    <cellStyle name="20% - 강조색2 12 2 2" xfId="1400" xr:uid="{00000000-0005-0000-0000-000075050000}"/>
    <cellStyle name="20% - 강조색2 12 2 3" xfId="1401" xr:uid="{00000000-0005-0000-0000-000076050000}"/>
    <cellStyle name="20% - 강조색2 12 2 4" xfId="1402" xr:uid="{00000000-0005-0000-0000-000077050000}"/>
    <cellStyle name="20% - 강조색2 12 2 5" xfId="1403" xr:uid="{00000000-0005-0000-0000-000078050000}"/>
    <cellStyle name="20% - 강조색2 12 3" xfId="1404" xr:uid="{00000000-0005-0000-0000-000079050000}"/>
    <cellStyle name="20% - 강조색2 12 4" xfId="1405" xr:uid="{00000000-0005-0000-0000-00007A050000}"/>
    <cellStyle name="20% - 강조색2 12 5" xfId="1406" xr:uid="{00000000-0005-0000-0000-00007B050000}"/>
    <cellStyle name="20% - 강조색2 12 6" xfId="1407" xr:uid="{00000000-0005-0000-0000-00007C050000}"/>
    <cellStyle name="20% - 강조색2 12 7" xfId="1408" xr:uid="{00000000-0005-0000-0000-00007D050000}"/>
    <cellStyle name="20% - 강조색2 13" xfId="1409" xr:uid="{00000000-0005-0000-0000-00007E050000}"/>
    <cellStyle name="20% - 강조색2 13 2" xfId="1410" xr:uid="{00000000-0005-0000-0000-00007F050000}"/>
    <cellStyle name="20% - 강조색2 13 3" xfId="1411" xr:uid="{00000000-0005-0000-0000-000080050000}"/>
    <cellStyle name="20% - 강조색2 13 4" xfId="1412" xr:uid="{00000000-0005-0000-0000-000081050000}"/>
    <cellStyle name="20% - 강조색2 14" xfId="1413" xr:uid="{00000000-0005-0000-0000-000082050000}"/>
    <cellStyle name="20% - 강조색2 14 2" xfId="1414" xr:uid="{00000000-0005-0000-0000-000083050000}"/>
    <cellStyle name="20% - 강조색2 14 3" xfId="1415" xr:uid="{00000000-0005-0000-0000-000084050000}"/>
    <cellStyle name="20% - 강조색2 14 4" xfId="1416" xr:uid="{00000000-0005-0000-0000-000085050000}"/>
    <cellStyle name="20% - 강조색2 15" xfId="1417" xr:uid="{00000000-0005-0000-0000-000086050000}"/>
    <cellStyle name="20% - 강조색2 15 2" xfId="1418" xr:uid="{00000000-0005-0000-0000-000087050000}"/>
    <cellStyle name="20% - 강조색2 15 3" xfId="1419" xr:uid="{00000000-0005-0000-0000-000088050000}"/>
    <cellStyle name="20% - 강조색2 15 4" xfId="1420" xr:uid="{00000000-0005-0000-0000-000089050000}"/>
    <cellStyle name="20% - 강조색2 16" xfId="1421" xr:uid="{00000000-0005-0000-0000-00008A050000}"/>
    <cellStyle name="20% - 강조색2 16 2" xfId="1422" xr:uid="{00000000-0005-0000-0000-00008B050000}"/>
    <cellStyle name="20% - 강조색2 16 3" xfId="1423" xr:uid="{00000000-0005-0000-0000-00008C050000}"/>
    <cellStyle name="20% - 강조색2 16 4" xfId="1424" xr:uid="{00000000-0005-0000-0000-00008D050000}"/>
    <cellStyle name="20% - 강조색2 2" xfId="1425" xr:uid="{00000000-0005-0000-0000-00008E050000}"/>
    <cellStyle name="20% - 강조색2 2 2" xfId="1426" xr:uid="{00000000-0005-0000-0000-00008F050000}"/>
    <cellStyle name="20% - 강조색2 2 2 2" xfId="1427" xr:uid="{00000000-0005-0000-0000-000090050000}"/>
    <cellStyle name="20% - 강조색2 2 2 3" xfId="1428" xr:uid="{00000000-0005-0000-0000-000091050000}"/>
    <cellStyle name="20% - 강조색2 2 2 4" xfId="1429" xr:uid="{00000000-0005-0000-0000-000092050000}"/>
    <cellStyle name="20% - 강조색2 2 2 5" xfId="1430" xr:uid="{00000000-0005-0000-0000-000093050000}"/>
    <cellStyle name="20% - 강조색2 2 3" xfId="1431" xr:uid="{00000000-0005-0000-0000-000094050000}"/>
    <cellStyle name="20% - 강조색2 2 4" xfId="1432" xr:uid="{00000000-0005-0000-0000-000095050000}"/>
    <cellStyle name="20% - 강조색2 2 5" xfId="1433" xr:uid="{00000000-0005-0000-0000-000096050000}"/>
    <cellStyle name="20% - 강조색2 2 6" xfId="1434" xr:uid="{00000000-0005-0000-0000-000097050000}"/>
    <cellStyle name="20% - 강조색2 2 7" xfId="1435" xr:uid="{00000000-0005-0000-0000-000098050000}"/>
    <cellStyle name="20% - 강조색2 3" xfId="1436" xr:uid="{00000000-0005-0000-0000-000099050000}"/>
    <cellStyle name="20% - 강조색2 3 2" xfId="1437" xr:uid="{00000000-0005-0000-0000-00009A050000}"/>
    <cellStyle name="20% - 강조색2 3 2 2" xfId="1438" xr:uid="{00000000-0005-0000-0000-00009B050000}"/>
    <cellStyle name="20% - 강조색2 3 2 3" xfId="1439" xr:uid="{00000000-0005-0000-0000-00009C050000}"/>
    <cellStyle name="20% - 강조색2 3 2 4" xfId="1440" xr:uid="{00000000-0005-0000-0000-00009D050000}"/>
    <cellStyle name="20% - 강조색2 3 2 5" xfId="1441" xr:uid="{00000000-0005-0000-0000-00009E050000}"/>
    <cellStyle name="20% - 강조색2 3 3" xfId="1442" xr:uid="{00000000-0005-0000-0000-00009F050000}"/>
    <cellStyle name="20% - 강조색2 3 4" xfId="1443" xr:uid="{00000000-0005-0000-0000-0000A0050000}"/>
    <cellStyle name="20% - 강조색2 3 5" xfId="1444" xr:uid="{00000000-0005-0000-0000-0000A1050000}"/>
    <cellStyle name="20% - 강조색2 3 6" xfId="1445" xr:uid="{00000000-0005-0000-0000-0000A2050000}"/>
    <cellStyle name="20% - 강조색2 3 7" xfId="1446" xr:uid="{00000000-0005-0000-0000-0000A3050000}"/>
    <cellStyle name="20% - 강조색2 4" xfId="1447" xr:uid="{00000000-0005-0000-0000-0000A4050000}"/>
    <cellStyle name="20% - 강조색2 4 2" xfId="1448" xr:uid="{00000000-0005-0000-0000-0000A5050000}"/>
    <cellStyle name="20% - 강조색2 4 2 2" xfId="1449" xr:uid="{00000000-0005-0000-0000-0000A6050000}"/>
    <cellStyle name="20% - 강조색2 4 2 3" xfId="1450" xr:uid="{00000000-0005-0000-0000-0000A7050000}"/>
    <cellStyle name="20% - 강조색2 4 2 4" xfId="1451" xr:uid="{00000000-0005-0000-0000-0000A8050000}"/>
    <cellStyle name="20% - 강조색2 4 2 5" xfId="1452" xr:uid="{00000000-0005-0000-0000-0000A9050000}"/>
    <cellStyle name="20% - 강조색2 4 3" xfId="1453" xr:uid="{00000000-0005-0000-0000-0000AA050000}"/>
    <cellStyle name="20% - 강조색2 4 4" xfId="1454" xr:uid="{00000000-0005-0000-0000-0000AB050000}"/>
    <cellStyle name="20% - 강조색2 4 5" xfId="1455" xr:uid="{00000000-0005-0000-0000-0000AC050000}"/>
    <cellStyle name="20% - 강조색2 4 6" xfId="1456" xr:uid="{00000000-0005-0000-0000-0000AD050000}"/>
    <cellStyle name="20% - 강조색2 4 7" xfId="1457" xr:uid="{00000000-0005-0000-0000-0000AE050000}"/>
    <cellStyle name="20% - 강조색2 5" xfId="1458" xr:uid="{00000000-0005-0000-0000-0000AF050000}"/>
    <cellStyle name="20% - 강조색2 5 2" xfId="1459" xr:uid="{00000000-0005-0000-0000-0000B0050000}"/>
    <cellStyle name="20% - 강조색2 5 2 2" xfId="1460" xr:uid="{00000000-0005-0000-0000-0000B1050000}"/>
    <cellStyle name="20% - 강조색2 5 2 3" xfId="1461" xr:uid="{00000000-0005-0000-0000-0000B2050000}"/>
    <cellStyle name="20% - 강조색2 5 2 4" xfId="1462" xr:uid="{00000000-0005-0000-0000-0000B3050000}"/>
    <cellStyle name="20% - 강조색2 5 2 5" xfId="1463" xr:uid="{00000000-0005-0000-0000-0000B4050000}"/>
    <cellStyle name="20% - 강조색2 5 3" xfId="1464" xr:uid="{00000000-0005-0000-0000-0000B5050000}"/>
    <cellStyle name="20% - 강조색2 5 4" xfId="1465" xr:uid="{00000000-0005-0000-0000-0000B6050000}"/>
    <cellStyle name="20% - 강조색2 5 5" xfId="1466" xr:uid="{00000000-0005-0000-0000-0000B7050000}"/>
    <cellStyle name="20% - 강조색2 5 6" xfId="1467" xr:uid="{00000000-0005-0000-0000-0000B8050000}"/>
    <cellStyle name="20% - 강조색2 5 7" xfId="1468" xr:uid="{00000000-0005-0000-0000-0000B9050000}"/>
    <cellStyle name="20% - 강조색2 6" xfId="1469" xr:uid="{00000000-0005-0000-0000-0000BA050000}"/>
    <cellStyle name="20% - 강조색2 6 2" xfId="1470" xr:uid="{00000000-0005-0000-0000-0000BB050000}"/>
    <cellStyle name="20% - 강조색2 6 2 2" xfId="1471" xr:uid="{00000000-0005-0000-0000-0000BC050000}"/>
    <cellStyle name="20% - 강조색2 6 2 3" xfId="1472" xr:uid="{00000000-0005-0000-0000-0000BD050000}"/>
    <cellStyle name="20% - 강조색2 6 2 4" xfId="1473" xr:uid="{00000000-0005-0000-0000-0000BE050000}"/>
    <cellStyle name="20% - 강조색2 6 2 5" xfId="1474" xr:uid="{00000000-0005-0000-0000-0000BF050000}"/>
    <cellStyle name="20% - 강조색2 6 3" xfId="1475" xr:uid="{00000000-0005-0000-0000-0000C0050000}"/>
    <cellStyle name="20% - 강조색2 6 4" xfId="1476" xr:uid="{00000000-0005-0000-0000-0000C1050000}"/>
    <cellStyle name="20% - 강조색2 6 5" xfId="1477" xr:uid="{00000000-0005-0000-0000-0000C2050000}"/>
    <cellStyle name="20% - 강조색2 6 6" xfId="1478" xr:uid="{00000000-0005-0000-0000-0000C3050000}"/>
    <cellStyle name="20% - 강조색2 6 7" xfId="1479" xr:uid="{00000000-0005-0000-0000-0000C4050000}"/>
    <cellStyle name="20% - 강조색2 7" xfId="1480" xr:uid="{00000000-0005-0000-0000-0000C5050000}"/>
    <cellStyle name="20% - 강조색2 7 2" xfId="1481" xr:uid="{00000000-0005-0000-0000-0000C6050000}"/>
    <cellStyle name="20% - 강조색2 7 2 2" xfId="1482" xr:uid="{00000000-0005-0000-0000-0000C7050000}"/>
    <cellStyle name="20% - 강조색2 7 2 3" xfId="1483" xr:uid="{00000000-0005-0000-0000-0000C8050000}"/>
    <cellStyle name="20% - 강조색2 7 2 4" xfId="1484" xr:uid="{00000000-0005-0000-0000-0000C9050000}"/>
    <cellStyle name="20% - 강조색2 7 2 5" xfId="1485" xr:uid="{00000000-0005-0000-0000-0000CA050000}"/>
    <cellStyle name="20% - 강조색2 7 3" xfId="1486" xr:uid="{00000000-0005-0000-0000-0000CB050000}"/>
    <cellStyle name="20% - 강조색2 7 4" xfId="1487" xr:uid="{00000000-0005-0000-0000-0000CC050000}"/>
    <cellStyle name="20% - 강조색2 7 5" xfId="1488" xr:uid="{00000000-0005-0000-0000-0000CD050000}"/>
    <cellStyle name="20% - 강조색2 7 6" xfId="1489" xr:uid="{00000000-0005-0000-0000-0000CE050000}"/>
    <cellStyle name="20% - 강조색2 7 7" xfId="1490" xr:uid="{00000000-0005-0000-0000-0000CF050000}"/>
    <cellStyle name="20% - 강조색2 8" xfId="1491" xr:uid="{00000000-0005-0000-0000-0000D0050000}"/>
    <cellStyle name="20% - 강조색2 8 2" xfId="1492" xr:uid="{00000000-0005-0000-0000-0000D1050000}"/>
    <cellStyle name="20% - 강조색2 8 2 2" xfId="1493" xr:uid="{00000000-0005-0000-0000-0000D2050000}"/>
    <cellStyle name="20% - 강조색2 8 2 3" xfId="1494" xr:uid="{00000000-0005-0000-0000-0000D3050000}"/>
    <cellStyle name="20% - 강조색2 8 2 4" xfId="1495" xr:uid="{00000000-0005-0000-0000-0000D4050000}"/>
    <cellStyle name="20% - 강조색2 8 2 5" xfId="1496" xr:uid="{00000000-0005-0000-0000-0000D5050000}"/>
    <cellStyle name="20% - 강조색2 8 3" xfId="1497" xr:uid="{00000000-0005-0000-0000-0000D6050000}"/>
    <cellStyle name="20% - 강조색2 8 4" xfId="1498" xr:uid="{00000000-0005-0000-0000-0000D7050000}"/>
    <cellStyle name="20% - 강조색2 8 5" xfId="1499" xr:uid="{00000000-0005-0000-0000-0000D8050000}"/>
    <cellStyle name="20% - 강조색2 8 6" xfId="1500" xr:uid="{00000000-0005-0000-0000-0000D9050000}"/>
    <cellStyle name="20% - 강조색2 8 7" xfId="1501" xr:uid="{00000000-0005-0000-0000-0000DA050000}"/>
    <cellStyle name="20% - 강조색2 9" xfId="1502" xr:uid="{00000000-0005-0000-0000-0000DB050000}"/>
    <cellStyle name="20% - 강조색2 9 2" xfId="1503" xr:uid="{00000000-0005-0000-0000-0000DC050000}"/>
    <cellStyle name="20% - 강조색2 9 2 2" xfId="1504" xr:uid="{00000000-0005-0000-0000-0000DD050000}"/>
    <cellStyle name="20% - 강조색2 9 2 3" xfId="1505" xr:uid="{00000000-0005-0000-0000-0000DE050000}"/>
    <cellStyle name="20% - 강조색2 9 2 4" xfId="1506" xr:uid="{00000000-0005-0000-0000-0000DF050000}"/>
    <cellStyle name="20% - 강조색2 9 2 5" xfId="1507" xr:uid="{00000000-0005-0000-0000-0000E0050000}"/>
    <cellStyle name="20% - 강조색2 9 3" xfId="1508" xr:uid="{00000000-0005-0000-0000-0000E1050000}"/>
    <cellStyle name="20% - 강조색2 9 4" xfId="1509" xr:uid="{00000000-0005-0000-0000-0000E2050000}"/>
    <cellStyle name="20% - 강조색2 9 5" xfId="1510" xr:uid="{00000000-0005-0000-0000-0000E3050000}"/>
    <cellStyle name="20% - 강조색2 9 6" xfId="1511" xr:uid="{00000000-0005-0000-0000-0000E4050000}"/>
    <cellStyle name="20% - 강조색2 9 7" xfId="1512" xr:uid="{00000000-0005-0000-0000-0000E5050000}"/>
    <cellStyle name="20% - 강조색3 10" xfId="1513" xr:uid="{00000000-0005-0000-0000-0000E6050000}"/>
    <cellStyle name="20% - 강조색3 10 2" xfId="1514" xr:uid="{00000000-0005-0000-0000-0000E7050000}"/>
    <cellStyle name="20% - 강조색3 10 2 2" xfId="1515" xr:uid="{00000000-0005-0000-0000-0000E8050000}"/>
    <cellStyle name="20% - 강조색3 10 2 3" xfId="1516" xr:uid="{00000000-0005-0000-0000-0000E9050000}"/>
    <cellStyle name="20% - 강조색3 10 2 4" xfId="1517" xr:uid="{00000000-0005-0000-0000-0000EA050000}"/>
    <cellStyle name="20% - 강조색3 10 2 5" xfId="1518" xr:uid="{00000000-0005-0000-0000-0000EB050000}"/>
    <cellStyle name="20% - 강조색3 10 3" xfId="1519" xr:uid="{00000000-0005-0000-0000-0000EC050000}"/>
    <cellStyle name="20% - 강조색3 10 4" xfId="1520" xr:uid="{00000000-0005-0000-0000-0000ED050000}"/>
    <cellStyle name="20% - 강조색3 10 5" xfId="1521" xr:uid="{00000000-0005-0000-0000-0000EE050000}"/>
    <cellStyle name="20% - 강조색3 10 6" xfId="1522" xr:uid="{00000000-0005-0000-0000-0000EF050000}"/>
    <cellStyle name="20% - 강조색3 10 7" xfId="1523" xr:uid="{00000000-0005-0000-0000-0000F0050000}"/>
    <cellStyle name="20% - 강조색3 11" xfId="1524" xr:uid="{00000000-0005-0000-0000-0000F1050000}"/>
    <cellStyle name="20% - 강조색3 11 2" xfId="1525" xr:uid="{00000000-0005-0000-0000-0000F2050000}"/>
    <cellStyle name="20% - 강조색3 11 2 2" xfId="1526" xr:uid="{00000000-0005-0000-0000-0000F3050000}"/>
    <cellStyle name="20% - 강조색3 11 2 3" xfId="1527" xr:uid="{00000000-0005-0000-0000-0000F4050000}"/>
    <cellStyle name="20% - 강조색3 11 2 4" xfId="1528" xr:uid="{00000000-0005-0000-0000-0000F5050000}"/>
    <cellStyle name="20% - 강조색3 11 2 5" xfId="1529" xr:uid="{00000000-0005-0000-0000-0000F6050000}"/>
    <cellStyle name="20% - 강조색3 11 3" xfId="1530" xr:uid="{00000000-0005-0000-0000-0000F7050000}"/>
    <cellStyle name="20% - 강조색3 11 4" xfId="1531" xr:uid="{00000000-0005-0000-0000-0000F8050000}"/>
    <cellStyle name="20% - 강조색3 11 5" xfId="1532" xr:uid="{00000000-0005-0000-0000-0000F9050000}"/>
    <cellStyle name="20% - 강조색3 11 6" xfId="1533" xr:uid="{00000000-0005-0000-0000-0000FA050000}"/>
    <cellStyle name="20% - 강조색3 11 7" xfId="1534" xr:uid="{00000000-0005-0000-0000-0000FB050000}"/>
    <cellStyle name="20% - 강조색3 12" xfId="1535" xr:uid="{00000000-0005-0000-0000-0000FC050000}"/>
    <cellStyle name="20% - 강조색3 12 2" xfId="1536" xr:uid="{00000000-0005-0000-0000-0000FD050000}"/>
    <cellStyle name="20% - 강조색3 12 2 2" xfId="1537" xr:uid="{00000000-0005-0000-0000-0000FE050000}"/>
    <cellStyle name="20% - 강조색3 12 2 3" xfId="1538" xr:uid="{00000000-0005-0000-0000-0000FF050000}"/>
    <cellStyle name="20% - 강조색3 12 2 4" xfId="1539" xr:uid="{00000000-0005-0000-0000-000000060000}"/>
    <cellStyle name="20% - 강조색3 12 2 5" xfId="1540" xr:uid="{00000000-0005-0000-0000-000001060000}"/>
    <cellStyle name="20% - 강조색3 12 3" xfId="1541" xr:uid="{00000000-0005-0000-0000-000002060000}"/>
    <cellStyle name="20% - 강조색3 12 4" xfId="1542" xr:uid="{00000000-0005-0000-0000-000003060000}"/>
    <cellStyle name="20% - 강조색3 12 5" xfId="1543" xr:uid="{00000000-0005-0000-0000-000004060000}"/>
    <cellStyle name="20% - 강조색3 12 6" xfId="1544" xr:uid="{00000000-0005-0000-0000-000005060000}"/>
    <cellStyle name="20% - 강조색3 12 7" xfId="1545" xr:uid="{00000000-0005-0000-0000-000006060000}"/>
    <cellStyle name="20% - 강조색3 13" xfId="1546" xr:uid="{00000000-0005-0000-0000-000007060000}"/>
    <cellStyle name="20% - 강조색3 13 2" xfId="1547" xr:uid="{00000000-0005-0000-0000-000008060000}"/>
    <cellStyle name="20% - 강조색3 13 3" xfId="1548" xr:uid="{00000000-0005-0000-0000-000009060000}"/>
    <cellStyle name="20% - 강조색3 13 4" xfId="1549" xr:uid="{00000000-0005-0000-0000-00000A060000}"/>
    <cellStyle name="20% - 강조색3 14" xfId="1550" xr:uid="{00000000-0005-0000-0000-00000B060000}"/>
    <cellStyle name="20% - 강조색3 14 2" xfId="1551" xr:uid="{00000000-0005-0000-0000-00000C060000}"/>
    <cellStyle name="20% - 강조색3 14 3" xfId="1552" xr:uid="{00000000-0005-0000-0000-00000D060000}"/>
    <cellStyle name="20% - 강조색3 14 4" xfId="1553" xr:uid="{00000000-0005-0000-0000-00000E060000}"/>
    <cellStyle name="20% - 강조색3 15" xfId="1554" xr:uid="{00000000-0005-0000-0000-00000F060000}"/>
    <cellStyle name="20% - 강조색3 15 2" xfId="1555" xr:uid="{00000000-0005-0000-0000-000010060000}"/>
    <cellStyle name="20% - 강조색3 15 3" xfId="1556" xr:uid="{00000000-0005-0000-0000-000011060000}"/>
    <cellStyle name="20% - 강조색3 15 4" xfId="1557" xr:uid="{00000000-0005-0000-0000-000012060000}"/>
    <cellStyle name="20% - 강조색3 16" xfId="1558" xr:uid="{00000000-0005-0000-0000-000013060000}"/>
    <cellStyle name="20% - 강조색3 16 2" xfId="1559" xr:uid="{00000000-0005-0000-0000-000014060000}"/>
    <cellStyle name="20% - 강조색3 16 3" xfId="1560" xr:uid="{00000000-0005-0000-0000-000015060000}"/>
    <cellStyle name="20% - 강조색3 16 4" xfId="1561" xr:uid="{00000000-0005-0000-0000-000016060000}"/>
    <cellStyle name="20% - 강조색3 2" xfId="1562" xr:uid="{00000000-0005-0000-0000-000017060000}"/>
    <cellStyle name="20% - 강조색3 2 2" xfId="1563" xr:uid="{00000000-0005-0000-0000-000018060000}"/>
    <cellStyle name="20% - 강조색3 2 2 2" xfId="1564" xr:uid="{00000000-0005-0000-0000-000019060000}"/>
    <cellStyle name="20% - 강조색3 2 2 3" xfId="1565" xr:uid="{00000000-0005-0000-0000-00001A060000}"/>
    <cellStyle name="20% - 강조색3 2 2 4" xfId="1566" xr:uid="{00000000-0005-0000-0000-00001B060000}"/>
    <cellStyle name="20% - 강조색3 2 2 5" xfId="1567" xr:uid="{00000000-0005-0000-0000-00001C060000}"/>
    <cellStyle name="20% - 강조색3 2 3" xfId="1568" xr:uid="{00000000-0005-0000-0000-00001D060000}"/>
    <cellStyle name="20% - 강조색3 2 4" xfId="1569" xr:uid="{00000000-0005-0000-0000-00001E060000}"/>
    <cellStyle name="20% - 강조색3 2 5" xfId="1570" xr:uid="{00000000-0005-0000-0000-00001F060000}"/>
    <cellStyle name="20% - 강조색3 2 6" xfId="1571" xr:uid="{00000000-0005-0000-0000-000020060000}"/>
    <cellStyle name="20% - 강조색3 2 7" xfId="1572" xr:uid="{00000000-0005-0000-0000-000021060000}"/>
    <cellStyle name="20% - 강조색3 3" xfId="1573" xr:uid="{00000000-0005-0000-0000-000022060000}"/>
    <cellStyle name="20% - 강조색3 3 2" xfId="1574" xr:uid="{00000000-0005-0000-0000-000023060000}"/>
    <cellStyle name="20% - 강조색3 3 2 2" xfId="1575" xr:uid="{00000000-0005-0000-0000-000024060000}"/>
    <cellStyle name="20% - 강조색3 3 2 3" xfId="1576" xr:uid="{00000000-0005-0000-0000-000025060000}"/>
    <cellStyle name="20% - 강조색3 3 2 4" xfId="1577" xr:uid="{00000000-0005-0000-0000-000026060000}"/>
    <cellStyle name="20% - 강조색3 3 2 5" xfId="1578" xr:uid="{00000000-0005-0000-0000-000027060000}"/>
    <cellStyle name="20% - 강조색3 3 3" xfId="1579" xr:uid="{00000000-0005-0000-0000-000028060000}"/>
    <cellStyle name="20% - 강조색3 3 4" xfId="1580" xr:uid="{00000000-0005-0000-0000-000029060000}"/>
    <cellStyle name="20% - 강조색3 3 5" xfId="1581" xr:uid="{00000000-0005-0000-0000-00002A060000}"/>
    <cellStyle name="20% - 강조색3 3 6" xfId="1582" xr:uid="{00000000-0005-0000-0000-00002B060000}"/>
    <cellStyle name="20% - 강조색3 3 7" xfId="1583" xr:uid="{00000000-0005-0000-0000-00002C060000}"/>
    <cellStyle name="20% - 강조색3 4" xfId="1584" xr:uid="{00000000-0005-0000-0000-00002D060000}"/>
    <cellStyle name="20% - 강조색3 4 2" xfId="1585" xr:uid="{00000000-0005-0000-0000-00002E060000}"/>
    <cellStyle name="20% - 강조색3 4 2 2" xfId="1586" xr:uid="{00000000-0005-0000-0000-00002F060000}"/>
    <cellStyle name="20% - 강조색3 4 2 3" xfId="1587" xr:uid="{00000000-0005-0000-0000-000030060000}"/>
    <cellStyle name="20% - 강조색3 4 2 4" xfId="1588" xr:uid="{00000000-0005-0000-0000-000031060000}"/>
    <cellStyle name="20% - 강조색3 4 2 5" xfId="1589" xr:uid="{00000000-0005-0000-0000-000032060000}"/>
    <cellStyle name="20% - 강조색3 4 3" xfId="1590" xr:uid="{00000000-0005-0000-0000-000033060000}"/>
    <cellStyle name="20% - 강조색3 4 4" xfId="1591" xr:uid="{00000000-0005-0000-0000-000034060000}"/>
    <cellStyle name="20% - 강조색3 4 5" xfId="1592" xr:uid="{00000000-0005-0000-0000-000035060000}"/>
    <cellStyle name="20% - 강조색3 4 6" xfId="1593" xr:uid="{00000000-0005-0000-0000-000036060000}"/>
    <cellStyle name="20% - 강조색3 4 7" xfId="1594" xr:uid="{00000000-0005-0000-0000-000037060000}"/>
    <cellStyle name="20% - 강조색3 5" xfId="1595" xr:uid="{00000000-0005-0000-0000-000038060000}"/>
    <cellStyle name="20% - 강조색3 5 2" xfId="1596" xr:uid="{00000000-0005-0000-0000-000039060000}"/>
    <cellStyle name="20% - 강조색3 5 2 2" xfId="1597" xr:uid="{00000000-0005-0000-0000-00003A060000}"/>
    <cellStyle name="20% - 강조색3 5 2 3" xfId="1598" xr:uid="{00000000-0005-0000-0000-00003B060000}"/>
    <cellStyle name="20% - 강조색3 5 2 4" xfId="1599" xr:uid="{00000000-0005-0000-0000-00003C060000}"/>
    <cellStyle name="20% - 강조색3 5 2 5" xfId="1600" xr:uid="{00000000-0005-0000-0000-00003D060000}"/>
    <cellStyle name="20% - 강조색3 5 3" xfId="1601" xr:uid="{00000000-0005-0000-0000-00003E060000}"/>
    <cellStyle name="20% - 강조색3 5 4" xfId="1602" xr:uid="{00000000-0005-0000-0000-00003F060000}"/>
    <cellStyle name="20% - 강조색3 5 5" xfId="1603" xr:uid="{00000000-0005-0000-0000-000040060000}"/>
    <cellStyle name="20% - 강조색3 5 6" xfId="1604" xr:uid="{00000000-0005-0000-0000-000041060000}"/>
    <cellStyle name="20% - 강조색3 5 7" xfId="1605" xr:uid="{00000000-0005-0000-0000-000042060000}"/>
    <cellStyle name="20% - 강조색3 6" xfId="1606" xr:uid="{00000000-0005-0000-0000-000043060000}"/>
    <cellStyle name="20% - 강조색3 6 2" xfId="1607" xr:uid="{00000000-0005-0000-0000-000044060000}"/>
    <cellStyle name="20% - 강조색3 6 2 2" xfId="1608" xr:uid="{00000000-0005-0000-0000-000045060000}"/>
    <cellStyle name="20% - 강조색3 6 2 3" xfId="1609" xr:uid="{00000000-0005-0000-0000-000046060000}"/>
    <cellStyle name="20% - 강조색3 6 2 4" xfId="1610" xr:uid="{00000000-0005-0000-0000-000047060000}"/>
    <cellStyle name="20% - 강조색3 6 2 5" xfId="1611" xr:uid="{00000000-0005-0000-0000-000048060000}"/>
    <cellStyle name="20% - 강조색3 6 3" xfId="1612" xr:uid="{00000000-0005-0000-0000-000049060000}"/>
    <cellStyle name="20% - 강조색3 6 4" xfId="1613" xr:uid="{00000000-0005-0000-0000-00004A060000}"/>
    <cellStyle name="20% - 강조색3 6 5" xfId="1614" xr:uid="{00000000-0005-0000-0000-00004B060000}"/>
    <cellStyle name="20% - 강조색3 6 6" xfId="1615" xr:uid="{00000000-0005-0000-0000-00004C060000}"/>
    <cellStyle name="20% - 강조색3 6 7" xfId="1616" xr:uid="{00000000-0005-0000-0000-00004D060000}"/>
    <cellStyle name="20% - 강조색3 7" xfId="1617" xr:uid="{00000000-0005-0000-0000-00004E060000}"/>
    <cellStyle name="20% - 강조색3 7 2" xfId="1618" xr:uid="{00000000-0005-0000-0000-00004F060000}"/>
    <cellStyle name="20% - 강조색3 7 2 2" xfId="1619" xr:uid="{00000000-0005-0000-0000-000050060000}"/>
    <cellStyle name="20% - 강조색3 7 2 3" xfId="1620" xr:uid="{00000000-0005-0000-0000-000051060000}"/>
    <cellStyle name="20% - 강조색3 7 2 4" xfId="1621" xr:uid="{00000000-0005-0000-0000-000052060000}"/>
    <cellStyle name="20% - 강조색3 7 2 5" xfId="1622" xr:uid="{00000000-0005-0000-0000-000053060000}"/>
    <cellStyle name="20% - 강조색3 7 3" xfId="1623" xr:uid="{00000000-0005-0000-0000-000054060000}"/>
    <cellStyle name="20% - 강조색3 7 4" xfId="1624" xr:uid="{00000000-0005-0000-0000-000055060000}"/>
    <cellStyle name="20% - 강조색3 7 5" xfId="1625" xr:uid="{00000000-0005-0000-0000-000056060000}"/>
    <cellStyle name="20% - 강조색3 7 6" xfId="1626" xr:uid="{00000000-0005-0000-0000-000057060000}"/>
    <cellStyle name="20% - 강조색3 7 7" xfId="1627" xr:uid="{00000000-0005-0000-0000-000058060000}"/>
    <cellStyle name="20% - 강조색3 8" xfId="1628" xr:uid="{00000000-0005-0000-0000-000059060000}"/>
    <cellStyle name="20% - 강조색3 8 2" xfId="1629" xr:uid="{00000000-0005-0000-0000-00005A060000}"/>
    <cellStyle name="20% - 강조색3 8 2 2" xfId="1630" xr:uid="{00000000-0005-0000-0000-00005B060000}"/>
    <cellStyle name="20% - 강조색3 8 2 3" xfId="1631" xr:uid="{00000000-0005-0000-0000-00005C060000}"/>
    <cellStyle name="20% - 강조색3 8 2 4" xfId="1632" xr:uid="{00000000-0005-0000-0000-00005D060000}"/>
    <cellStyle name="20% - 강조색3 8 2 5" xfId="1633" xr:uid="{00000000-0005-0000-0000-00005E060000}"/>
    <cellStyle name="20% - 강조색3 8 3" xfId="1634" xr:uid="{00000000-0005-0000-0000-00005F060000}"/>
    <cellStyle name="20% - 강조색3 8 4" xfId="1635" xr:uid="{00000000-0005-0000-0000-000060060000}"/>
    <cellStyle name="20% - 강조색3 8 5" xfId="1636" xr:uid="{00000000-0005-0000-0000-000061060000}"/>
    <cellStyle name="20% - 강조색3 8 6" xfId="1637" xr:uid="{00000000-0005-0000-0000-000062060000}"/>
    <cellStyle name="20% - 강조색3 8 7" xfId="1638" xr:uid="{00000000-0005-0000-0000-000063060000}"/>
    <cellStyle name="20% - 강조색3 9" xfId="1639" xr:uid="{00000000-0005-0000-0000-000064060000}"/>
    <cellStyle name="20% - 강조색3 9 2" xfId="1640" xr:uid="{00000000-0005-0000-0000-000065060000}"/>
    <cellStyle name="20% - 강조색3 9 2 2" xfId="1641" xr:uid="{00000000-0005-0000-0000-000066060000}"/>
    <cellStyle name="20% - 강조색3 9 2 3" xfId="1642" xr:uid="{00000000-0005-0000-0000-000067060000}"/>
    <cellStyle name="20% - 강조색3 9 2 4" xfId="1643" xr:uid="{00000000-0005-0000-0000-000068060000}"/>
    <cellStyle name="20% - 강조색3 9 2 5" xfId="1644" xr:uid="{00000000-0005-0000-0000-000069060000}"/>
    <cellStyle name="20% - 강조색3 9 3" xfId="1645" xr:uid="{00000000-0005-0000-0000-00006A060000}"/>
    <cellStyle name="20% - 강조색3 9 4" xfId="1646" xr:uid="{00000000-0005-0000-0000-00006B060000}"/>
    <cellStyle name="20% - 강조색3 9 5" xfId="1647" xr:uid="{00000000-0005-0000-0000-00006C060000}"/>
    <cellStyle name="20% - 강조색3 9 6" xfId="1648" xr:uid="{00000000-0005-0000-0000-00006D060000}"/>
    <cellStyle name="20% - 강조색3 9 7" xfId="1649" xr:uid="{00000000-0005-0000-0000-00006E060000}"/>
    <cellStyle name="20% - 강조색4 10" xfId="1650" xr:uid="{00000000-0005-0000-0000-00006F060000}"/>
    <cellStyle name="20% - 강조색4 10 2" xfId="1651" xr:uid="{00000000-0005-0000-0000-000070060000}"/>
    <cellStyle name="20% - 강조색4 10 2 2" xfId="1652" xr:uid="{00000000-0005-0000-0000-000071060000}"/>
    <cellStyle name="20% - 강조색4 10 2 3" xfId="1653" xr:uid="{00000000-0005-0000-0000-000072060000}"/>
    <cellStyle name="20% - 강조색4 10 2 4" xfId="1654" xr:uid="{00000000-0005-0000-0000-000073060000}"/>
    <cellStyle name="20% - 강조색4 10 2 5" xfId="1655" xr:uid="{00000000-0005-0000-0000-000074060000}"/>
    <cellStyle name="20% - 강조색4 10 3" xfId="1656" xr:uid="{00000000-0005-0000-0000-000075060000}"/>
    <cellStyle name="20% - 강조색4 10 4" xfId="1657" xr:uid="{00000000-0005-0000-0000-000076060000}"/>
    <cellStyle name="20% - 강조색4 10 5" xfId="1658" xr:uid="{00000000-0005-0000-0000-000077060000}"/>
    <cellStyle name="20% - 강조색4 10 6" xfId="1659" xr:uid="{00000000-0005-0000-0000-000078060000}"/>
    <cellStyle name="20% - 강조색4 10 7" xfId="1660" xr:uid="{00000000-0005-0000-0000-000079060000}"/>
    <cellStyle name="20% - 강조색4 11" xfId="1661" xr:uid="{00000000-0005-0000-0000-00007A060000}"/>
    <cellStyle name="20% - 강조색4 11 2" xfId="1662" xr:uid="{00000000-0005-0000-0000-00007B060000}"/>
    <cellStyle name="20% - 강조색4 11 2 2" xfId="1663" xr:uid="{00000000-0005-0000-0000-00007C060000}"/>
    <cellStyle name="20% - 강조색4 11 2 3" xfId="1664" xr:uid="{00000000-0005-0000-0000-00007D060000}"/>
    <cellStyle name="20% - 강조색4 11 2 4" xfId="1665" xr:uid="{00000000-0005-0000-0000-00007E060000}"/>
    <cellStyle name="20% - 강조색4 11 2 5" xfId="1666" xr:uid="{00000000-0005-0000-0000-00007F060000}"/>
    <cellStyle name="20% - 강조색4 11 3" xfId="1667" xr:uid="{00000000-0005-0000-0000-000080060000}"/>
    <cellStyle name="20% - 강조색4 11 4" xfId="1668" xr:uid="{00000000-0005-0000-0000-000081060000}"/>
    <cellStyle name="20% - 강조색4 11 5" xfId="1669" xr:uid="{00000000-0005-0000-0000-000082060000}"/>
    <cellStyle name="20% - 강조색4 11 6" xfId="1670" xr:uid="{00000000-0005-0000-0000-000083060000}"/>
    <cellStyle name="20% - 강조색4 11 7" xfId="1671" xr:uid="{00000000-0005-0000-0000-000084060000}"/>
    <cellStyle name="20% - 강조색4 12" xfId="1672" xr:uid="{00000000-0005-0000-0000-000085060000}"/>
    <cellStyle name="20% - 강조색4 12 2" xfId="1673" xr:uid="{00000000-0005-0000-0000-000086060000}"/>
    <cellStyle name="20% - 강조색4 12 2 2" xfId="1674" xr:uid="{00000000-0005-0000-0000-000087060000}"/>
    <cellStyle name="20% - 강조색4 12 2 3" xfId="1675" xr:uid="{00000000-0005-0000-0000-000088060000}"/>
    <cellStyle name="20% - 강조색4 12 2 4" xfId="1676" xr:uid="{00000000-0005-0000-0000-000089060000}"/>
    <cellStyle name="20% - 강조색4 12 2 5" xfId="1677" xr:uid="{00000000-0005-0000-0000-00008A060000}"/>
    <cellStyle name="20% - 강조색4 12 3" xfId="1678" xr:uid="{00000000-0005-0000-0000-00008B060000}"/>
    <cellStyle name="20% - 강조색4 12 4" xfId="1679" xr:uid="{00000000-0005-0000-0000-00008C060000}"/>
    <cellStyle name="20% - 강조색4 12 5" xfId="1680" xr:uid="{00000000-0005-0000-0000-00008D060000}"/>
    <cellStyle name="20% - 강조색4 12 6" xfId="1681" xr:uid="{00000000-0005-0000-0000-00008E060000}"/>
    <cellStyle name="20% - 강조색4 12 7" xfId="1682" xr:uid="{00000000-0005-0000-0000-00008F060000}"/>
    <cellStyle name="20% - 강조색4 13" xfId="1683" xr:uid="{00000000-0005-0000-0000-000090060000}"/>
    <cellStyle name="20% - 강조색4 13 2" xfId="1684" xr:uid="{00000000-0005-0000-0000-000091060000}"/>
    <cellStyle name="20% - 강조색4 13 3" xfId="1685" xr:uid="{00000000-0005-0000-0000-000092060000}"/>
    <cellStyle name="20% - 강조색4 13 4" xfId="1686" xr:uid="{00000000-0005-0000-0000-000093060000}"/>
    <cellStyle name="20% - 강조색4 14" xfId="1687" xr:uid="{00000000-0005-0000-0000-000094060000}"/>
    <cellStyle name="20% - 강조색4 14 2" xfId="1688" xr:uid="{00000000-0005-0000-0000-000095060000}"/>
    <cellStyle name="20% - 강조색4 14 3" xfId="1689" xr:uid="{00000000-0005-0000-0000-000096060000}"/>
    <cellStyle name="20% - 강조색4 14 4" xfId="1690" xr:uid="{00000000-0005-0000-0000-000097060000}"/>
    <cellStyle name="20% - 강조색4 15" xfId="1691" xr:uid="{00000000-0005-0000-0000-000098060000}"/>
    <cellStyle name="20% - 강조색4 15 2" xfId="1692" xr:uid="{00000000-0005-0000-0000-000099060000}"/>
    <cellStyle name="20% - 강조색4 15 3" xfId="1693" xr:uid="{00000000-0005-0000-0000-00009A060000}"/>
    <cellStyle name="20% - 강조색4 15 4" xfId="1694" xr:uid="{00000000-0005-0000-0000-00009B060000}"/>
    <cellStyle name="20% - 강조색4 16" xfId="1695" xr:uid="{00000000-0005-0000-0000-00009C060000}"/>
    <cellStyle name="20% - 강조색4 16 2" xfId="1696" xr:uid="{00000000-0005-0000-0000-00009D060000}"/>
    <cellStyle name="20% - 강조색4 16 3" xfId="1697" xr:uid="{00000000-0005-0000-0000-00009E060000}"/>
    <cellStyle name="20% - 강조색4 16 4" xfId="1698" xr:uid="{00000000-0005-0000-0000-00009F060000}"/>
    <cellStyle name="20% - 강조색4 2" xfId="1699" xr:uid="{00000000-0005-0000-0000-0000A0060000}"/>
    <cellStyle name="20% - 강조색4 2 2" xfId="1700" xr:uid="{00000000-0005-0000-0000-0000A1060000}"/>
    <cellStyle name="20% - 강조색4 2 2 2" xfId="1701" xr:uid="{00000000-0005-0000-0000-0000A2060000}"/>
    <cellStyle name="20% - 강조색4 2 2 3" xfId="1702" xr:uid="{00000000-0005-0000-0000-0000A3060000}"/>
    <cellStyle name="20% - 강조색4 2 2 4" xfId="1703" xr:uid="{00000000-0005-0000-0000-0000A4060000}"/>
    <cellStyle name="20% - 강조색4 2 2 5" xfId="1704" xr:uid="{00000000-0005-0000-0000-0000A5060000}"/>
    <cellStyle name="20% - 강조색4 2 3" xfId="1705" xr:uid="{00000000-0005-0000-0000-0000A6060000}"/>
    <cellStyle name="20% - 강조색4 2 4" xfId="1706" xr:uid="{00000000-0005-0000-0000-0000A7060000}"/>
    <cellStyle name="20% - 강조색4 2 5" xfId="1707" xr:uid="{00000000-0005-0000-0000-0000A8060000}"/>
    <cellStyle name="20% - 강조색4 2 6" xfId="1708" xr:uid="{00000000-0005-0000-0000-0000A9060000}"/>
    <cellStyle name="20% - 강조색4 2 7" xfId="1709" xr:uid="{00000000-0005-0000-0000-0000AA060000}"/>
    <cellStyle name="20% - 강조색4 3" xfId="1710" xr:uid="{00000000-0005-0000-0000-0000AB060000}"/>
    <cellStyle name="20% - 강조색4 3 2" xfId="1711" xr:uid="{00000000-0005-0000-0000-0000AC060000}"/>
    <cellStyle name="20% - 강조색4 3 2 2" xfId="1712" xr:uid="{00000000-0005-0000-0000-0000AD060000}"/>
    <cellStyle name="20% - 강조색4 3 2 3" xfId="1713" xr:uid="{00000000-0005-0000-0000-0000AE060000}"/>
    <cellStyle name="20% - 강조색4 3 2 4" xfId="1714" xr:uid="{00000000-0005-0000-0000-0000AF060000}"/>
    <cellStyle name="20% - 강조색4 3 2 5" xfId="1715" xr:uid="{00000000-0005-0000-0000-0000B0060000}"/>
    <cellStyle name="20% - 강조색4 3 3" xfId="1716" xr:uid="{00000000-0005-0000-0000-0000B1060000}"/>
    <cellStyle name="20% - 강조색4 3 4" xfId="1717" xr:uid="{00000000-0005-0000-0000-0000B2060000}"/>
    <cellStyle name="20% - 강조색4 3 5" xfId="1718" xr:uid="{00000000-0005-0000-0000-0000B3060000}"/>
    <cellStyle name="20% - 강조색4 3 6" xfId="1719" xr:uid="{00000000-0005-0000-0000-0000B4060000}"/>
    <cellStyle name="20% - 강조색4 3 7" xfId="1720" xr:uid="{00000000-0005-0000-0000-0000B5060000}"/>
    <cellStyle name="20% - 강조색4 4" xfId="1721" xr:uid="{00000000-0005-0000-0000-0000B6060000}"/>
    <cellStyle name="20% - 강조색4 4 2" xfId="1722" xr:uid="{00000000-0005-0000-0000-0000B7060000}"/>
    <cellStyle name="20% - 강조색4 4 2 2" xfId="1723" xr:uid="{00000000-0005-0000-0000-0000B8060000}"/>
    <cellStyle name="20% - 강조색4 4 2 3" xfId="1724" xr:uid="{00000000-0005-0000-0000-0000B9060000}"/>
    <cellStyle name="20% - 강조색4 4 2 4" xfId="1725" xr:uid="{00000000-0005-0000-0000-0000BA060000}"/>
    <cellStyle name="20% - 강조색4 4 2 5" xfId="1726" xr:uid="{00000000-0005-0000-0000-0000BB060000}"/>
    <cellStyle name="20% - 강조색4 4 3" xfId="1727" xr:uid="{00000000-0005-0000-0000-0000BC060000}"/>
    <cellStyle name="20% - 강조색4 4 4" xfId="1728" xr:uid="{00000000-0005-0000-0000-0000BD060000}"/>
    <cellStyle name="20% - 강조색4 4 5" xfId="1729" xr:uid="{00000000-0005-0000-0000-0000BE060000}"/>
    <cellStyle name="20% - 강조색4 4 6" xfId="1730" xr:uid="{00000000-0005-0000-0000-0000BF060000}"/>
    <cellStyle name="20% - 강조색4 4 7" xfId="1731" xr:uid="{00000000-0005-0000-0000-0000C0060000}"/>
    <cellStyle name="20% - 강조색4 5" xfId="1732" xr:uid="{00000000-0005-0000-0000-0000C1060000}"/>
    <cellStyle name="20% - 강조색4 5 2" xfId="1733" xr:uid="{00000000-0005-0000-0000-0000C2060000}"/>
    <cellStyle name="20% - 강조색4 5 2 2" xfId="1734" xr:uid="{00000000-0005-0000-0000-0000C3060000}"/>
    <cellStyle name="20% - 강조색4 5 2 3" xfId="1735" xr:uid="{00000000-0005-0000-0000-0000C4060000}"/>
    <cellStyle name="20% - 강조색4 5 2 4" xfId="1736" xr:uid="{00000000-0005-0000-0000-0000C5060000}"/>
    <cellStyle name="20% - 강조색4 5 2 5" xfId="1737" xr:uid="{00000000-0005-0000-0000-0000C6060000}"/>
    <cellStyle name="20% - 강조색4 5 3" xfId="1738" xr:uid="{00000000-0005-0000-0000-0000C7060000}"/>
    <cellStyle name="20% - 강조색4 5 4" xfId="1739" xr:uid="{00000000-0005-0000-0000-0000C8060000}"/>
    <cellStyle name="20% - 강조색4 5 5" xfId="1740" xr:uid="{00000000-0005-0000-0000-0000C9060000}"/>
    <cellStyle name="20% - 강조색4 5 6" xfId="1741" xr:uid="{00000000-0005-0000-0000-0000CA060000}"/>
    <cellStyle name="20% - 강조색4 5 7" xfId="1742" xr:uid="{00000000-0005-0000-0000-0000CB060000}"/>
    <cellStyle name="20% - 강조색4 6" xfId="1743" xr:uid="{00000000-0005-0000-0000-0000CC060000}"/>
    <cellStyle name="20% - 강조색4 6 2" xfId="1744" xr:uid="{00000000-0005-0000-0000-0000CD060000}"/>
    <cellStyle name="20% - 강조색4 6 2 2" xfId="1745" xr:uid="{00000000-0005-0000-0000-0000CE060000}"/>
    <cellStyle name="20% - 강조색4 6 2 3" xfId="1746" xr:uid="{00000000-0005-0000-0000-0000CF060000}"/>
    <cellStyle name="20% - 강조색4 6 2 4" xfId="1747" xr:uid="{00000000-0005-0000-0000-0000D0060000}"/>
    <cellStyle name="20% - 강조색4 6 2 5" xfId="1748" xr:uid="{00000000-0005-0000-0000-0000D1060000}"/>
    <cellStyle name="20% - 강조색4 6 3" xfId="1749" xr:uid="{00000000-0005-0000-0000-0000D2060000}"/>
    <cellStyle name="20% - 강조색4 6 4" xfId="1750" xr:uid="{00000000-0005-0000-0000-0000D3060000}"/>
    <cellStyle name="20% - 강조색4 6 5" xfId="1751" xr:uid="{00000000-0005-0000-0000-0000D4060000}"/>
    <cellStyle name="20% - 강조색4 6 6" xfId="1752" xr:uid="{00000000-0005-0000-0000-0000D5060000}"/>
    <cellStyle name="20% - 강조색4 6 7" xfId="1753" xr:uid="{00000000-0005-0000-0000-0000D6060000}"/>
    <cellStyle name="20% - 강조색4 7" xfId="1754" xr:uid="{00000000-0005-0000-0000-0000D7060000}"/>
    <cellStyle name="20% - 강조색4 7 2" xfId="1755" xr:uid="{00000000-0005-0000-0000-0000D8060000}"/>
    <cellStyle name="20% - 강조색4 7 2 2" xfId="1756" xr:uid="{00000000-0005-0000-0000-0000D9060000}"/>
    <cellStyle name="20% - 강조색4 7 2 3" xfId="1757" xr:uid="{00000000-0005-0000-0000-0000DA060000}"/>
    <cellStyle name="20% - 강조색4 7 2 4" xfId="1758" xr:uid="{00000000-0005-0000-0000-0000DB060000}"/>
    <cellStyle name="20% - 강조색4 7 2 5" xfId="1759" xr:uid="{00000000-0005-0000-0000-0000DC060000}"/>
    <cellStyle name="20% - 강조색4 7 3" xfId="1760" xr:uid="{00000000-0005-0000-0000-0000DD060000}"/>
    <cellStyle name="20% - 강조색4 7 4" xfId="1761" xr:uid="{00000000-0005-0000-0000-0000DE060000}"/>
    <cellStyle name="20% - 강조색4 7 5" xfId="1762" xr:uid="{00000000-0005-0000-0000-0000DF060000}"/>
    <cellStyle name="20% - 강조색4 7 6" xfId="1763" xr:uid="{00000000-0005-0000-0000-0000E0060000}"/>
    <cellStyle name="20% - 강조색4 7 7" xfId="1764" xr:uid="{00000000-0005-0000-0000-0000E1060000}"/>
    <cellStyle name="20% - 강조색4 8" xfId="1765" xr:uid="{00000000-0005-0000-0000-0000E2060000}"/>
    <cellStyle name="20% - 강조색4 8 2" xfId="1766" xr:uid="{00000000-0005-0000-0000-0000E3060000}"/>
    <cellStyle name="20% - 강조색4 8 2 2" xfId="1767" xr:uid="{00000000-0005-0000-0000-0000E4060000}"/>
    <cellStyle name="20% - 강조색4 8 2 3" xfId="1768" xr:uid="{00000000-0005-0000-0000-0000E5060000}"/>
    <cellStyle name="20% - 강조색4 8 2 4" xfId="1769" xr:uid="{00000000-0005-0000-0000-0000E6060000}"/>
    <cellStyle name="20% - 강조색4 8 2 5" xfId="1770" xr:uid="{00000000-0005-0000-0000-0000E7060000}"/>
    <cellStyle name="20% - 강조색4 8 3" xfId="1771" xr:uid="{00000000-0005-0000-0000-0000E8060000}"/>
    <cellStyle name="20% - 강조색4 8 4" xfId="1772" xr:uid="{00000000-0005-0000-0000-0000E9060000}"/>
    <cellStyle name="20% - 강조색4 8 5" xfId="1773" xr:uid="{00000000-0005-0000-0000-0000EA060000}"/>
    <cellStyle name="20% - 강조색4 8 6" xfId="1774" xr:uid="{00000000-0005-0000-0000-0000EB060000}"/>
    <cellStyle name="20% - 강조색4 8 7" xfId="1775" xr:uid="{00000000-0005-0000-0000-0000EC060000}"/>
    <cellStyle name="20% - 강조색4 9" xfId="1776" xr:uid="{00000000-0005-0000-0000-0000ED060000}"/>
    <cellStyle name="20% - 강조색4 9 2" xfId="1777" xr:uid="{00000000-0005-0000-0000-0000EE060000}"/>
    <cellStyle name="20% - 강조색4 9 2 2" xfId="1778" xr:uid="{00000000-0005-0000-0000-0000EF060000}"/>
    <cellStyle name="20% - 강조색4 9 2 3" xfId="1779" xr:uid="{00000000-0005-0000-0000-0000F0060000}"/>
    <cellStyle name="20% - 강조색4 9 2 4" xfId="1780" xr:uid="{00000000-0005-0000-0000-0000F1060000}"/>
    <cellStyle name="20% - 강조색4 9 2 5" xfId="1781" xr:uid="{00000000-0005-0000-0000-0000F2060000}"/>
    <cellStyle name="20% - 강조색4 9 3" xfId="1782" xr:uid="{00000000-0005-0000-0000-0000F3060000}"/>
    <cellStyle name="20% - 강조색4 9 4" xfId="1783" xr:uid="{00000000-0005-0000-0000-0000F4060000}"/>
    <cellStyle name="20% - 강조색4 9 5" xfId="1784" xr:uid="{00000000-0005-0000-0000-0000F5060000}"/>
    <cellStyle name="20% - 강조색4 9 6" xfId="1785" xr:uid="{00000000-0005-0000-0000-0000F6060000}"/>
    <cellStyle name="20% - 강조색4 9 7" xfId="1786" xr:uid="{00000000-0005-0000-0000-0000F7060000}"/>
    <cellStyle name="20% - 강조색5 10" xfId="1787" xr:uid="{00000000-0005-0000-0000-0000F8060000}"/>
    <cellStyle name="20% - 강조색5 10 2" xfId="1788" xr:uid="{00000000-0005-0000-0000-0000F9060000}"/>
    <cellStyle name="20% - 강조색5 10 2 2" xfId="1789" xr:uid="{00000000-0005-0000-0000-0000FA060000}"/>
    <cellStyle name="20% - 강조색5 10 2 3" xfId="1790" xr:uid="{00000000-0005-0000-0000-0000FB060000}"/>
    <cellStyle name="20% - 강조색5 10 2 4" xfId="1791" xr:uid="{00000000-0005-0000-0000-0000FC060000}"/>
    <cellStyle name="20% - 강조색5 10 2 5" xfId="1792" xr:uid="{00000000-0005-0000-0000-0000FD060000}"/>
    <cellStyle name="20% - 강조색5 10 3" xfId="1793" xr:uid="{00000000-0005-0000-0000-0000FE060000}"/>
    <cellStyle name="20% - 강조색5 10 4" xfId="1794" xr:uid="{00000000-0005-0000-0000-0000FF060000}"/>
    <cellStyle name="20% - 강조색5 10 5" xfId="1795" xr:uid="{00000000-0005-0000-0000-000000070000}"/>
    <cellStyle name="20% - 강조색5 10 6" xfId="1796" xr:uid="{00000000-0005-0000-0000-000001070000}"/>
    <cellStyle name="20% - 강조색5 10 7" xfId="1797" xr:uid="{00000000-0005-0000-0000-000002070000}"/>
    <cellStyle name="20% - 강조색5 11" xfId="1798" xr:uid="{00000000-0005-0000-0000-000003070000}"/>
    <cellStyle name="20% - 강조색5 11 2" xfId="1799" xr:uid="{00000000-0005-0000-0000-000004070000}"/>
    <cellStyle name="20% - 강조색5 11 2 2" xfId="1800" xr:uid="{00000000-0005-0000-0000-000005070000}"/>
    <cellStyle name="20% - 강조색5 11 2 3" xfId="1801" xr:uid="{00000000-0005-0000-0000-000006070000}"/>
    <cellStyle name="20% - 강조색5 11 2 4" xfId="1802" xr:uid="{00000000-0005-0000-0000-000007070000}"/>
    <cellStyle name="20% - 강조색5 11 2 5" xfId="1803" xr:uid="{00000000-0005-0000-0000-000008070000}"/>
    <cellStyle name="20% - 강조색5 11 3" xfId="1804" xr:uid="{00000000-0005-0000-0000-000009070000}"/>
    <cellStyle name="20% - 강조색5 11 4" xfId="1805" xr:uid="{00000000-0005-0000-0000-00000A070000}"/>
    <cellStyle name="20% - 강조색5 11 5" xfId="1806" xr:uid="{00000000-0005-0000-0000-00000B070000}"/>
    <cellStyle name="20% - 강조색5 11 6" xfId="1807" xr:uid="{00000000-0005-0000-0000-00000C070000}"/>
    <cellStyle name="20% - 강조색5 11 7" xfId="1808" xr:uid="{00000000-0005-0000-0000-00000D070000}"/>
    <cellStyle name="20% - 강조색5 12" xfId="1809" xr:uid="{00000000-0005-0000-0000-00000E070000}"/>
    <cellStyle name="20% - 강조색5 12 2" xfId="1810" xr:uid="{00000000-0005-0000-0000-00000F070000}"/>
    <cellStyle name="20% - 강조색5 12 2 2" xfId="1811" xr:uid="{00000000-0005-0000-0000-000010070000}"/>
    <cellStyle name="20% - 강조색5 12 2 3" xfId="1812" xr:uid="{00000000-0005-0000-0000-000011070000}"/>
    <cellStyle name="20% - 강조색5 12 2 4" xfId="1813" xr:uid="{00000000-0005-0000-0000-000012070000}"/>
    <cellStyle name="20% - 강조색5 12 2 5" xfId="1814" xr:uid="{00000000-0005-0000-0000-000013070000}"/>
    <cellStyle name="20% - 강조색5 12 3" xfId="1815" xr:uid="{00000000-0005-0000-0000-000014070000}"/>
    <cellStyle name="20% - 강조색5 12 4" xfId="1816" xr:uid="{00000000-0005-0000-0000-000015070000}"/>
    <cellStyle name="20% - 강조색5 12 5" xfId="1817" xr:uid="{00000000-0005-0000-0000-000016070000}"/>
    <cellStyle name="20% - 강조색5 12 6" xfId="1818" xr:uid="{00000000-0005-0000-0000-000017070000}"/>
    <cellStyle name="20% - 강조색5 12 7" xfId="1819" xr:uid="{00000000-0005-0000-0000-000018070000}"/>
    <cellStyle name="20% - 강조색5 13" xfId="1820" xr:uid="{00000000-0005-0000-0000-000019070000}"/>
    <cellStyle name="20% - 강조색5 13 2" xfId="1821" xr:uid="{00000000-0005-0000-0000-00001A070000}"/>
    <cellStyle name="20% - 강조색5 13 3" xfId="1822" xr:uid="{00000000-0005-0000-0000-00001B070000}"/>
    <cellStyle name="20% - 강조색5 13 4" xfId="1823" xr:uid="{00000000-0005-0000-0000-00001C070000}"/>
    <cellStyle name="20% - 강조색5 14" xfId="1824" xr:uid="{00000000-0005-0000-0000-00001D070000}"/>
    <cellStyle name="20% - 강조색5 14 2" xfId="1825" xr:uid="{00000000-0005-0000-0000-00001E070000}"/>
    <cellStyle name="20% - 강조색5 14 3" xfId="1826" xr:uid="{00000000-0005-0000-0000-00001F070000}"/>
    <cellStyle name="20% - 강조색5 14 4" xfId="1827" xr:uid="{00000000-0005-0000-0000-000020070000}"/>
    <cellStyle name="20% - 강조색5 15" xfId="1828" xr:uid="{00000000-0005-0000-0000-000021070000}"/>
    <cellStyle name="20% - 강조색5 15 2" xfId="1829" xr:uid="{00000000-0005-0000-0000-000022070000}"/>
    <cellStyle name="20% - 강조색5 15 3" xfId="1830" xr:uid="{00000000-0005-0000-0000-000023070000}"/>
    <cellStyle name="20% - 강조색5 15 4" xfId="1831" xr:uid="{00000000-0005-0000-0000-000024070000}"/>
    <cellStyle name="20% - 강조색5 16" xfId="1832" xr:uid="{00000000-0005-0000-0000-000025070000}"/>
    <cellStyle name="20% - 강조색5 16 2" xfId="1833" xr:uid="{00000000-0005-0000-0000-000026070000}"/>
    <cellStyle name="20% - 강조색5 16 3" xfId="1834" xr:uid="{00000000-0005-0000-0000-000027070000}"/>
    <cellStyle name="20% - 강조색5 16 4" xfId="1835" xr:uid="{00000000-0005-0000-0000-000028070000}"/>
    <cellStyle name="20% - 강조색5 2" xfId="1836" xr:uid="{00000000-0005-0000-0000-000029070000}"/>
    <cellStyle name="20% - 강조색5 2 2" xfId="1837" xr:uid="{00000000-0005-0000-0000-00002A070000}"/>
    <cellStyle name="20% - 강조색5 2 2 2" xfId="1838" xr:uid="{00000000-0005-0000-0000-00002B070000}"/>
    <cellStyle name="20% - 강조색5 2 2 3" xfId="1839" xr:uid="{00000000-0005-0000-0000-00002C070000}"/>
    <cellStyle name="20% - 강조색5 2 2 4" xfId="1840" xr:uid="{00000000-0005-0000-0000-00002D070000}"/>
    <cellStyle name="20% - 강조색5 2 2 5" xfId="1841" xr:uid="{00000000-0005-0000-0000-00002E070000}"/>
    <cellStyle name="20% - 강조색5 2 3" xfId="1842" xr:uid="{00000000-0005-0000-0000-00002F070000}"/>
    <cellStyle name="20% - 강조색5 2 4" xfId="1843" xr:uid="{00000000-0005-0000-0000-000030070000}"/>
    <cellStyle name="20% - 강조색5 2 5" xfId="1844" xr:uid="{00000000-0005-0000-0000-000031070000}"/>
    <cellStyle name="20% - 강조색5 2 6" xfId="1845" xr:uid="{00000000-0005-0000-0000-000032070000}"/>
    <cellStyle name="20% - 강조색5 2 7" xfId="1846" xr:uid="{00000000-0005-0000-0000-000033070000}"/>
    <cellStyle name="20% - 강조색5 3" xfId="1847" xr:uid="{00000000-0005-0000-0000-000034070000}"/>
    <cellStyle name="20% - 강조색5 3 2" xfId="1848" xr:uid="{00000000-0005-0000-0000-000035070000}"/>
    <cellStyle name="20% - 강조색5 3 2 2" xfId="1849" xr:uid="{00000000-0005-0000-0000-000036070000}"/>
    <cellStyle name="20% - 강조색5 3 2 3" xfId="1850" xr:uid="{00000000-0005-0000-0000-000037070000}"/>
    <cellStyle name="20% - 강조색5 3 2 4" xfId="1851" xr:uid="{00000000-0005-0000-0000-000038070000}"/>
    <cellStyle name="20% - 강조색5 3 2 5" xfId="1852" xr:uid="{00000000-0005-0000-0000-000039070000}"/>
    <cellStyle name="20% - 강조색5 3 3" xfId="1853" xr:uid="{00000000-0005-0000-0000-00003A070000}"/>
    <cellStyle name="20% - 강조색5 3 4" xfId="1854" xr:uid="{00000000-0005-0000-0000-00003B070000}"/>
    <cellStyle name="20% - 강조색5 3 5" xfId="1855" xr:uid="{00000000-0005-0000-0000-00003C070000}"/>
    <cellStyle name="20% - 강조색5 3 6" xfId="1856" xr:uid="{00000000-0005-0000-0000-00003D070000}"/>
    <cellStyle name="20% - 강조색5 3 7" xfId="1857" xr:uid="{00000000-0005-0000-0000-00003E070000}"/>
    <cellStyle name="20% - 강조색5 4" xfId="1858" xr:uid="{00000000-0005-0000-0000-00003F070000}"/>
    <cellStyle name="20% - 강조색5 4 2" xfId="1859" xr:uid="{00000000-0005-0000-0000-000040070000}"/>
    <cellStyle name="20% - 강조색5 4 2 2" xfId="1860" xr:uid="{00000000-0005-0000-0000-000041070000}"/>
    <cellStyle name="20% - 강조색5 4 2 3" xfId="1861" xr:uid="{00000000-0005-0000-0000-000042070000}"/>
    <cellStyle name="20% - 강조색5 4 2 4" xfId="1862" xr:uid="{00000000-0005-0000-0000-000043070000}"/>
    <cellStyle name="20% - 강조색5 4 2 5" xfId="1863" xr:uid="{00000000-0005-0000-0000-000044070000}"/>
    <cellStyle name="20% - 강조색5 4 3" xfId="1864" xr:uid="{00000000-0005-0000-0000-000045070000}"/>
    <cellStyle name="20% - 강조색5 4 4" xfId="1865" xr:uid="{00000000-0005-0000-0000-000046070000}"/>
    <cellStyle name="20% - 강조색5 4 5" xfId="1866" xr:uid="{00000000-0005-0000-0000-000047070000}"/>
    <cellStyle name="20% - 강조색5 4 6" xfId="1867" xr:uid="{00000000-0005-0000-0000-000048070000}"/>
    <cellStyle name="20% - 강조색5 4 7" xfId="1868" xr:uid="{00000000-0005-0000-0000-000049070000}"/>
    <cellStyle name="20% - 강조색5 5" xfId="1869" xr:uid="{00000000-0005-0000-0000-00004A070000}"/>
    <cellStyle name="20% - 강조색5 5 2" xfId="1870" xr:uid="{00000000-0005-0000-0000-00004B070000}"/>
    <cellStyle name="20% - 강조색5 5 2 2" xfId="1871" xr:uid="{00000000-0005-0000-0000-00004C070000}"/>
    <cellStyle name="20% - 강조색5 5 2 3" xfId="1872" xr:uid="{00000000-0005-0000-0000-00004D070000}"/>
    <cellStyle name="20% - 강조색5 5 2 4" xfId="1873" xr:uid="{00000000-0005-0000-0000-00004E070000}"/>
    <cellStyle name="20% - 강조색5 5 2 5" xfId="1874" xr:uid="{00000000-0005-0000-0000-00004F070000}"/>
    <cellStyle name="20% - 강조색5 5 3" xfId="1875" xr:uid="{00000000-0005-0000-0000-000050070000}"/>
    <cellStyle name="20% - 강조색5 5 4" xfId="1876" xr:uid="{00000000-0005-0000-0000-000051070000}"/>
    <cellStyle name="20% - 강조색5 5 5" xfId="1877" xr:uid="{00000000-0005-0000-0000-000052070000}"/>
    <cellStyle name="20% - 강조색5 5 6" xfId="1878" xr:uid="{00000000-0005-0000-0000-000053070000}"/>
    <cellStyle name="20% - 강조색5 5 7" xfId="1879" xr:uid="{00000000-0005-0000-0000-000054070000}"/>
    <cellStyle name="20% - 강조색5 6" xfId="1880" xr:uid="{00000000-0005-0000-0000-000055070000}"/>
    <cellStyle name="20% - 강조색5 6 2" xfId="1881" xr:uid="{00000000-0005-0000-0000-000056070000}"/>
    <cellStyle name="20% - 강조색5 6 2 2" xfId="1882" xr:uid="{00000000-0005-0000-0000-000057070000}"/>
    <cellStyle name="20% - 강조색5 6 2 3" xfId="1883" xr:uid="{00000000-0005-0000-0000-000058070000}"/>
    <cellStyle name="20% - 강조색5 6 2 4" xfId="1884" xr:uid="{00000000-0005-0000-0000-000059070000}"/>
    <cellStyle name="20% - 강조색5 6 2 5" xfId="1885" xr:uid="{00000000-0005-0000-0000-00005A070000}"/>
    <cellStyle name="20% - 강조색5 6 3" xfId="1886" xr:uid="{00000000-0005-0000-0000-00005B070000}"/>
    <cellStyle name="20% - 강조색5 6 4" xfId="1887" xr:uid="{00000000-0005-0000-0000-00005C070000}"/>
    <cellStyle name="20% - 강조색5 6 5" xfId="1888" xr:uid="{00000000-0005-0000-0000-00005D070000}"/>
    <cellStyle name="20% - 강조색5 6 6" xfId="1889" xr:uid="{00000000-0005-0000-0000-00005E070000}"/>
    <cellStyle name="20% - 강조색5 6 7" xfId="1890" xr:uid="{00000000-0005-0000-0000-00005F070000}"/>
    <cellStyle name="20% - 강조색5 7" xfId="1891" xr:uid="{00000000-0005-0000-0000-000060070000}"/>
    <cellStyle name="20% - 강조색5 7 2" xfId="1892" xr:uid="{00000000-0005-0000-0000-000061070000}"/>
    <cellStyle name="20% - 강조색5 7 2 2" xfId="1893" xr:uid="{00000000-0005-0000-0000-000062070000}"/>
    <cellStyle name="20% - 강조색5 7 2 3" xfId="1894" xr:uid="{00000000-0005-0000-0000-000063070000}"/>
    <cellStyle name="20% - 강조색5 7 2 4" xfId="1895" xr:uid="{00000000-0005-0000-0000-000064070000}"/>
    <cellStyle name="20% - 강조색5 7 2 5" xfId="1896" xr:uid="{00000000-0005-0000-0000-000065070000}"/>
    <cellStyle name="20% - 강조색5 7 3" xfId="1897" xr:uid="{00000000-0005-0000-0000-000066070000}"/>
    <cellStyle name="20% - 강조색5 7 4" xfId="1898" xr:uid="{00000000-0005-0000-0000-000067070000}"/>
    <cellStyle name="20% - 강조색5 7 5" xfId="1899" xr:uid="{00000000-0005-0000-0000-000068070000}"/>
    <cellStyle name="20% - 강조색5 7 6" xfId="1900" xr:uid="{00000000-0005-0000-0000-000069070000}"/>
    <cellStyle name="20% - 강조색5 7 7" xfId="1901" xr:uid="{00000000-0005-0000-0000-00006A070000}"/>
    <cellStyle name="20% - 강조색5 8" xfId="1902" xr:uid="{00000000-0005-0000-0000-00006B070000}"/>
    <cellStyle name="20% - 강조색5 8 2" xfId="1903" xr:uid="{00000000-0005-0000-0000-00006C070000}"/>
    <cellStyle name="20% - 강조색5 8 2 2" xfId="1904" xr:uid="{00000000-0005-0000-0000-00006D070000}"/>
    <cellStyle name="20% - 강조색5 8 2 3" xfId="1905" xr:uid="{00000000-0005-0000-0000-00006E070000}"/>
    <cellStyle name="20% - 강조색5 8 2 4" xfId="1906" xr:uid="{00000000-0005-0000-0000-00006F070000}"/>
    <cellStyle name="20% - 강조색5 8 2 5" xfId="1907" xr:uid="{00000000-0005-0000-0000-000070070000}"/>
    <cellStyle name="20% - 강조색5 8 3" xfId="1908" xr:uid="{00000000-0005-0000-0000-000071070000}"/>
    <cellStyle name="20% - 강조색5 8 4" xfId="1909" xr:uid="{00000000-0005-0000-0000-000072070000}"/>
    <cellStyle name="20% - 강조색5 8 5" xfId="1910" xr:uid="{00000000-0005-0000-0000-000073070000}"/>
    <cellStyle name="20% - 강조색5 8 6" xfId="1911" xr:uid="{00000000-0005-0000-0000-000074070000}"/>
    <cellStyle name="20% - 강조색5 8 7" xfId="1912" xr:uid="{00000000-0005-0000-0000-000075070000}"/>
    <cellStyle name="20% - 강조색5 9" xfId="1913" xr:uid="{00000000-0005-0000-0000-000076070000}"/>
    <cellStyle name="20% - 강조색5 9 2" xfId="1914" xr:uid="{00000000-0005-0000-0000-000077070000}"/>
    <cellStyle name="20% - 강조색5 9 2 2" xfId="1915" xr:uid="{00000000-0005-0000-0000-000078070000}"/>
    <cellStyle name="20% - 강조색5 9 2 3" xfId="1916" xr:uid="{00000000-0005-0000-0000-000079070000}"/>
    <cellStyle name="20% - 강조색5 9 2 4" xfId="1917" xr:uid="{00000000-0005-0000-0000-00007A070000}"/>
    <cellStyle name="20% - 강조색5 9 2 5" xfId="1918" xr:uid="{00000000-0005-0000-0000-00007B070000}"/>
    <cellStyle name="20% - 강조색5 9 3" xfId="1919" xr:uid="{00000000-0005-0000-0000-00007C070000}"/>
    <cellStyle name="20% - 강조색5 9 4" xfId="1920" xr:uid="{00000000-0005-0000-0000-00007D070000}"/>
    <cellStyle name="20% - 강조색5 9 5" xfId="1921" xr:uid="{00000000-0005-0000-0000-00007E070000}"/>
    <cellStyle name="20% - 강조색5 9 6" xfId="1922" xr:uid="{00000000-0005-0000-0000-00007F070000}"/>
    <cellStyle name="20% - 강조색5 9 7" xfId="1923" xr:uid="{00000000-0005-0000-0000-000080070000}"/>
    <cellStyle name="20% - 강조색6 10" xfId="1924" xr:uid="{00000000-0005-0000-0000-000081070000}"/>
    <cellStyle name="20% - 강조색6 10 2" xfId="1925" xr:uid="{00000000-0005-0000-0000-000082070000}"/>
    <cellStyle name="20% - 강조색6 10 2 2" xfId="1926" xr:uid="{00000000-0005-0000-0000-000083070000}"/>
    <cellStyle name="20% - 강조색6 10 2 3" xfId="1927" xr:uid="{00000000-0005-0000-0000-000084070000}"/>
    <cellStyle name="20% - 강조색6 10 2 4" xfId="1928" xr:uid="{00000000-0005-0000-0000-000085070000}"/>
    <cellStyle name="20% - 강조색6 10 2 5" xfId="1929" xr:uid="{00000000-0005-0000-0000-000086070000}"/>
    <cellStyle name="20% - 강조색6 10 3" xfId="1930" xr:uid="{00000000-0005-0000-0000-000087070000}"/>
    <cellStyle name="20% - 강조색6 10 4" xfId="1931" xr:uid="{00000000-0005-0000-0000-000088070000}"/>
    <cellStyle name="20% - 강조색6 10 5" xfId="1932" xr:uid="{00000000-0005-0000-0000-000089070000}"/>
    <cellStyle name="20% - 강조색6 10 6" xfId="1933" xr:uid="{00000000-0005-0000-0000-00008A070000}"/>
    <cellStyle name="20% - 강조색6 10 7" xfId="1934" xr:uid="{00000000-0005-0000-0000-00008B070000}"/>
    <cellStyle name="20% - 강조색6 11" xfId="1935" xr:uid="{00000000-0005-0000-0000-00008C070000}"/>
    <cellStyle name="20% - 강조색6 11 2" xfId="1936" xr:uid="{00000000-0005-0000-0000-00008D070000}"/>
    <cellStyle name="20% - 강조색6 11 2 2" xfId="1937" xr:uid="{00000000-0005-0000-0000-00008E070000}"/>
    <cellStyle name="20% - 강조색6 11 2 3" xfId="1938" xr:uid="{00000000-0005-0000-0000-00008F070000}"/>
    <cellStyle name="20% - 강조색6 11 2 4" xfId="1939" xr:uid="{00000000-0005-0000-0000-000090070000}"/>
    <cellStyle name="20% - 강조색6 11 2 5" xfId="1940" xr:uid="{00000000-0005-0000-0000-000091070000}"/>
    <cellStyle name="20% - 강조색6 11 3" xfId="1941" xr:uid="{00000000-0005-0000-0000-000092070000}"/>
    <cellStyle name="20% - 강조색6 11 4" xfId="1942" xr:uid="{00000000-0005-0000-0000-000093070000}"/>
    <cellStyle name="20% - 강조색6 11 5" xfId="1943" xr:uid="{00000000-0005-0000-0000-000094070000}"/>
    <cellStyle name="20% - 강조색6 11 6" xfId="1944" xr:uid="{00000000-0005-0000-0000-000095070000}"/>
    <cellStyle name="20% - 강조색6 11 7" xfId="1945" xr:uid="{00000000-0005-0000-0000-000096070000}"/>
    <cellStyle name="20% - 강조색6 12" xfId="1946" xr:uid="{00000000-0005-0000-0000-000097070000}"/>
    <cellStyle name="20% - 강조색6 12 2" xfId="1947" xr:uid="{00000000-0005-0000-0000-000098070000}"/>
    <cellStyle name="20% - 강조색6 12 2 2" xfId="1948" xr:uid="{00000000-0005-0000-0000-000099070000}"/>
    <cellStyle name="20% - 강조색6 12 2 3" xfId="1949" xr:uid="{00000000-0005-0000-0000-00009A070000}"/>
    <cellStyle name="20% - 강조색6 12 2 4" xfId="1950" xr:uid="{00000000-0005-0000-0000-00009B070000}"/>
    <cellStyle name="20% - 강조색6 12 2 5" xfId="1951" xr:uid="{00000000-0005-0000-0000-00009C070000}"/>
    <cellStyle name="20% - 강조색6 12 3" xfId="1952" xr:uid="{00000000-0005-0000-0000-00009D070000}"/>
    <cellStyle name="20% - 강조색6 12 4" xfId="1953" xr:uid="{00000000-0005-0000-0000-00009E070000}"/>
    <cellStyle name="20% - 강조색6 12 5" xfId="1954" xr:uid="{00000000-0005-0000-0000-00009F070000}"/>
    <cellStyle name="20% - 강조색6 12 6" xfId="1955" xr:uid="{00000000-0005-0000-0000-0000A0070000}"/>
    <cellStyle name="20% - 강조색6 12 7" xfId="1956" xr:uid="{00000000-0005-0000-0000-0000A1070000}"/>
    <cellStyle name="20% - 강조색6 13" xfId="1957" xr:uid="{00000000-0005-0000-0000-0000A2070000}"/>
    <cellStyle name="20% - 강조색6 13 2" xfId="1958" xr:uid="{00000000-0005-0000-0000-0000A3070000}"/>
    <cellStyle name="20% - 강조색6 13 3" xfId="1959" xr:uid="{00000000-0005-0000-0000-0000A4070000}"/>
    <cellStyle name="20% - 강조색6 13 4" xfId="1960" xr:uid="{00000000-0005-0000-0000-0000A5070000}"/>
    <cellStyle name="20% - 강조색6 14" xfId="1961" xr:uid="{00000000-0005-0000-0000-0000A6070000}"/>
    <cellStyle name="20% - 강조색6 14 2" xfId="1962" xr:uid="{00000000-0005-0000-0000-0000A7070000}"/>
    <cellStyle name="20% - 강조색6 14 3" xfId="1963" xr:uid="{00000000-0005-0000-0000-0000A8070000}"/>
    <cellStyle name="20% - 강조색6 14 4" xfId="1964" xr:uid="{00000000-0005-0000-0000-0000A9070000}"/>
    <cellStyle name="20% - 강조색6 15" xfId="1965" xr:uid="{00000000-0005-0000-0000-0000AA070000}"/>
    <cellStyle name="20% - 강조색6 15 2" xfId="1966" xr:uid="{00000000-0005-0000-0000-0000AB070000}"/>
    <cellStyle name="20% - 강조색6 15 3" xfId="1967" xr:uid="{00000000-0005-0000-0000-0000AC070000}"/>
    <cellStyle name="20% - 강조색6 15 4" xfId="1968" xr:uid="{00000000-0005-0000-0000-0000AD070000}"/>
    <cellStyle name="20% - 강조색6 16" xfId="1969" xr:uid="{00000000-0005-0000-0000-0000AE070000}"/>
    <cellStyle name="20% - 강조색6 16 2" xfId="1970" xr:uid="{00000000-0005-0000-0000-0000AF070000}"/>
    <cellStyle name="20% - 강조색6 16 3" xfId="1971" xr:uid="{00000000-0005-0000-0000-0000B0070000}"/>
    <cellStyle name="20% - 강조색6 16 4" xfId="1972" xr:uid="{00000000-0005-0000-0000-0000B1070000}"/>
    <cellStyle name="20% - 강조색6 2" xfId="1973" xr:uid="{00000000-0005-0000-0000-0000B2070000}"/>
    <cellStyle name="20% - 강조색6 2 2" xfId="1974" xr:uid="{00000000-0005-0000-0000-0000B3070000}"/>
    <cellStyle name="20% - 강조색6 2 2 2" xfId="1975" xr:uid="{00000000-0005-0000-0000-0000B4070000}"/>
    <cellStyle name="20% - 강조색6 2 2 3" xfId="1976" xr:uid="{00000000-0005-0000-0000-0000B5070000}"/>
    <cellStyle name="20% - 강조색6 2 2 4" xfId="1977" xr:uid="{00000000-0005-0000-0000-0000B6070000}"/>
    <cellStyle name="20% - 강조색6 2 2 5" xfId="1978" xr:uid="{00000000-0005-0000-0000-0000B7070000}"/>
    <cellStyle name="20% - 강조색6 2 3" xfId="1979" xr:uid="{00000000-0005-0000-0000-0000B8070000}"/>
    <cellStyle name="20% - 강조색6 2 4" xfId="1980" xr:uid="{00000000-0005-0000-0000-0000B9070000}"/>
    <cellStyle name="20% - 강조색6 2 5" xfId="1981" xr:uid="{00000000-0005-0000-0000-0000BA070000}"/>
    <cellStyle name="20% - 강조색6 2 6" xfId="1982" xr:uid="{00000000-0005-0000-0000-0000BB070000}"/>
    <cellStyle name="20% - 강조색6 2 7" xfId="1983" xr:uid="{00000000-0005-0000-0000-0000BC070000}"/>
    <cellStyle name="20% - 강조색6 3" xfId="1984" xr:uid="{00000000-0005-0000-0000-0000BD070000}"/>
    <cellStyle name="20% - 강조색6 3 2" xfId="1985" xr:uid="{00000000-0005-0000-0000-0000BE070000}"/>
    <cellStyle name="20% - 강조색6 3 2 2" xfId="1986" xr:uid="{00000000-0005-0000-0000-0000BF070000}"/>
    <cellStyle name="20% - 강조색6 3 2 3" xfId="1987" xr:uid="{00000000-0005-0000-0000-0000C0070000}"/>
    <cellStyle name="20% - 강조색6 3 2 4" xfId="1988" xr:uid="{00000000-0005-0000-0000-0000C1070000}"/>
    <cellStyle name="20% - 강조색6 3 2 5" xfId="1989" xr:uid="{00000000-0005-0000-0000-0000C2070000}"/>
    <cellStyle name="20% - 강조색6 3 3" xfId="1990" xr:uid="{00000000-0005-0000-0000-0000C3070000}"/>
    <cellStyle name="20% - 강조색6 3 4" xfId="1991" xr:uid="{00000000-0005-0000-0000-0000C4070000}"/>
    <cellStyle name="20% - 강조색6 3 5" xfId="1992" xr:uid="{00000000-0005-0000-0000-0000C5070000}"/>
    <cellStyle name="20% - 강조색6 3 6" xfId="1993" xr:uid="{00000000-0005-0000-0000-0000C6070000}"/>
    <cellStyle name="20% - 강조색6 3 7" xfId="1994" xr:uid="{00000000-0005-0000-0000-0000C7070000}"/>
    <cellStyle name="20% - 강조색6 4" xfId="1995" xr:uid="{00000000-0005-0000-0000-0000C8070000}"/>
    <cellStyle name="20% - 강조색6 4 2" xfId="1996" xr:uid="{00000000-0005-0000-0000-0000C9070000}"/>
    <cellStyle name="20% - 강조색6 4 2 2" xfId="1997" xr:uid="{00000000-0005-0000-0000-0000CA070000}"/>
    <cellStyle name="20% - 강조색6 4 2 3" xfId="1998" xr:uid="{00000000-0005-0000-0000-0000CB070000}"/>
    <cellStyle name="20% - 강조색6 4 2 4" xfId="1999" xr:uid="{00000000-0005-0000-0000-0000CC070000}"/>
    <cellStyle name="20% - 강조색6 4 2 5" xfId="2000" xr:uid="{00000000-0005-0000-0000-0000CD070000}"/>
    <cellStyle name="20% - 강조색6 4 3" xfId="2001" xr:uid="{00000000-0005-0000-0000-0000CE070000}"/>
    <cellStyle name="20% - 강조색6 4 4" xfId="2002" xr:uid="{00000000-0005-0000-0000-0000CF070000}"/>
    <cellStyle name="20% - 강조색6 4 5" xfId="2003" xr:uid="{00000000-0005-0000-0000-0000D0070000}"/>
    <cellStyle name="20% - 강조색6 4 6" xfId="2004" xr:uid="{00000000-0005-0000-0000-0000D1070000}"/>
    <cellStyle name="20% - 강조색6 4 7" xfId="2005" xr:uid="{00000000-0005-0000-0000-0000D2070000}"/>
    <cellStyle name="20% - 강조색6 5" xfId="2006" xr:uid="{00000000-0005-0000-0000-0000D3070000}"/>
    <cellStyle name="20% - 강조색6 5 2" xfId="2007" xr:uid="{00000000-0005-0000-0000-0000D4070000}"/>
    <cellStyle name="20% - 강조색6 5 2 2" xfId="2008" xr:uid="{00000000-0005-0000-0000-0000D5070000}"/>
    <cellStyle name="20% - 강조색6 5 2 3" xfId="2009" xr:uid="{00000000-0005-0000-0000-0000D6070000}"/>
    <cellStyle name="20% - 강조색6 5 2 4" xfId="2010" xr:uid="{00000000-0005-0000-0000-0000D7070000}"/>
    <cellStyle name="20% - 강조색6 5 2 5" xfId="2011" xr:uid="{00000000-0005-0000-0000-0000D8070000}"/>
    <cellStyle name="20% - 강조색6 5 3" xfId="2012" xr:uid="{00000000-0005-0000-0000-0000D9070000}"/>
    <cellStyle name="20% - 강조색6 5 4" xfId="2013" xr:uid="{00000000-0005-0000-0000-0000DA070000}"/>
    <cellStyle name="20% - 강조색6 5 5" xfId="2014" xr:uid="{00000000-0005-0000-0000-0000DB070000}"/>
    <cellStyle name="20% - 강조색6 5 6" xfId="2015" xr:uid="{00000000-0005-0000-0000-0000DC070000}"/>
    <cellStyle name="20% - 강조색6 5 7" xfId="2016" xr:uid="{00000000-0005-0000-0000-0000DD070000}"/>
    <cellStyle name="20% - 강조색6 6" xfId="2017" xr:uid="{00000000-0005-0000-0000-0000DE070000}"/>
    <cellStyle name="20% - 강조색6 6 2" xfId="2018" xr:uid="{00000000-0005-0000-0000-0000DF070000}"/>
    <cellStyle name="20% - 강조색6 6 2 2" xfId="2019" xr:uid="{00000000-0005-0000-0000-0000E0070000}"/>
    <cellStyle name="20% - 강조색6 6 2 3" xfId="2020" xr:uid="{00000000-0005-0000-0000-0000E1070000}"/>
    <cellStyle name="20% - 강조색6 6 2 4" xfId="2021" xr:uid="{00000000-0005-0000-0000-0000E2070000}"/>
    <cellStyle name="20% - 강조색6 6 2 5" xfId="2022" xr:uid="{00000000-0005-0000-0000-0000E3070000}"/>
    <cellStyle name="20% - 강조색6 6 3" xfId="2023" xr:uid="{00000000-0005-0000-0000-0000E4070000}"/>
    <cellStyle name="20% - 강조색6 6 4" xfId="2024" xr:uid="{00000000-0005-0000-0000-0000E5070000}"/>
    <cellStyle name="20% - 강조색6 6 5" xfId="2025" xr:uid="{00000000-0005-0000-0000-0000E6070000}"/>
    <cellStyle name="20% - 강조색6 6 6" xfId="2026" xr:uid="{00000000-0005-0000-0000-0000E7070000}"/>
    <cellStyle name="20% - 강조색6 6 7" xfId="2027" xr:uid="{00000000-0005-0000-0000-0000E8070000}"/>
    <cellStyle name="20% - 강조색6 7" xfId="2028" xr:uid="{00000000-0005-0000-0000-0000E9070000}"/>
    <cellStyle name="20% - 강조색6 7 2" xfId="2029" xr:uid="{00000000-0005-0000-0000-0000EA070000}"/>
    <cellStyle name="20% - 강조색6 7 2 2" xfId="2030" xr:uid="{00000000-0005-0000-0000-0000EB070000}"/>
    <cellStyle name="20% - 강조색6 7 2 3" xfId="2031" xr:uid="{00000000-0005-0000-0000-0000EC070000}"/>
    <cellStyle name="20% - 강조색6 7 2 4" xfId="2032" xr:uid="{00000000-0005-0000-0000-0000ED070000}"/>
    <cellStyle name="20% - 강조색6 7 2 5" xfId="2033" xr:uid="{00000000-0005-0000-0000-0000EE070000}"/>
    <cellStyle name="20% - 강조색6 7 3" xfId="2034" xr:uid="{00000000-0005-0000-0000-0000EF070000}"/>
    <cellStyle name="20% - 강조색6 7 4" xfId="2035" xr:uid="{00000000-0005-0000-0000-0000F0070000}"/>
    <cellStyle name="20% - 강조색6 7 5" xfId="2036" xr:uid="{00000000-0005-0000-0000-0000F1070000}"/>
    <cellStyle name="20% - 강조색6 7 6" xfId="2037" xr:uid="{00000000-0005-0000-0000-0000F2070000}"/>
    <cellStyle name="20% - 강조색6 7 7" xfId="2038" xr:uid="{00000000-0005-0000-0000-0000F3070000}"/>
    <cellStyle name="20% - 강조색6 8" xfId="2039" xr:uid="{00000000-0005-0000-0000-0000F4070000}"/>
    <cellStyle name="20% - 강조색6 8 2" xfId="2040" xr:uid="{00000000-0005-0000-0000-0000F5070000}"/>
    <cellStyle name="20% - 강조색6 8 2 2" xfId="2041" xr:uid="{00000000-0005-0000-0000-0000F6070000}"/>
    <cellStyle name="20% - 강조색6 8 2 3" xfId="2042" xr:uid="{00000000-0005-0000-0000-0000F7070000}"/>
    <cellStyle name="20% - 강조색6 8 2 4" xfId="2043" xr:uid="{00000000-0005-0000-0000-0000F8070000}"/>
    <cellStyle name="20% - 강조색6 8 2 5" xfId="2044" xr:uid="{00000000-0005-0000-0000-0000F9070000}"/>
    <cellStyle name="20% - 강조색6 8 3" xfId="2045" xr:uid="{00000000-0005-0000-0000-0000FA070000}"/>
    <cellStyle name="20% - 강조색6 8 4" xfId="2046" xr:uid="{00000000-0005-0000-0000-0000FB070000}"/>
    <cellStyle name="20% - 강조색6 8 5" xfId="2047" xr:uid="{00000000-0005-0000-0000-0000FC070000}"/>
    <cellStyle name="20% - 강조색6 8 6" xfId="2048" xr:uid="{00000000-0005-0000-0000-0000FD070000}"/>
    <cellStyle name="20% - 강조색6 8 7" xfId="2049" xr:uid="{00000000-0005-0000-0000-0000FE070000}"/>
    <cellStyle name="20% - 강조색6 9" xfId="2050" xr:uid="{00000000-0005-0000-0000-0000FF070000}"/>
    <cellStyle name="20% - 강조색6 9 2" xfId="2051" xr:uid="{00000000-0005-0000-0000-000000080000}"/>
    <cellStyle name="20% - 강조색6 9 2 2" xfId="2052" xr:uid="{00000000-0005-0000-0000-000001080000}"/>
    <cellStyle name="20% - 강조색6 9 2 3" xfId="2053" xr:uid="{00000000-0005-0000-0000-000002080000}"/>
    <cellStyle name="20% - 강조색6 9 2 4" xfId="2054" xr:uid="{00000000-0005-0000-0000-000003080000}"/>
    <cellStyle name="20% - 강조색6 9 2 5" xfId="2055" xr:uid="{00000000-0005-0000-0000-000004080000}"/>
    <cellStyle name="20% - 강조색6 9 3" xfId="2056" xr:uid="{00000000-0005-0000-0000-000005080000}"/>
    <cellStyle name="20% - 강조색6 9 4" xfId="2057" xr:uid="{00000000-0005-0000-0000-000006080000}"/>
    <cellStyle name="20% - 강조색6 9 5" xfId="2058" xr:uid="{00000000-0005-0000-0000-000007080000}"/>
    <cellStyle name="20% - 강조색6 9 6" xfId="2059" xr:uid="{00000000-0005-0000-0000-000008080000}"/>
    <cellStyle name="20% - 강조색6 9 7" xfId="2060" xr:uid="{00000000-0005-0000-0000-000009080000}"/>
    <cellStyle name="40% - 강조색1 10" xfId="2061" xr:uid="{00000000-0005-0000-0000-00000A080000}"/>
    <cellStyle name="40% - 강조색1 10 2" xfId="2062" xr:uid="{00000000-0005-0000-0000-00000B080000}"/>
    <cellStyle name="40% - 강조색1 10 2 2" xfId="2063" xr:uid="{00000000-0005-0000-0000-00000C080000}"/>
    <cellStyle name="40% - 강조색1 10 2 3" xfId="2064" xr:uid="{00000000-0005-0000-0000-00000D080000}"/>
    <cellStyle name="40% - 강조색1 10 2 4" xfId="2065" xr:uid="{00000000-0005-0000-0000-00000E080000}"/>
    <cellStyle name="40% - 강조색1 10 2 5" xfId="2066" xr:uid="{00000000-0005-0000-0000-00000F080000}"/>
    <cellStyle name="40% - 강조색1 10 3" xfId="2067" xr:uid="{00000000-0005-0000-0000-000010080000}"/>
    <cellStyle name="40% - 강조색1 10 4" xfId="2068" xr:uid="{00000000-0005-0000-0000-000011080000}"/>
    <cellStyle name="40% - 강조색1 10 5" xfId="2069" xr:uid="{00000000-0005-0000-0000-000012080000}"/>
    <cellStyle name="40% - 강조색1 10 6" xfId="2070" xr:uid="{00000000-0005-0000-0000-000013080000}"/>
    <cellStyle name="40% - 강조색1 10 7" xfId="2071" xr:uid="{00000000-0005-0000-0000-000014080000}"/>
    <cellStyle name="40% - 강조색1 11" xfId="2072" xr:uid="{00000000-0005-0000-0000-000015080000}"/>
    <cellStyle name="40% - 강조색1 11 2" xfId="2073" xr:uid="{00000000-0005-0000-0000-000016080000}"/>
    <cellStyle name="40% - 강조색1 11 2 2" xfId="2074" xr:uid="{00000000-0005-0000-0000-000017080000}"/>
    <cellStyle name="40% - 강조색1 11 2 3" xfId="2075" xr:uid="{00000000-0005-0000-0000-000018080000}"/>
    <cellStyle name="40% - 강조색1 11 2 4" xfId="2076" xr:uid="{00000000-0005-0000-0000-000019080000}"/>
    <cellStyle name="40% - 강조색1 11 2 5" xfId="2077" xr:uid="{00000000-0005-0000-0000-00001A080000}"/>
    <cellStyle name="40% - 강조색1 11 3" xfId="2078" xr:uid="{00000000-0005-0000-0000-00001B080000}"/>
    <cellStyle name="40% - 강조색1 11 4" xfId="2079" xr:uid="{00000000-0005-0000-0000-00001C080000}"/>
    <cellStyle name="40% - 강조색1 11 5" xfId="2080" xr:uid="{00000000-0005-0000-0000-00001D080000}"/>
    <cellStyle name="40% - 강조색1 11 6" xfId="2081" xr:uid="{00000000-0005-0000-0000-00001E080000}"/>
    <cellStyle name="40% - 강조색1 11 7" xfId="2082" xr:uid="{00000000-0005-0000-0000-00001F080000}"/>
    <cellStyle name="40% - 강조색1 12" xfId="2083" xr:uid="{00000000-0005-0000-0000-000020080000}"/>
    <cellStyle name="40% - 강조색1 12 2" xfId="2084" xr:uid="{00000000-0005-0000-0000-000021080000}"/>
    <cellStyle name="40% - 강조색1 12 2 2" xfId="2085" xr:uid="{00000000-0005-0000-0000-000022080000}"/>
    <cellStyle name="40% - 강조색1 12 2 3" xfId="2086" xr:uid="{00000000-0005-0000-0000-000023080000}"/>
    <cellStyle name="40% - 강조색1 12 2 4" xfId="2087" xr:uid="{00000000-0005-0000-0000-000024080000}"/>
    <cellStyle name="40% - 강조색1 12 2 5" xfId="2088" xr:uid="{00000000-0005-0000-0000-000025080000}"/>
    <cellStyle name="40% - 강조색1 12 3" xfId="2089" xr:uid="{00000000-0005-0000-0000-000026080000}"/>
    <cellStyle name="40% - 강조색1 12 4" xfId="2090" xr:uid="{00000000-0005-0000-0000-000027080000}"/>
    <cellStyle name="40% - 강조색1 12 5" xfId="2091" xr:uid="{00000000-0005-0000-0000-000028080000}"/>
    <cellStyle name="40% - 강조색1 12 6" xfId="2092" xr:uid="{00000000-0005-0000-0000-000029080000}"/>
    <cellStyle name="40% - 강조색1 12 7" xfId="2093" xr:uid="{00000000-0005-0000-0000-00002A080000}"/>
    <cellStyle name="40% - 강조색1 13" xfId="2094" xr:uid="{00000000-0005-0000-0000-00002B080000}"/>
    <cellStyle name="40% - 강조색1 13 2" xfId="2095" xr:uid="{00000000-0005-0000-0000-00002C080000}"/>
    <cellStyle name="40% - 강조색1 13 3" xfId="2096" xr:uid="{00000000-0005-0000-0000-00002D080000}"/>
    <cellStyle name="40% - 강조색1 13 4" xfId="2097" xr:uid="{00000000-0005-0000-0000-00002E080000}"/>
    <cellStyle name="40% - 강조색1 14" xfId="2098" xr:uid="{00000000-0005-0000-0000-00002F080000}"/>
    <cellStyle name="40% - 강조색1 14 2" xfId="2099" xr:uid="{00000000-0005-0000-0000-000030080000}"/>
    <cellStyle name="40% - 강조색1 14 3" xfId="2100" xr:uid="{00000000-0005-0000-0000-000031080000}"/>
    <cellStyle name="40% - 강조색1 14 4" xfId="2101" xr:uid="{00000000-0005-0000-0000-000032080000}"/>
    <cellStyle name="40% - 강조색1 15" xfId="2102" xr:uid="{00000000-0005-0000-0000-000033080000}"/>
    <cellStyle name="40% - 강조색1 15 2" xfId="2103" xr:uid="{00000000-0005-0000-0000-000034080000}"/>
    <cellStyle name="40% - 강조색1 15 3" xfId="2104" xr:uid="{00000000-0005-0000-0000-000035080000}"/>
    <cellStyle name="40% - 강조색1 15 4" xfId="2105" xr:uid="{00000000-0005-0000-0000-000036080000}"/>
    <cellStyle name="40% - 강조색1 16" xfId="2106" xr:uid="{00000000-0005-0000-0000-000037080000}"/>
    <cellStyle name="40% - 강조색1 16 2" xfId="2107" xr:uid="{00000000-0005-0000-0000-000038080000}"/>
    <cellStyle name="40% - 강조색1 16 3" xfId="2108" xr:uid="{00000000-0005-0000-0000-000039080000}"/>
    <cellStyle name="40% - 강조색1 16 4" xfId="2109" xr:uid="{00000000-0005-0000-0000-00003A080000}"/>
    <cellStyle name="40% - 강조색1 2" xfId="2110" xr:uid="{00000000-0005-0000-0000-00003B080000}"/>
    <cellStyle name="40% - 강조색1 2 2" xfId="2111" xr:uid="{00000000-0005-0000-0000-00003C080000}"/>
    <cellStyle name="40% - 강조색1 2 2 2" xfId="2112" xr:uid="{00000000-0005-0000-0000-00003D080000}"/>
    <cellStyle name="40% - 강조색1 2 2 3" xfId="2113" xr:uid="{00000000-0005-0000-0000-00003E080000}"/>
    <cellStyle name="40% - 강조색1 2 2 4" xfId="2114" xr:uid="{00000000-0005-0000-0000-00003F080000}"/>
    <cellStyle name="40% - 강조색1 2 2 5" xfId="2115" xr:uid="{00000000-0005-0000-0000-000040080000}"/>
    <cellStyle name="40% - 강조색1 2 3" xfId="2116" xr:uid="{00000000-0005-0000-0000-000041080000}"/>
    <cellStyle name="40% - 강조색1 2 4" xfId="2117" xr:uid="{00000000-0005-0000-0000-000042080000}"/>
    <cellStyle name="40% - 강조색1 2 5" xfId="2118" xr:uid="{00000000-0005-0000-0000-000043080000}"/>
    <cellStyle name="40% - 강조색1 2 6" xfId="2119" xr:uid="{00000000-0005-0000-0000-000044080000}"/>
    <cellStyle name="40% - 강조색1 2 7" xfId="2120" xr:uid="{00000000-0005-0000-0000-000045080000}"/>
    <cellStyle name="40% - 강조색1 3" xfId="2121" xr:uid="{00000000-0005-0000-0000-000046080000}"/>
    <cellStyle name="40% - 강조색1 3 2" xfId="2122" xr:uid="{00000000-0005-0000-0000-000047080000}"/>
    <cellStyle name="40% - 강조색1 3 2 2" xfId="2123" xr:uid="{00000000-0005-0000-0000-000048080000}"/>
    <cellStyle name="40% - 강조색1 3 2 3" xfId="2124" xr:uid="{00000000-0005-0000-0000-000049080000}"/>
    <cellStyle name="40% - 강조색1 3 2 4" xfId="2125" xr:uid="{00000000-0005-0000-0000-00004A080000}"/>
    <cellStyle name="40% - 강조색1 3 2 5" xfId="2126" xr:uid="{00000000-0005-0000-0000-00004B080000}"/>
    <cellStyle name="40% - 강조색1 3 3" xfId="2127" xr:uid="{00000000-0005-0000-0000-00004C080000}"/>
    <cellStyle name="40% - 강조색1 3 4" xfId="2128" xr:uid="{00000000-0005-0000-0000-00004D080000}"/>
    <cellStyle name="40% - 강조색1 3 5" xfId="2129" xr:uid="{00000000-0005-0000-0000-00004E080000}"/>
    <cellStyle name="40% - 강조색1 3 6" xfId="2130" xr:uid="{00000000-0005-0000-0000-00004F080000}"/>
    <cellStyle name="40% - 강조색1 3 7" xfId="2131" xr:uid="{00000000-0005-0000-0000-000050080000}"/>
    <cellStyle name="40% - 강조색1 4" xfId="2132" xr:uid="{00000000-0005-0000-0000-000051080000}"/>
    <cellStyle name="40% - 강조색1 4 2" xfId="2133" xr:uid="{00000000-0005-0000-0000-000052080000}"/>
    <cellStyle name="40% - 강조색1 4 2 2" xfId="2134" xr:uid="{00000000-0005-0000-0000-000053080000}"/>
    <cellStyle name="40% - 강조색1 4 2 3" xfId="2135" xr:uid="{00000000-0005-0000-0000-000054080000}"/>
    <cellStyle name="40% - 강조색1 4 2 4" xfId="2136" xr:uid="{00000000-0005-0000-0000-000055080000}"/>
    <cellStyle name="40% - 강조색1 4 2 5" xfId="2137" xr:uid="{00000000-0005-0000-0000-000056080000}"/>
    <cellStyle name="40% - 강조색1 4 3" xfId="2138" xr:uid="{00000000-0005-0000-0000-000057080000}"/>
    <cellStyle name="40% - 강조색1 4 4" xfId="2139" xr:uid="{00000000-0005-0000-0000-000058080000}"/>
    <cellStyle name="40% - 강조색1 4 5" xfId="2140" xr:uid="{00000000-0005-0000-0000-000059080000}"/>
    <cellStyle name="40% - 강조색1 4 6" xfId="2141" xr:uid="{00000000-0005-0000-0000-00005A080000}"/>
    <cellStyle name="40% - 강조색1 4 7" xfId="2142" xr:uid="{00000000-0005-0000-0000-00005B080000}"/>
    <cellStyle name="40% - 강조색1 5" xfId="2143" xr:uid="{00000000-0005-0000-0000-00005C080000}"/>
    <cellStyle name="40% - 강조색1 5 2" xfId="2144" xr:uid="{00000000-0005-0000-0000-00005D080000}"/>
    <cellStyle name="40% - 강조색1 5 2 2" xfId="2145" xr:uid="{00000000-0005-0000-0000-00005E080000}"/>
    <cellStyle name="40% - 강조색1 5 2 3" xfId="2146" xr:uid="{00000000-0005-0000-0000-00005F080000}"/>
    <cellStyle name="40% - 강조색1 5 2 4" xfId="2147" xr:uid="{00000000-0005-0000-0000-000060080000}"/>
    <cellStyle name="40% - 강조색1 5 2 5" xfId="2148" xr:uid="{00000000-0005-0000-0000-000061080000}"/>
    <cellStyle name="40% - 강조색1 5 3" xfId="2149" xr:uid="{00000000-0005-0000-0000-000062080000}"/>
    <cellStyle name="40% - 강조색1 5 4" xfId="2150" xr:uid="{00000000-0005-0000-0000-000063080000}"/>
    <cellStyle name="40% - 강조색1 5 5" xfId="2151" xr:uid="{00000000-0005-0000-0000-000064080000}"/>
    <cellStyle name="40% - 강조색1 5 6" xfId="2152" xr:uid="{00000000-0005-0000-0000-000065080000}"/>
    <cellStyle name="40% - 강조색1 5 7" xfId="2153" xr:uid="{00000000-0005-0000-0000-000066080000}"/>
    <cellStyle name="40% - 강조색1 6" xfId="2154" xr:uid="{00000000-0005-0000-0000-000067080000}"/>
    <cellStyle name="40% - 강조색1 6 2" xfId="2155" xr:uid="{00000000-0005-0000-0000-000068080000}"/>
    <cellStyle name="40% - 강조색1 6 2 2" xfId="2156" xr:uid="{00000000-0005-0000-0000-000069080000}"/>
    <cellStyle name="40% - 강조색1 6 2 3" xfId="2157" xr:uid="{00000000-0005-0000-0000-00006A080000}"/>
    <cellStyle name="40% - 강조색1 6 2 4" xfId="2158" xr:uid="{00000000-0005-0000-0000-00006B080000}"/>
    <cellStyle name="40% - 강조색1 6 2 5" xfId="2159" xr:uid="{00000000-0005-0000-0000-00006C080000}"/>
    <cellStyle name="40% - 강조색1 6 3" xfId="2160" xr:uid="{00000000-0005-0000-0000-00006D080000}"/>
    <cellStyle name="40% - 강조색1 6 4" xfId="2161" xr:uid="{00000000-0005-0000-0000-00006E080000}"/>
    <cellStyle name="40% - 강조색1 6 5" xfId="2162" xr:uid="{00000000-0005-0000-0000-00006F080000}"/>
    <cellStyle name="40% - 강조색1 6 6" xfId="2163" xr:uid="{00000000-0005-0000-0000-000070080000}"/>
    <cellStyle name="40% - 강조색1 6 7" xfId="2164" xr:uid="{00000000-0005-0000-0000-000071080000}"/>
    <cellStyle name="40% - 강조색1 7" xfId="2165" xr:uid="{00000000-0005-0000-0000-000072080000}"/>
    <cellStyle name="40% - 강조색1 7 2" xfId="2166" xr:uid="{00000000-0005-0000-0000-000073080000}"/>
    <cellStyle name="40% - 강조색1 7 2 2" xfId="2167" xr:uid="{00000000-0005-0000-0000-000074080000}"/>
    <cellStyle name="40% - 강조색1 7 2 3" xfId="2168" xr:uid="{00000000-0005-0000-0000-000075080000}"/>
    <cellStyle name="40% - 강조색1 7 2 4" xfId="2169" xr:uid="{00000000-0005-0000-0000-000076080000}"/>
    <cellStyle name="40% - 강조색1 7 2 5" xfId="2170" xr:uid="{00000000-0005-0000-0000-000077080000}"/>
    <cellStyle name="40% - 강조색1 7 3" xfId="2171" xr:uid="{00000000-0005-0000-0000-000078080000}"/>
    <cellStyle name="40% - 강조색1 7 4" xfId="2172" xr:uid="{00000000-0005-0000-0000-000079080000}"/>
    <cellStyle name="40% - 강조색1 7 5" xfId="2173" xr:uid="{00000000-0005-0000-0000-00007A080000}"/>
    <cellStyle name="40% - 강조색1 7 6" xfId="2174" xr:uid="{00000000-0005-0000-0000-00007B080000}"/>
    <cellStyle name="40% - 강조색1 7 7" xfId="2175" xr:uid="{00000000-0005-0000-0000-00007C080000}"/>
    <cellStyle name="40% - 강조색1 8" xfId="2176" xr:uid="{00000000-0005-0000-0000-00007D080000}"/>
    <cellStyle name="40% - 강조색1 8 2" xfId="2177" xr:uid="{00000000-0005-0000-0000-00007E080000}"/>
    <cellStyle name="40% - 강조색1 8 2 2" xfId="2178" xr:uid="{00000000-0005-0000-0000-00007F080000}"/>
    <cellStyle name="40% - 강조색1 8 2 3" xfId="2179" xr:uid="{00000000-0005-0000-0000-000080080000}"/>
    <cellStyle name="40% - 강조색1 8 2 4" xfId="2180" xr:uid="{00000000-0005-0000-0000-000081080000}"/>
    <cellStyle name="40% - 강조색1 8 2 5" xfId="2181" xr:uid="{00000000-0005-0000-0000-000082080000}"/>
    <cellStyle name="40% - 강조색1 8 3" xfId="2182" xr:uid="{00000000-0005-0000-0000-000083080000}"/>
    <cellStyle name="40% - 강조색1 8 4" xfId="2183" xr:uid="{00000000-0005-0000-0000-000084080000}"/>
    <cellStyle name="40% - 강조색1 8 5" xfId="2184" xr:uid="{00000000-0005-0000-0000-000085080000}"/>
    <cellStyle name="40% - 강조색1 8 6" xfId="2185" xr:uid="{00000000-0005-0000-0000-000086080000}"/>
    <cellStyle name="40% - 강조색1 8 7" xfId="2186" xr:uid="{00000000-0005-0000-0000-000087080000}"/>
    <cellStyle name="40% - 강조색1 9" xfId="2187" xr:uid="{00000000-0005-0000-0000-000088080000}"/>
    <cellStyle name="40% - 강조색1 9 2" xfId="2188" xr:uid="{00000000-0005-0000-0000-000089080000}"/>
    <cellStyle name="40% - 강조색1 9 2 2" xfId="2189" xr:uid="{00000000-0005-0000-0000-00008A080000}"/>
    <cellStyle name="40% - 강조색1 9 2 3" xfId="2190" xr:uid="{00000000-0005-0000-0000-00008B080000}"/>
    <cellStyle name="40% - 강조색1 9 2 4" xfId="2191" xr:uid="{00000000-0005-0000-0000-00008C080000}"/>
    <cellStyle name="40% - 강조색1 9 2 5" xfId="2192" xr:uid="{00000000-0005-0000-0000-00008D080000}"/>
    <cellStyle name="40% - 강조색1 9 3" xfId="2193" xr:uid="{00000000-0005-0000-0000-00008E080000}"/>
    <cellStyle name="40% - 강조색1 9 4" xfId="2194" xr:uid="{00000000-0005-0000-0000-00008F080000}"/>
    <cellStyle name="40% - 강조색1 9 5" xfId="2195" xr:uid="{00000000-0005-0000-0000-000090080000}"/>
    <cellStyle name="40% - 강조색1 9 6" xfId="2196" xr:uid="{00000000-0005-0000-0000-000091080000}"/>
    <cellStyle name="40% - 강조색1 9 7" xfId="2197" xr:uid="{00000000-0005-0000-0000-000092080000}"/>
    <cellStyle name="40% - 강조색2 10" xfId="2198" xr:uid="{00000000-0005-0000-0000-000093080000}"/>
    <cellStyle name="40% - 강조색2 10 2" xfId="2199" xr:uid="{00000000-0005-0000-0000-000094080000}"/>
    <cellStyle name="40% - 강조색2 10 2 2" xfId="2200" xr:uid="{00000000-0005-0000-0000-000095080000}"/>
    <cellStyle name="40% - 강조색2 10 2 3" xfId="2201" xr:uid="{00000000-0005-0000-0000-000096080000}"/>
    <cellStyle name="40% - 강조색2 10 2 4" xfId="2202" xr:uid="{00000000-0005-0000-0000-000097080000}"/>
    <cellStyle name="40% - 강조색2 10 2 5" xfId="2203" xr:uid="{00000000-0005-0000-0000-000098080000}"/>
    <cellStyle name="40% - 강조색2 10 3" xfId="2204" xr:uid="{00000000-0005-0000-0000-000099080000}"/>
    <cellStyle name="40% - 강조색2 10 4" xfId="2205" xr:uid="{00000000-0005-0000-0000-00009A080000}"/>
    <cellStyle name="40% - 강조색2 10 5" xfId="2206" xr:uid="{00000000-0005-0000-0000-00009B080000}"/>
    <cellStyle name="40% - 강조색2 10 6" xfId="2207" xr:uid="{00000000-0005-0000-0000-00009C080000}"/>
    <cellStyle name="40% - 강조색2 10 7" xfId="2208" xr:uid="{00000000-0005-0000-0000-00009D080000}"/>
    <cellStyle name="40% - 강조색2 11" xfId="2209" xr:uid="{00000000-0005-0000-0000-00009E080000}"/>
    <cellStyle name="40% - 강조색2 11 2" xfId="2210" xr:uid="{00000000-0005-0000-0000-00009F080000}"/>
    <cellStyle name="40% - 강조색2 11 2 2" xfId="2211" xr:uid="{00000000-0005-0000-0000-0000A0080000}"/>
    <cellStyle name="40% - 강조색2 11 2 3" xfId="2212" xr:uid="{00000000-0005-0000-0000-0000A1080000}"/>
    <cellStyle name="40% - 강조색2 11 2 4" xfId="2213" xr:uid="{00000000-0005-0000-0000-0000A2080000}"/>
    <cellStyle name="40% - 강조색2 11 2 5" xfId="2214" xr:uid="{00000000-0005-0000-0000-0000A3080000}"/>
    <cellStyle name="40% - 강조색2 11 3" xfId="2215" xr:uid="{00000000-0005-0000-0000-0000A4080000}"/>
    <cellStyle name="40% - 강조색2 11 4" xfId="2216" xr:uid="{00000000-0005-0000-0000-0000A5080000}"/>
    <cellStyle name="40% - 강조색2 11 5" xfId="2217" xr:uid="{00000000-0005-0000-0000-0000A6080000}"/>
    <cellStyle name="40% - 강조색2 11 6" xfId="2218" xr:uid="{00000000-0005-0000-0000-0000A7080000}"/>
    <cellStyle name="40% - 강조색2 11 7" xfId="2219" xr:uid="{00000000-0005-0000-0000-0000A8080000}"/>
    <cellStyle name="40% - 강조색2 12" xfId="2220" xr:uid="{00000000-0005-0000-0000-0000A9080000}"/>
    <cellStyle name="40% - 강조색2 12 2" xfId="2221" xr:uid="{00000000-0005-0000-0000-0000AA080000}"/>
    <cellStyle name="40% - 강조색2 12 2 2" xfId="2222" xr:uid="{00000000-0005-0000-0000-0000AB080000}"/>
    <cellStyle name="40% - 강조색2 12 2 3" xfId="2223" xr:uid="{00000000-0005-0000-0000-0000AC080000}"/>
    <cellStyle name="40% - 강조색2 12 2 4" xfId="2224" xr:uid="{00000000-0005-0000-0000-0000AD080000}"/>
    <cellStyle name="40% - 강조색2 12 2 5" xfId="2225" xr:uid="{00000000-0005-0000-0000-0000AE080000}"/>
    <cellStyle name="40% - 강조색2 12 3" xfId="2226" xr:uid="{00000000-0005-0000-0000-0000AF080000}"/>
    <cellStyle name="40% - 강조색2 12 4" xfId="2227" xr:uid="{00000000-0005-0000-0000-0000B0080000}"/>
    <cellStyle name="40% - 강조색2 12 5" xfId="2228" xr:uid="{00000000-0005-0000-0000-0000B1080000}"/>
    <cellStyle name="40% - 강조색2 12 6" xfId="2229" xr:uid="{00000000-0005-0000-0000-0000B2080000}"/>
    <cellStyle name="40% - 강조색2 12 7" xfId="2230" xr:uid="{00000000-0005-0000-0000-0000B3080000}"/>
    <cellStyle name="40% - 강조색2 13" xfId="2231" xr:uid="{00000000-0005-0000-0000-0000B4080000}"/>
    <cellStyle name="40% - 강조색2 13 2" xfId="2232" xr:uid="{00000000-0005-0000-0000-0000B5080000}"/>
    <cellStyle name="40% - 강조색2 13 3" xfId="2233" xr:uid="{00000000-0005-0000-0000-0000B6080000}"/>
    <cellStyle name="40% - 강조색2 13 4" xfId="2234" xr:uid="{00000000-0005-0000-0000-0000B7080000}"/>
    <cellStyle name="40% - 강조색2 14" xfId="2235" xr:uid="{00000000-0005-0000-0000-0000B8080000}"/>
    <cellStyle name="40% - 강조색2 14 2" xfId="2236" xr:uid="{00000000-0005-0000-0000-0000B9080000}"/>
    <cellStyle name="40% - 강조색2 14 3" xfId="2237" xr:uid="{00000000-0005-0000-0000-0000BA080000}"/>
    <cellStyle name="40% - 강조색2 14 4" xfId="2238" xr:uid="{00000000-0005-0000-0000-0000BB080000}"/>
    <cellStyle name="40% - 강조색2 15" xfId="2239" xr:uid="{00000000-0005-0000-0000-0000BC080000}"/>
    <cellStyle name="40% - 강조색2 15 2" xfId="2240" xr:uid="{00000000-0005-0000-0000-0000BD080000}"/>
    <cellStyle name="40% - 강조색2 15 3" xfId="2241" xr:uid="{00000000-0005-0000-0000-0000BE080000}"/>
    <cellStyle name="40% - 강조색2 15 4" xfId="2242" xr:uid="{00000000-0005-0000-0000-0000BF080000}"/>
    <cellStyle name="40% - 강조색2 16" xfId="2243" xr:uid="{00000000-0005-0000-0000-0000C0080000}"/>
    <cellStyle name="40% - 강조색2 16 2" xfId="2244" xr:uid="{00000000-0005-0000-0000-0000C1080000}"/>
    <cellStyle name="40% - 강조색2 16 3" xfId="2245" xr:uid="{00000000-0005-0000-0000-0000C2080000}"/>
    <cellStyle name="40% - 강조색2 16 4" xfId="2246" xr:uid="{00000000-0005-0000-0000-0000C3080000}"/>
    <cellStyle name="40% - 강조색2 2" xfId="2247" xr:uid="{00000000-0005-0000-0000-0000C4080000}"/>
    <cellStyle name="40% - 강조색2 2 2" xfId="2248" xr:uid="{00000000-0005-0000-0000-0000C5080000}"/>
    <cellStyle name="40% - 강조색2 2 2 2" xfId="2249" xr:uid="{00000000-0005-0000-0000-0000C6080000}"/>
    <cellStyle name="40% - 강조색2 2 2 3" xfId="2250" xr:uid="{00000000-0005-0000-0000-0000C7080000}"/>
    <cellStyle name="40% - 강조색2 2 2 4" xfId="2251" xr:uid="{00000000-0005-0000-0000-0000C8080000}"/>
    <cellStyle name="40% - 강조색2 2 2 5" xfId="2252" xr:uid="{00000000-0005-0000-0000-0000C9080000}"/>
    <cellStyle name="40% - 강조색2 2 3" xfId="2253" xr:uid="{00000000-0005-0000-0000-0000CA080000}"/>
    <cellStyle name="40% - 강조색2 2 4" xfId="2254" xr:uid="{00000000-0005-0000-0000-0000CB080000}"/>
    <cellStyle name="40% - 강조색2 2 5" xfId="2255" xr:uid="{00000000-0005-0000-0000-0000CC080000}"/>
    <cellStyle name="40% - 강조색2 2 6" xfId="2256" xr:uid="{00000000-0005-0000-0000-0000CD080000}"/>
    <cellStyle name="40% - 강조색2 2 7" xfId="2257" xr:uid="{00000000-0005-0000-0000-0000CE080000}"/>
    <cellStyle name="40% - 강조색2 3" xfId="2258" xr:uid="{00000000-0005-0000-0000-0000CF080000}"/>
    <cellStyle name="40% - 강조색2 3 2" xfId="2259" xr:uid="{00000000-0005-0000-0000-0000D0080000}"/>
    <cellStyle name="40% - 강조색2 3 2 2" xfId="2260" xr:uid="{00000000-0005-0000-0000-0000D1080000}"/>
    <cellStyle name="40% - 강조색2 3 2 3" xfId="2261" xr:uid="{00000000-0005-0000-0000-0000D2080000}"/>
    <cellStyle name="40% - 강조색2 3 2 4" xfId="2262" xr:uid="{00000000-0005-0000-0000-0000D3080000}"/>
    <cellStyle name="40% - 강조색2 3 2 5" xfId="2263" xr:uid="{00000000-0005-0000-0000-0000D4080000}"/>
    <cellStyle name="40% - 강조색2 3 3" xfId="2264" xr:uid="{00000000-0005-0000-0000-0000D5080000}"/>
    <cellStyle name="40% - 강조색2 3 4" xfId="2265" xr:uid="{00000000-0005-0000-0000-0000D6080000}"/>
    <cellStyle name="40% - 강조색2 3 5" xfId="2266" xr:uid="{00000000-0005-0000-0000-0000D7080000}"/>
    <cellStyle name="40% - 강조색2 3 6" xfId="2267" xr:uid="{00000000-0005-0000-0000-0000D8080000}"/>
    <cellStyle name="40% - 강조색2 3 7" xfId="2268" xr:uid="{00000000-0005-0000-0000-0000D9080000}"/>
    <cellStyle name="40% - 강조색2 4" xfId="2269" xr:uid="{00000000-0005-0000-0000-0000DA080000}"/>
    <cellStyle name="40% - 강조색2 4 2" xfId="2270" xr:uid="{00000000-0005-0000-0000-0000DB080000}"/>
    <cellStyle name="40% - 강조색2 4 2 2" xfId="2271" xr:uid="{00000000-0005-0000-0000-0000DC080000}"/>
    <cellStyle name="40% - 강조색2 4 2 3" xfId="2272" xr:uid="{00000000-0005-0000-0000-0000DD080000}"/>
    <cellStyle name="40% - 강조색2 4 2 4" xfId="2273" xr:uid="{00000000-0005-0000-0000-0000DE080000}"/>
    <cellStyle name="40% - 강조색2 4 2 5" xfId="2274" xr:uid="{00000000-0005-0000-0000-0000DF080000}"/>
    <cellStyle name="40% - 강조색2 4 3" xfId="2275" xr:uid="{00000000-0005-0000-0000-0000E0080000}"/>
    <cellStyle name="40% - 강조색2 4 4" xfId="2276" xr:uid="{00000000-0005-0000-0000-0000E1080000}"/>
    <cellStyle name="40% - 강조색2 4 5" xfId="2277" xr:uid="{00000000-0005-0000-0000-0000E2080000}"/>
    <cellStyle name="40% - 강조색2 4 6" xfId="2278" xr:uid="{00000000-0005-0000-0000-0000E3080000}"/>
    <cellStyle name="40% - 강조색2 4 7" xfId="2279" xr:uid="{00000000-0005-0000-0000-0000E4080000}"/>
    <cellStyle name="40% - 강조색2 5" xfId="2280" xr:uid="{00000000-0005-0000-0000-0000E5080000}"/>
    <cellStyle name="40% - 강조색2 5 2" xfId="2281" xr:uid="{00000000-0005-0000-0000-0000E6080000}"/>
    <cellStyle name="40% - 강조색2 5 2 2" xfId="2282" xr:uid="{00000000-0005-0000-0000-0000E7080000}"/>
    <cellStyle name="40% - 강조색2 5 2 3" xfId="2283" xr:uid="{00000000-0005-0000-0000-0000E8080000}"/>
    <cellStyle name="40% - 강조색2 5 2 4" xfId="2284" xr:uid="{00000000-0005-0000-0000-0000E9080000}"/>
    <cellStyle name="40% - 강조색2 5 2 5" xfId="2285" xr:uid="{00000000-0005-0000-0000-0000EA080000}"/>
    <cellStyle name="40% - 강조색2 5 3" xfId="2286" xr:uid="{00000000-0005-0000-0000-0000EB080000}"/>
    <cellStyle name="40% - 강조색2 5 4" xfId="2287" xr:uid="{00000000-0005-0000-0000-0000EC080000}"/>
    <cellStyle name="40% - 강조색2 5 5" xfId="2288" xr:uid="{00000000-0005-0000-0000-0000ED080000}"/>
    <cellStyle name="40% - 강조색2 5 6" xfId="2289" xr:uid="{00000000-0005-0000-0000-0000EE080000}"/>
    <cellStyle name="40% - 강조색2 5 7" xfId="2290" xr:uid="{00000000-0005-0000-0000-0000EF080000}"/>
    <cellStyle name="40% - 강조색2 6" xfId="2291" xr:uid="{00000000-0005-0000-0000-0000F0080000}"/>
    <cellStyle name="40% - 강조색2 6 2" xfId="2292" xr:uid="{00000000-0005-0000-0000-0000F1080000}"/>
    <cellStyle name="40% - 강조색2 6 2 2" xfId="2293" xr:uid="{00000000-0005-0000-0000-0000F2080000}"/>
    <cellStyle name="40% - 강조색2 6 2 3" xfId="2294" xr:uid="{00000000-0005-0000-0000-0000F3080000}"/>
    <cellStyle name="40% - 강조색2 6 2 4" xfId="2295" xr:uid="{00000000-0005-0000-0000-0000F4080000}"/>
    <cellStyle name="40% - 강조색2 6 2 5" xfId="2296" xr:uid="{00000000-0005-0000-0000-0000F5080000}"/>
    <cellStyle name="40% - 강조색2 6 3" xfId="2297" xr:uid="{00000000-0005-0000-0000-0000F6080000}"/>
    <cellStyle name="40% - 강조색2 6 4" xfId="2298" xr:uid="{00000000-0005-0000-0000-0000F7080000}"/>
    <cellStyle name="40% - 강조색2 6 5" xfId="2299" xr:uid="{00000000-0005-0000-0000-0000F8080000}"/>
    <cellStyle name="40% - 강조색2 6 6" xfId="2300" xr:uid="{00000000-0005-0000-0000-0000F9080000}"/>
    <cellStyle name="40% - 강조색2 6 7" xfId="2301" xr:uid="{00000000-0005-0000-0000-0000FA080000}"/>
    <cellStyle name="40% - 강조색2 7" xfId="2302" xr:uid="{00000000-0005-0000-0000-0000FB080000}"/>
    <cellStyle name="40% - 강조색2 7 2" xfId="2303" xr:uid="{00000000-0005-0000-0000-0000FC080000}"/>
    <cellStyle name="40% - 강조색2 7 2 2" xfId="2304" xr:uid="{00000000-0005-0000-0000-0000FD080000}"/>
    <cellStyle name="40% - 강조색2 7 2 3" xfId="2305" xr:uid="{00000000-0005-0000-0000-0000FE080000}"/>
    <cellStyle name="40% - 강조색2 7 2 4" xfId="2306" xr:uid="{00000000-0005-0000-0000-0000FF080000}"/>
    <cellStyle name="40% - 강조색2 7 2 5" xfId="2307" xr:uid="{00000000-0005-0000-0000-000000090000}"/>
    <cellStyle name="40% - 강조색2 7 3" xfId="2308" xr:uid="{00000000-0005-0000-0000-000001090000}"/>
    <cellStyle name="40% - 강조색2 7 4" xfId="2309" xr:uid="{00000000-0005-0000-0000-000002090000}"/>
    <cellStyle name="40% - 강조색2 7 5" xfId="2310" xr:uid="{00000000-0005-0000-0000-000003090000}"/>
    <cellStyle name="40% - 강조색2 7 6" xfId="2311" xr:uid="{00000000-0005-0000-0000-000004090000}"/>
    <cellStyle name="40% - 강조색2 7 7" xfId="2312" xr:uid="{00000000-0005-0000-0000-000005090000}"/>
    <cellStyle name="40% - 강조색2 8" xfId="2313" xr:uid="{00000000-0005-0000-0000-000006090000}"/>
    <cellStyle name="40% - 강조색2 8 2" xfId="2314" xr:uid="{00000000-0005-0000-0000-000007090000}"/>
    <cellStyle name="40% - 강조색2 8 2 2" xfId="2315" xr:uid="{00000000-0005-0000-0000-000008090000}"/>
    <cellStyle name="40% - 강조색2 8 2 3" xfId="2316" xr:uid="{00000000-0005-0000-0000-000009090000}"/>
    <cellStyle name="40% - 강조색2 8 2 4" xfId="2317" xr:uid="{00000000-0005-0000-0000-00000A090000}"/>
    <cellStyle name="40% - 강조색2 8 2 5" xfId="2318" xr:uid="{00000000-0005-0000-0000-00000B090000}"/>
    <cellStyle name="40% - 강조색2 8 3" xfId="2319" xr:uid="{00000000-0005-0000-0000-00000C090000}"/>
    <cellStyle name="40% - 강조색2 8 4" xfId="2320" xr:uid="{00000000-0005-0000-0000-00000D090000}"/>
    <cellStyle name="40% - 강조색2 8 5" xfId="2321" xr:uid="{00000000-0005-0000-0000-00000E090000}"/>
    <cellStyle name="40% - 강조색2 8 6" xfId="2322" xr:uid="{00000000-0005-0000-0000-00000F090000}"/>
    <cellStyle name="40% - 강조색2 8 7" xfId="2323" xr:uid="{00000000-0005-0000-0000-000010090000}"/>
    <cellStyle name="40% - 강조색2 9" xfId="2324" xr:uid="{00000000-0005-0000-0000-000011090000}"/>
    <cellStyle name="40% - 강조색2 9 2" xfId="2325" xr:uid="{00000000-0005-0000-0000-000012090000}"/>
    <cellStyle name="40% - 강조색2 9 2 2" xfId="2326" xr:uid="{00000000-0005-0000-0000-000013090000}"/>
    <cellStyle name="40% - 강조색2 9 2 3" xfId="2327" xr:uid="{00000000-0005-0000-0000-000014090000}"/>
    <cellStyle name="40% - 강조색2 9 2 4" xfId="2328" xr:uid="{00000000-0005-0000-0000-000015090000}"/>
    <cellStyle name="40% - 강조색2 9 2 5" xfId="2329" xr:uid="{00000000-0005-0000-0000-000016090000}"/>
    <cellStyle name="40% - 강조색2 9 3" xfId="2330" xr:uid="{00000000-0005-0000-0000-000017090000}"/>
    <cellStyle name="40% - 강조색2 9 4" xfId="2331" xr:uid="{00000000-0005-0000-0000-000018090000}"/>
    <cellStyle name="40% - 강조색2 9 5" xfId="2332" xr:uid="{00000000-0005-0000-0000-000019090000}"/>
    <cellStyle name="40% - 강조색2 9 6" xfId="2333" xr:uid="{00000000-0005-0000-0000-00001A090000}"/>
    <cellStyle name="40% - 강조색2 9 7" xfId="2334" xr:uid="{00000000-0005-0000-0000-00001B090000}"/>
    <cellStyle name="40% - 강조색3 10" xfId="2335" xr:uid="{00000000-0005-0000-0000-00001C090000}"/>
    <cellStyle name="40% - 강조색3 10 2" xfId="2336" xr:uid="{00000000-0005-0000-0000-00001D090000}"/>
    <cellStyle name="40% - 강조색3 10 2 2" xfId="2337" xr:uid="{00000000-0005-0000-0000-00001E090000}"/>
    <cellStyle name="40% - 강조색3 10 2 3" xfId="2338" xr:uid="{00000000-0005-0000-0000-00001F090000}"/>
    <cellStyle name="40% - 강조색3 10 2 4" xfId="2339" xr:uid="{00000000-0005-0000-0000-000020090000}"/>
    <cellStyle name="40% - 강조색3 10 2 5" xfId="2340" xr:uid="{00000000-0005-0000-0000-000021090000}"/>
    <cellStyle name="40% - 강조색3 10 3" xfId="2341" xr:uid="{00000000-0005-0000-0000-000022090000}"/>
    <cellStyle name="40% - 강조색3 10 4" xfId="2342" xr:uid="{00000000-0005-0000-0000-000023090000}"/>
    <cellStyle name="40% - 강조색3 10 5" xfId="2343" xr:uid="{00000000-0005-0000-0000-000024090000}"/>
    <cellStyle name="40% - 강조색3 10 6" xfId="2344" xr:uid="{00000000-0005-0000-0000-000025090000}"/>
    <cellStyle name="40% - 강조색3 10 7" xfId="2345" xr:uid="{00000000-0005-0000-0000-000026090000}"/>
    <cellStyle name="40% - 강조색3 11" xfId="2346" xr:uid="{00000000-0005-0000-0000-000027090000}"/>
    <cellStyle name="40% - 강조색3 11 2" xfId="2347" xr:uid="{00000000-0005-0000-0000-000028090000}"/>
    <cellStyle name="40% - 강조색3 11 2 2" xfId="2348" xr:uid="{00000000-0005-0000-0000-000029090000}"/>
    <cellStyle name="40% - 강조색3 11 2 3" xfId="2349" xr:uid="{00000000-0005-0000-0000-00002A090000}"/>
    <cellStyle name="40% - 강조색3 11 2 4" xfId="2350" xr:uid="{00000000-0005-0000-0000-00002B090000}"/>
    <cellStyle name="40% - 강조색3 11 2 5" xfId="2351" xr:uid="{00000000-0005-0000-0000-00002C090000}"/>
    <cellStyle name="40% - 강조색3 11 3" xfId="2352" xr:uid="{00000000-0005-0000-0000-00002D090000}"/>
    <cellStyle name="40% - 강조색3 11 4" xfId="2353" xr:uid="{00000000-0005-0000-0000-00002E090000}"/>
    <cellStyle name="40% - 강조색3 11 5" xfId="2354" xr:uid="{00000000-0005-0000-0000-00002F090000}"/>
    <cellStyle name="40% - 강조색3 11 6" xfId="2355" xr:uid="{00000000-0005-0000-0000-000030090000}"/>
    <cellStyle name="40% - 강조색3 11 7" xfId="2356" xr:uid="{00000000-0005-0000-0000-000031090000}"/>
    <cellStyle name="40% - 강조색3 12" xfId="2357" xr:uid="{00000000-0005-0000-0000-000032090000}"/>
    <cellStyle name="40% - 강조색3 12 2" xfId="2358" xr:uid="{00000000-0005-0000-0000-000033090000}"/>
    <cellStyle name="40% - 강조색3 12 2 2" xfId="2359" xr:uid="{00000000-0005-0000-0000-000034090000}"/>
    <cellStyle name="40% - 강조색3 12 2 3" xfId="2360" xr:uid="{00000000-0005-0000-0000-000035090000}"/>
    <cellStyle name="40% - 강조색3 12 2 4" xfId="2361" xr:uid="{00000000-0005-0000-0000-000036090000}"/>
    <cellStyle name="40% - 강조색3 12 2 5" xfId="2362" xr:uid="{00000000-0005-0000-0000-000037090000}"/>
    <cellStyle name="40% - 강조색3 12 3" xfId="2363" xr:uid="{00000000-0005-0000-0000-000038090000}"/>
    <cellStyle name="40% - 강조색3 12 4" xfId="2364" xr:uid="{00000000-0005-0000-0000-000039090000}"/>
    <cellStyle name="40% - 강조색3 12 5" xfId="2365" xr:uid="{00000000-0005-0000-0000-00003A090000}"/>
    <cellStyle name="40% - 강조색3 12 6" xfId="2366" xr:uid="{00000000-0005-0000-0000-00003B090000}"/>
    <cellStyle name="40% - 강조색3 12 7" xfId="2367" xr:uid="{00000000-0005-0000-0000-00003C090000}"/>
    <cellStyle name="40% - 강조색3 13" xfId="2368" xr:uid="{00000000-0005-0000-0000-00003D090000}"/>
    <cellStyle name="40% - 강조색3 13 2" xfId="2369" xr:uid="{00000000-0005-0000-0000-00003E090000}"/>
    <cellStyle name="40% - 강조색3 13 3" xfId="2370" xr:uid="{00000000-0005-0000-0000-00003F090000}"/>
    <cellStyle name="40% - 강조색3 13 4" xfId="2371" xr:uid="{00000000-0005-0000-0000-000040090000}"/>
    <cellStyle name="40% - 강조색3 14" xfId="2372" xr:uid="{00000000-0005-0000-0000-000041090000}"/>
    <cellStyle name="40% - 강조색3 14 2" xfId="2373" xr:uid="{00000000-0005-0000-0000-000042090000}"/>
    <cellStyle name="40% - 강조색3 14 3" xfId="2374" xr:uid="{00000000-0005-0000-0000-000043090000}"/>
    <cellStyle name="40% - 강조색3 14 4" xfId="2375" xr:uid="{00000000-0005-0000-0000-000044090000}"/>
    <cellStyle name="40% - 강조색3 15" xfId="2376" xr:uid="{00000000-0005-0000-0000-000045090000}"/>
    <cellStyle name="40% - 강조색3 15 2" xfId="2377" xr:uid="{00000000-0005-0000-0000-000046090000}"/>
    <cellStyle name="40% - 강조색3 15 3" xfId="2378" xr:uid="{00000000-0005-0000-0000-000047090000}"/>
    <cellStyle name="40% - 강조색3 15 4" xfId="2379" xr:uid="{00000000-0005-0000-0000-000048090000}"/>
    <cellStyle name="40% - 강조색3 16" xfId="2380" xr:uid="{00000000-0005-0000-0000-000049090000}"/>
    <cellStyle name="40% - 강조색3 16 2" xfId="2381" xr:uid="{00000000-0005-0000-0000-00004A090000}"/>
    <cellStyle name="40% - 강조색3 16 3" xfId="2382" xr:uid="{00000000-0005-0000-0000-00004B090000}"/>
    <cellStyle name="40% - 강조색3 16 4" xfId="2383" xr:uid="{00000000-0005-0000-0000-00004C090000}"/>
    <cellStyle name="40% - 강조색3 2" xfId="2384" xr:uid="{00000000-0005-0000-0000-00004D090000}"/>
    <cellStyle name="40% - 강조색3 2 2" xfId="2385" xr:uid="{00000000-0005-0000-0000-00004E090000}"/>
    <cellStyle name="40% - 강조색3 2 2 2" xfId="2386" xr:uid="{00000000-0005-0000-0000-00004F090000}"/>
    <cellStyle name="40% - 강조색3 2 2 3" xfId="2387" xr:uid="{00000000-0005-0000-0000-000050090000}"/>
    <cellStyle name="40% - 강조색3 2 2 4" xfId="2388" xr:uid="{00000000-0005-0000-0000-000051090000}"/>
    <cellStyle name="40% - 강조색3 2 2 5" xfId="2389" xr:uid="{00000000-0005-0000-0000-000052090000}"/>
    <cellStyle name="40% - 강조색3 2 3" xfId="2390" xr:uid="{00000000-0005-0000-0000-000053090000}"/>
    <cellStyle name="40% - 강조색3 2 4" xfId="2391" xr:uid="{00000000-0005-0000-0000-000054090000}"/>
    <cellStyle name="40% - 강조색3 2 5" xfId="2392" xr:uid="{00000000-0005-0000-0000-000055090000}"/>
    <cellStyle name="40% - 강조색3 2 6" xfId="2393" xr:uid="{00000000-0005-0000-0000-000056090000}"/>
    <cellStyle name="40% - 강조색3 2 7" xfId="2394" xr:uid="{00000000-0005-0000-0000-000057090000}"/>
    <cellStyle name="40% - 강조색3 3" xfId="2395" xr:uid="{00000000-0005-0000-0000-000058090000}"/>
    <cellStyle name="40% - 강조색3 3 2" xfId="2396" xr:uid="{00000000-0005-0000-0000-000059090000}"/>
    <cellStyle name="40% - 강조색3 3 2 2" xfId="2397" xr:uid="{00000000-0005-0000-0000-00005A090000}"/>
    <cellStyle name="40% - 강조색3 3 2 3" xfId="2398" xr:uid="{00000000-0005-0000-0000-00005B090000}"/>
    <cellStyle name="40% - 강조색3 3 2 4" xfId="2399" xr:uid="{00000000-0005-0000-0000-00005C090000}"/>
    <cellStyle name="40% - 강조색3 3 2 5" xfId="2400" xr:uid="{00000000-0005-0000-0000-00005D090000}"/>
    <cellStyle name="40% - 강조색3 3 3" xfId="2401" xr:uid="{00000000-0005-0000-0000-00005E090000}"/>
    <cellStyle name="40% - 강조색3 3 4" xfId="2402" xr:uid="{00000000-0005-0000-0000-00005F090000}"/>
    <cellStyle name="40% - 강조색3 3 5" xfId="2403" xr:uid="{00000000-0005-0000-0000-000060090000}"/>
    <cellStyle name="40% - 강조색3 3 6" xfId="2404" xr:uid="{00000000-0005-0000-0000-000061090000}"/>
    <cellStyle name="40% - 강조색3 3 7" xfId="2405" xr:uid="{00000000-0005-0000-0000-000062090000}"/>
    <cellStyle name="40% - 강조색3 4" xfId="2406" xr:uid="{00000000-0005-0000-0000-000063090000}"/>
    <cellStyle name="40% - 강조색3 4 2" xfId="2407" xr:uid="{00000000-0005-0000-0000-000064090000}"/>
    <cellStyle name="40% - 강조색3 4 2 2" xfId="2408" xr:uid="{00000000-0005-0000-0000-000065090000}"/>
    <cellStyle name="40% - 강조색3 4 2 3" xfId="2409" xr:uid="{00000000-0005-0000-0000-000066090000}"/>
    <cellStyle name="40% - 강조색3 4 2 4" xfId="2410" xr:uid="{00000000-0005-0000-0000-000067090000}"/>
    <cellStyle name="40% - 강조색3 4 2 5" xfId="2411" xr:uid="{00000000-0005-0000-0000-000068090000}"/>
    <cellStyle name="40% - 강조색3 4 3" xfId="2412" xr:uid="{00000000-0005-0000-0000-000069090000}"/>
    <cellStyle name="40% - 강조색3 4 4" xfId="2413" xr:uid="{00000000-0005-0000-0000-00006A090000}"/>
    <cellStyle name="40% - 강조색3 4 5" xfId="2414" xr:uid="{00000000-0005-0000-0000-00006B090000}"/>
    <cellStyle name="40% - 강조색3 4 6" xfId="2415" xr:uid="{00000000-0005-0000-0000-00006C090000}"/>
    <cellStyle name="40% - 강조색3 4 7" xfId="2416" xr:uid="{00000000-0005-0000-0000-00006D090000}"/>
    <cellStyle name="40% - 강조색3 5" xfId="2417" xr:uid="{00000000-0005-0000-0000-00006E090000}"/>
    <cellStyle name="40% - 강조색3 5 2" xfId="2418" xr:uid="{00000000-0005-0000-0000-00006F090000}"/>
    <cellStyle name="40% - 강조색3 5 2 2" xfId="2419" xr:uid="{00000000-0005-0000-0000-000070090000}"/>
    <cellStyle name="40% - 강조색3 5 2 3" xfId="2420" xr:uid="{00000000-0005-0000-0000-000071090000}"/>
    <cellStyle name="40% - 강조색3 5 2 4" xfId="2421" xr:uid="{00000000-0005-0000-0000-000072090000}"/>
    <cellStyle name="40% - 강조색3 5 2 5" xfId="2422" xr:uid="{00000000-0005-0000-0000-000073090000}"/>
    <cellStyle name="40% - 강조색3 5 3" xfId="2423" xr:uid="{00000000-0005-0000-0000-000074090000}"/>
    <cellStyle name="40% - 강조색3 5 4" xfId="2424" xr:uid="{00000000-0005-0000-0000-000075090000}"/>
    <cellStyle name="40% - 강조색3 5 5" xfId="2425" xr:uid="{00000000-0005-0000-0000-000076090000}"/>
    <cellStyle name="40% - 강조색3 5 6" xfId="2426" xr:uid="{00000000-0005-0000-0000-000077090000}"/>
    <cellStyle name="40% - 강조색3 5 7" xfId="2427" xr:uid="{00000000-0005-0000-0000-000078090000}"/>
    <cellStyle name="40% - 강조색3 6" xfId="2428" xr:uid="{00000000-0005-0000-0000-000079090000}"/>
    <cellStyle name="40% - 강조색3 6 2" xfId="2429" xr:uid="{00000000-0005-0000-0000-00007A090000}"/>
    <cellStyle name="40% - 강조색3 6 2 2" xfId="2430" xr:uid="{00000000-0005-0000-0000-00007B090000}"/>
    <cellStyle name="40% - 강조색3 6 2 3" xfId="2431" xr:uid="{00000000-0005-0000-0000-00007C090000}"/>
    <cellStyle name="40% - 강조색3 6 2 4" xfId="2432" xr:uid="{00000000-0005-0000-0000-00007D090000}"/>
    <cellStyle name="40% - 강조색3 6 2 5" xfId="2433" xr:uid="{00000000-0005-0000-0000-00007E090000}"/>
    <cellStyle name="40% - 강조색3 6 3" xfId="2434" xr:uid="{00000000-0005-0000-0000-00007F090000}"/>
    <cellStyle name="40% - 강조색3 6 4" xfId="2435" xr:uid="{00000000-0005-0000-0000-000080090000}"/>
    <cellStyle name="40% - 강조색3 6 5" xfId="2436" xr:uid="{00000000-0005-0000-0000-000081090000}"/>
    <cellStyle name="40% - 강조색3 6 6" xfId="2437" xr:uid="{00000000-0005-0000-0000-000082090000}"/>
    <cellStyle name="40% - 강조색3 6 7" xfId="2438" xr:uid="{00000000-0005-0000-0000-000083090000}"/>
    <cellStyle name="40% - 강조색3 7" xfId="2439" xr:uid="{00000000-0005-0000-0000-000084090000}"/>
    <cellStyle name="40% - 강조색3 7 2" xfId="2440" xr:uid="{00000000-0005-0000-0000-000085090000}"/>
    <cellStyle name="40% - 강조색3 7 2 2" xfId="2441" xr:uid="{00000000-0005-0000-0000-000086090000}"/>
    <cellStyle name="40% - 강조색3 7 2 3" xfId="2442" xr:uid="{00000000-0005-0000-0000-000087090000}"/>
    <cellStyle name="40% - 강조색3 7 2 4" xfId="2443" xr:uid="{00000000-0005-0000-0000-000088090000}"/>
    <cellStyle name="40% - 강조색3 7 2 5" xfId="2444" xr:uid="{00000000-0005-0000-0000-000089090000}"/>
    <cellStyle name="40% - 강조색3 7 3" xfId="2445" xr:uid="{00000000-0005-0000-0000-00008A090000}"/>
    <cellStyle name="40% - 강조색3 7 4" xfId="2446" xr:uid="{00000000-0005-0000-0000-00008B090000}"/>
    <cellStyle name="40% - 강조색3 7 5" xfId="2447" xr:uid="{00000000-0005-0000-0000-00008C090000}"/>
    <cellStyle name="40% - 강조색3 7 6" xfId="2448" xr:uid="{00000000-0005-0000-0000-00008D090000}"/>
    <cellStyle name="40% - 강조색3 7 7" xfId="2449" xr:uid="{00000000-0005-0000-0000-00008E090000}"/>
    <cellStyle name="40% - 강조색3 8" xfId="2450" xr:uid="{00000000-0005-0000-0000-00008F090000}"/>
    <cellStyle name="40% - 강조색3 8 2" xfId="2451" xr:uid="{00000000-0005-0000-0000-000090090000}"/>
    <cellStyle name="40% - 강조색3 8 2 2" xfId="2452" xr:uid="{00000000-0005-0000-0000-000091090000}"/>
    <cellStyle name="40% - 강조색3 8 2 3" xfId="2453" xr:uid="{00000000-0005-0000-0000-000092090000}"/>
    <cellStyle name="40% - 강조색3 8 2 4" xfId="2454" xr:uid="{00000000-0005-0000-0000-000093090000}"/>
    <cellStyle name="40% - 강조색3 8 2 5" xfId="2455" xr:uid="{00000000-0005-0000-0000-000094090000}"/>
    <cellStyle name="40% - 강조색3 8 3" xfId="2456" xr:uid="{00000000-0005-0000-0000-000095090000}"/>
    <cellStyle name="40% - 강조색3 8 4" xfId="2457" xr:uid="{00000000-0005-0000-0000-000096090000}"/>
    <cellStyle name="40% - 강조색3 8 5" xfId="2458" xr:uid="{00000000-0005-0000-0000-000097090000}"/>
    <cellStyle name="40% - 강조색3 8 6" xfId="2459" xr:uid="{00000000-0005-0000-0000-000098090000}"/>
    <cellStyle name="40% - 강조색3 8 7" xfId="2460" xr:uid="{00000000-0005-0000-0000-000099090000}"/>
    <cellStyle name="40% - 강조색3 9" xfId="2461" xr:uid="{00000000-0005-0000-0000-00009A090000}"/>
    <cellStyle name="40% - 강조색3 9 2" xfId="2462" xr:uid="{00000000-0005-0000-0000-00009B090000}"/>
    <cellStyle name="40% - 강조색3 9 2 2" xfId="2463" xr:uid="{00000000-0005-0000-0000-00009C090000}"/>
    <cellStyle name="40% - 강조색3 9 2 3" xfId="2464" xr:uid="{00000000-0005-0000-0000-00009D090000}"/>
    <cellStyle name="40% - 강조색3 9 2 4" xfId="2465" xr:uid="{00000000-0005-0000-0000-00009E090000}"/>
    <cellStyle name="40% - 강조색3 9 2 5" xfId="2466" xr:uid="{00000000-0005-0000-0000-00009F090000}"/>
    <cellStyle name="40% - 강조색3 9 3" xfId="2467" xr:uid="{00000000-0005-0000-0000-0000A0090000}"/>
    <cellStyle name="40% - 강조색3 9 4" xfId="2468" xr:uid="{00000000-0005-0000-0000-0000A1090000}"/>
    <cellStyle name="40% - 강조색3 9 5" xfId="2469" xr:uid="{00000000-0005-0000-0000-0000A2090000}"/>
    <cellStyle name="40% - 강조색3 9 6" xfId="2470" xr:uid="{00000000-0005-0000-0000-0000A3090000}"/>
    <cellStyle name="40% - 강조색3 9 7" xfId="2471" xr:uid="{00000000-0005-0000-0000-0000A4090000}"/>
    <cellStyle name="40% - 강조색4 10" xfId="2472" xr:uid="{00000000-0005-0000-0000-0000A5090000}"/>
    <cellStyle name="40% - 강조색4 10 2" xfId="2473" xr:uid="{00000000-0005-0000-0000-0000A6090000}"/>
    <cellStyle name="40% - 강조색4 10 2 2" xfId="2474" xr:uid="{00000000-0005-0000-0000-0000A7090000}"/>
    <cellStyle name="40% - 강조색4 10 2 3" xfId="2475" xr:uid="{00000000-0005-0000-0000-0000A8090000}"/>
    <cellStyle name="40% - 강조색4 10 2 4" xfId="2476" xr:uid="{00000000-0005-0000-0000-0000A9090000}"/>
    <cellStyle name="40% - 강조색4 10 2 5" xfId="2477" xr:uid="{00000000-0005-0000-0000-0000AA090000}"/>
    <cellStyle name="40% - 강조색4 10 3" xfId="2478" xr:uid="{00000000-0005-0000-0000-0000AB090000}"/>
    <cellStyle name="40% - 강조색4 10 4" xfId="2479" xr:uid="{00000000-0005-0000-0000-0000AC090000}"/>
    <cellStyle name="40% - 강조색4 10 5" xfId="2480" xr:uid="{00000000-0005-0000-0000-0000AD090000}"/>
    <cellStyle name="40% - 강조색4 10 6" xfId="2481" xr:uid="{00000000-0005-0000-0000-0000AE090000}"/>
    <cellStyle name="40% - 강조색4 10 7" xfId="2482" xr:uid="{00000000-0005-0000-0000-0000AF090000}"/>
    <cellStyle name="40% - 강조색4 11" xfId="2483" xr:uid="{00000000-0005-0000-0000-0000B0090000}"/>
    <cellStyle name="40% - 강조색4 11 2" xfId="2484" xr:uid="{00000000-0005-0000-0000-0000B1090000}"/>
    <cellStyle name="40% - 강조색4 11 2 2" xfId="2485" xr:uid="{00000000-0005-0000-0000-0000B2090000}"/>
    <cellStyle name="40% - 강조색4 11 2 3" xfId="2486" xr:uid="{00000000-0005-0000-0000-0000B3090000}"/>
    <cellStyle name="40% - 강조색4 11 2 4" xfId="2487" xr:uid="{00000000-0005-0000-0000-0000B4090000}"/>
    <cellStyle name="40% - 강조색4 11 2 5" xfId="2488" xr:uid="{00000000-0005-0000-0000-0000B5090000}"/>
    <cellStyle name="40% - 강조색4 11 3" xfId="2489" xr:uid="{00000000-0005-0000-0000-0000B6090000}"/>
    <cellStyle name="40% - 강조색4 11 4" xfId="2490" xr:uid="{00000000-0005-0000-0000-0000B7090000}"/>
    <cellStyle name="40% - 강조색4 11 5" xfId="2491" xr:uid="{00000000-0005-0000-0000-0000B8090000}"/>
    <cellStyle name="40% - 강조색4 11 6" xfId="2492" xr:uid="{00000000-0005-0000-0000-0000B9090000}"/>
    <cellStyle name="40% - 강조색4 11 7" xfId="2493" xr:uid="{00000000-0005-0000-0000-0000BA090000}"/>
    <cellStyle name="40% - 강조색4 12" xfId="2494" xr:uid="{00000000-0005-0000-0000-0000BB090000}"/>
    <cellStyle name="40% - 강조색4 12 2" xfId="2495" xr:uid="{00000000-0005-0000-0000-0000BC090000}"/>
    <cellStyle name="40% - 강조색4 12 2 2" xfId="2496" xr:uid="{00000000-0005-0000-0000-0000BD090000}"/>
    <cellStyle name="40% - 강조색4 12 2 3" xfId="2497" xr:uid="{00000000-0005-0000-0000-0000BE090000}"/>
    <cellStyle name="40% - 강조색4 12 2 4" xfId="2498" xr:uid="{00000000-0005-0000-0000-0000BF090000}"/>
    <cellStyle name="40% - 강조색4 12 2 5" xfId="2499" xr:uid="{00000000-0005-0000-0000-0000C0090000}"/>
    <cellStyle name="40% - 강조색4 12 3" xfId="2500" xr:uid="{00000000-0005-0000-0000-0000C1090000}"/>
    <cellStyle name="40% - 강조색4 12 4" xfId="2501" xr:uid="{00000000-0005-0000-0000-0000C2090000}"/>
    <cellStyle name="40% - 강조색4 12 5" xfId="2502" xr:uid="{00000000-0005-0000-0000-0000C3090000}"/>
    <cellStyle name="40% - 강조색4 12 6" xfId="2503" xr:uid="{00000000-0005-0000-0000-0000C4090000}"/>
    <cellStyle name="40% - 강조색4 12 7" xfId="2504" xr:uid="{00000000-0005-0000-0000-0000C5090000}"/>
    <cellStyle name="40% - 강조색4 13" xfId="2505" xr:uid="{00000000-0005-0000-0000-0000C6090000}"/>
    <cellStyle name="40% - 강조색4 13 2" xfId="2506" xr:uid="{00000000-0005-0000-0000-0000C7090000}"/>
    <cellStyle name="40% - 강조색4 13 3" xfId="2507" xr:uid="{00000000-0005-0000-0000-0000C8090000}"/>
    <cellStyle name="40% - 강조색4 13 4" xfId="2508" xr:uid="{00000000-0005-0000-0000-0000C9090000}"/>
    <cellStyle name="40% - 강조색4 14" xfId="2509" xr:uid="{00000000-0005-0000-0000-0000CA090000}"/>
    <cellStyle name="40% - 강조색4 14 2" xfId="2510" xr:uid="{00000000-0005-0000-0000-0000CB090000}"/>
    <cellStyle name="40% - 강조색4 14 3" xfId="2511" xr:uid="{00000000-0005-0000-0000-0000CC090000}"/>
    <cellStyle name="40% - 강조색4 14 4" xfId="2512" xr:uid="{00000000-0005-0000-0000-0000CD090000}"/>
    <cellStyle name="40% - 강조색4 15" xfId="2513" xr:uid="{00000000-0005-0000-0000-0000CE090000}"/>
    <cellStyle name="40% - 강조색4 15 2" xfId="2514" xr:uid="{00000000-0005-0000-0000-0000CF090000}"/>
    <cellStyle name="40% - 강조색4 15 3" xfId="2515" xr:uid="{00000000-0005-0000-0000-0000D0090000}"/>
    <cellStyle name="40% - 강조색4 15 4" xfId="2516" xr:uid="{00000000-0005-0000-0000-0000D1090000}"/>
    <cellStyle name="40% - 강조색4 16" xfId="2517" xr:uid="{00000000-0005-0000-0000-0000D2090000}"/>
    <cellStyle name="40% - 강조색4 16 2" xfId="2518" xr:uid="{00000000-0005-0000-0000-0000D3090000}"/>
    <cellStyle name="40% - 강조색4 16 3" xfId="2519" xr:uid="{00000000-0005-0000-0000-0000D4090000}"/>
    <cellStyle name="40% - 강조색4 16 4" xfId="2520" xr:uid="{00000000-0005-0000-0000-0000D5090000}"/>
    <cellStyle name="40% - 강조색4 2" xfId="2521" xr:uid="{00000000-0005-0000-0000-0000D6090000}"/>
    <cellStyle name="40% - 강조색4 2 2" xfId="2522" xr:uid="{00000000-0005-0000-0000-0000D7090000}"/>
    <cellStyle name="40% - 강조색4 2 2 2" xfId="2523" xr:uid="{00000000-0005-0000-0000-0000D8090000}"/>
    <cellStyle name="40% - 강조색4 2 2 3" xfId="2524" xr:uid="{00000000-0005-0000-0000-0000D9090000}"/>
    <cellStyle name="40% - 강조색4 2 2 4" xfId="2525" xr:uid="{00000000-0005-0000-0000-0000DA090000}"/>
    <cellStyle name="40% - 강조색4 2 2 5" xfId="2526" xr:uid="{00000000-0005-0000-0000-0000DB090000}"/>
    <cellStyle name="40% - 강조색4 2 3" xfId="2527" xr:uid="{00000000-0005-0000-0000-0000DC090000}"/>
    <cellStyle name="40% - 강조색4 2 4" xfId="2528" xr:uid="{00000000-0005-0000-0000-0000DD090000}"/>
    <cellStyle name="40% - 강조색4 2 5" xfId="2529" xr:uid="{00000000-0005-0000-0000-0000DE090000}"/>
    <cellStyle name="40% - 강조색4 2 6" xfId="2530" xr:uid="{00000000-0005-0000-0000-0000DF090000}"/>
    <cellStyle name="40% - 강조색4 2 7" xfId="2531" xr:uid="{00000000-0005-0000-0000-0000E0090000}"/>
    <cellStyle name="40% - 강조색4 3" xfId="2532" xr:uid="{00000000-0005-0000-0000-0000E1090000}"/>
    <cellStyle name="40% - 강조색4 3 2" xfId="2533" xr:uid="{00000000-0005-0000-0000-0000E2090000}"/>
    <cellStyle name="40% - 강조색4 3 2 2" xfId="2534" xr:uid="{00000000-0005-0000-0000-0000E3090000}"/>
    <cellStyle name="40% - 강조색4 3 2 3" xfId="2535" xr:uid="{00000000-0005-0000-0000-0000E4090000}"/>
    <cellStyle name="40% - 강조색4 3 2 4" xfId="2536" xr:uid="{00000000-0005-0000-0000-0000E5090000}"/>
    <cellStyle name="40% - 강조색4 3 2 5" xfId="2537" xr:uid="{00000000-0005-0000-0000-0000E6090000}"/>
    <cellStyle name="40% - 강조색4 3 3" xfId="2538" xr:uid="{00000000-0005-0000-0000-0000E7090000}"/>
    <cellStyle name="40% - 강조색4 3 4" xfId="2539" xr:uid="{00000000-0005-0000-0000-0000E8090000}"/>
    <cellStyle name="40% - 강조색4 3 5" xfId="2540" xr:uid="{00000000-0005-0000-0000-0000E9090000}"/>
    <cellStyle name="40% - 강조색4 3 6" xfId="2541" xr:uid="{00000000-0005-0000-0000-0000EA090000}"/>
    <cellStyle name="40% - 강조색4 3 7" xfId="2542" xr:uid="{00000000-0005-0000-0000-0000EB090000}"/>
    <cellStyle name="40% - 강조색4 4" xfId="2543" xr:uid="{00000000-0005-0000-0000-0000EC090000}"/>
    <cellStyle name="40% - 강조색4 4 2" xfId="2544" xr:uid="{00000000-0005-0000-0000-0000ED090000}"/>
    <cellStyle name="40% - 강조색4 4 2 2" xfId="2545" xr:uid="{00000000-0005-0000-0000-0000EE090000}"/>
    <cellStyle name="40% - 강조색4 4 2 3" xfId="2546" xr:uid="{00000000-0005-0000-0000-0000EF090000}"/>
    <cellStyle name="40% - 강조색4 4 2 4" xfId="2547" xr:uid="{00000000-0005-0000-0000-0000F0090000}"/>
    <cellStyle name="40% - 강조색4 4 2 5" xfId="2548" xr:uid="{00000000-0005-0000-0000-0000F1090000}"/>
    <cellStyle name="40% - 강조색4 4 3" xfId="2549" xr:uid="{00000000-0005-0000-0000-0000F2090000}"/>
    <cellStyle name="40% - 강조색4 4 4" xfId="2550" xr:uid="{00000000-0005-0000-0000-0000F3090000}"/>
    <cellStyle name="40% - 강조색4 4 5" xfId="2551" xr:uid="{00000000-0005-0000-0000-0000F4090000}"/>
    <cellStyle name="40% - 강조색4 4 6" xfId="2552" xr:uid="{00000000-0005-0000-0000-0000F5090000}"/>
    <cellStyle name="40% - 강조색4 4 7" xfId="2553" xr:uid="{00000000-0005-0000-0000-0000F6090000}"/>
    <cellStyle name="40% - 강조색4 5" xfId="2554" xr:uid="{00000000-0005-0000-0000-0000F7090000}"/>
    <cellStyle name="40% - 강조색4 5 2" xfId="2555" xr:uid="{00000000-0005-0000-0000-0000F8090000}"/>
    <cellStyle name="40% - 강조색4 5 2 2" xfId="2556" xr:uid="{00000000-0005-0000-0000-0000F9090000}"/>
    <cellStyle name="40% - 강조색4 5 2 3" xfId="2557" xr:uid="{00000000-0005-0000-0000-0000FA090000}"/>
    <cellStyle name="40% - 강조색4 5 2 4" xfId="2558" xr:uid="{00000000-0005-0000-0000-0000FB090000}"/>
    <cellStyle name="40% - 강조색4 5 2 5" xfId="2559" xr:uid="{00000000-0005-0000-0000-0000FC090000}"/>
    <cellStyle name="40% - 강조색4 5 3" xfId="2560" xr:uid="{00000000-0005-0000-0000-0000FD090000}"/>
    <cellStyle name="40% - 강조색4 5 4" xfId="2561" xr:uid="{00000000-0005-0000-0000-0000FE090000}"/>
    <cellStyle name="40% - 강조색4 5 5" xfId="2562" xr:uid="{00000000-0005-0000-0000-0000FF090000}"/>
    <cellStyle name="40% - 강조색4 5 6" xfId="2563" xr:uid="{00000000-0005-0000-0000-0000000A0000}"/>
    <cellStyle name="40% - 강조색4 5 7" xfId="2564" xr:uid="{00000000-0005-0000-0000-0000010A0000}"/>
    <cellStyle name="40% - 강조색4 6" xfId="2565" xr:uid="{00000000-0005-0000-0000-0000020A0000}"/>
    <cellStyle name="40% - 강조색4 6 2" xfId="2566" xr:uid="{00000000-0005-0000-0000-0000030A0000}"/>
    <cellStyle name="40% - 강조색4 6 2 2" xfId="2567" xr:uid="{00000000-0005-0000-0000-0000040A0000}"/>
    <cellStyle name="40% - 강조색4 6 2 3" xfId="2568" xr:uid="{00000000-0005-0000-0000-0000050A0000}"/>
    <cellStyle name="40% - 강조색4 6 2 4" xfId="2569" xr:uid="{00000000-0005-0000-0000-0000060A0000}"/>
    <cellStyle name="40% - 강조색4 6 2 5" xfId="2570" xr:uid="{00000000-0005-0000-0000-0000070A0000}"/>
    <cellStyle name="40% - 강조색4 6 3" xfId="2571" xr:uid="{00000000-0005-0000-0000-0000080A0000}"/>
    <cellStyle name="40% - 강조색4 6 4" xfId="2572" xr:uid="{00000000-0005-0000-0000-0000090A0000}"/>
    <cellStyle name="40% - 강조색4 6 5" xfId="2573" xr:uid="{00000000-0005-0000-0000-00000A0A0000}"/>
    <cellStyle name="40% - 강조색4 6 6" xfId="2574" xr:uid="{00000000-0005-0000-0000-00000B0A0000}"/>
    <cellStyle name="40% - 강조색4 6 7" xfId="2575" xr:uid="{00000000-0005-0000-0000-00000C0A0000}"/>
    <cellStyle name="40% - 강조색4 7" xfId="2576" xr:uid="{00000000-0005-0000-0000-00000D0A0000}"/>
    <cellStyle name="40% - 강조색4 7 2" xfId="2577" xr:uid="{00000000-0005-0000-0000-00000E0A0000}"/>
    <cellStyle name="40% - 강조색4 7 2 2" xfId="2578" xr:uid="{00000000-0005-0000-0000-00000F0A0000}"/>
    <cellStyle name="40% - 강조색4 7 2 3" xfId="2579" xr:uid="{00000000-0005-0000-0000-0000100A0000}"/>
    <cellStyle name="40% - 강조색4 7 2 4" xfId="2580" xr:uid="{00000000-0005-0000-0000-0000110A0000}"/>
    <cellStyle name="40% - 강조색4 7 2 5" xfId="2581" xr:uid="{00000000-0005-0000-0000-0000120A0000}"/>
    <cellStyle name="40% - 강조색4 7 3" xfId="2582" xr:uid="{00000000-0005-0000-0000-0000130A0000}"/>
    <cellStyle name="40% - 강조색4 7 4" xfId="2583" xr:uid="{00000000-0005-0000-0000-0000140A0000}"/>
    <cellStyle name="40% - 강조색4 7 5" xfId="2584" xr:uid="{00000000-0005-0000-0000-0000150A0000}"/>
    <cellStyle name="40% - 강조색4 7 6" xfId="2585" xr:uid="{00000000-0005-0000-0000-0000160A0000}"/>
    <cellStyle name="40% - 강조색4 7 7" xfId="2586" xr:uid="{00000000-0005-0000-0000-0000170A0000}"/>
    <cellStyle name="40% - 강조색4 8" xfId="2587" xr:uid="{00000000-0005-0000-0000-0000180A0000}"/>
    <cellStyle name="40% - 강조색4 8 2" xfId="2588" xr:uid="{00000000-0005-0000-0000-0000190A0000}"/>
    <cellStyle name="40% - 강조색4 8 2 2" xfId="2589" xr:uid="{00000000-0005-0000-0000-00001A0A0000}"/>
    <cellStyle name="40% - 강조색4 8 2 3" xfId="2590" xr:uid="{00000000-0005-0000-0000-00001B0A0000}"/>
    <cellStyle name="40% - 강조색4 8 2 4" xfId="2591" xr:uid="{00000000-0005-0000-0000-00001C0A0000}"/>
    <cellStyle name="40% - 강조색4 8 2 5" xfId="2592" xr:uid="{00000000-0005-0000-0000-00001D0A0000}"/>
    <cellStyle name="40% - 강조색4 8 3" xfId="2593" xr:uid="{00000000-0005-0000-0000-00001E0A0000}"/>
    <cellStyle name="40% - 강조색4 8 4" xfId="2594" xr:uid="{00000000-0005-0000-0000-00001F0A0000}"/>
    <cellStyle name="40% - 강조색4 8 5" xfId="2595" xr:uid="{00000000-0005-0000-0000-0000200A0000}"/>
    <cellStyle name="40% - 강조색4 8 6" xfId="2596" xr:uid="{00000000-0005-0000-0000-0000210A0000}"/>
    <cellStyle name="40% - 강조색4 8 7" xfId="2597" xr:uid="{00000000-0005-0000-0000-0000220A0000}"/>
    <cellStyle name="40% - 강조색4 9" xfId="2598" xr:uid="{00000000-0005-0000-0000-0000230A0000}"/>
    <cellStyle name="40% - 강조색4 9 2" xfId="2599" xr:uid="{00000000-0005-0000-0000-0000240A0000}"/>
    <cellStyle name="40% - 강조색4 9 2 2" xfId="2600" xr:uid="{00000000-0005-0000-0000-0000250A0000}"/>
    <cellStyle name="40% - 강조색4 9 2 3" xfId="2601" xr:uid="{00000000-0005-0000-0000-0000260A0000}"/>
    <cellStyle name="40% - 강조색4 9 2 4" xfId="2602" xr:uid="{00000000-0005-0000-0000-0000270A0000}"/>
    <cellStyle name="40% - 강조색4 9 2 5" xfId="2603" xr:uid="{00000000-0005-0000-0000-0000280A0000}"/>
    <cellStyle name="40% - 강조색4 9 3" xfId="2604" xr:uid="{00000000-0005-0000-0000-0000290A0000}"/>
    <cellStyle name="40% - 강조색4 9 4" xfId="2605" xr:uid="{00000000-0005-0000-0000-00002A0A0000}"/>
    <cellStyle name="40% - 강조색4 9 5" xfId="2606" xr:uid="{00000000-0005-0000-0000-00002B0A0000}"/>
    <cellStyle name="40% - 강조색4 9 6" xfId="2607" xr:uid="{00000000-0005-0000-0000-00002C0A0000}"/>
    <cellStyle name="40% - 강조색4 9 7" xfId="2608" xr:uid="{00000000-0005-0000-0000-00002D0A0000}"/>
    <cellStyle name="40% - 강조색5 10" xfId="2609" xr:uid="{00000000-0005-0000-0000-00002E0A0000}"/>
    <cellStyle name="40% - 강조색5 10 2" xfId="2610" xr:uid="{00000000-0005-0000-0000-00002F0A0000}"/>
    <cellStyle name="40% - 강조색5 10 2 2" xfId="2611" xr:uid="{00000000-0005-0000-0000-0000300A0000}"/>
    <cellStyle name="40% - 강조색5 10 2 3" xfId="2612" xr:uid="{00000000-0005-0000-0000-0000310A0000}"/>
    <cellStyle name="40% - 강조색5 10 2 4" xfId="2613" xr:uid="{00000000-0005-0000-0000-0000320A0000}"/>
    <cellStyle name="40% - 강조색5 10 2 5" xfId="2614" xr:uid="{00000000-0005-0000-0000-0000330A0000}"/>
    <cellStyle name="40% - 강조색5 10 3" xfId="2615" xr:uid="{00000000-0005-0000-0000-0000340A0000}"/>
    <cellStyle name="40% - 강조색5 10 4" xfId="2616" xr:uid="{00000000-0005-0000-0000-0000350A0000}"/>
    <cellStyle name="40% - 강조색5 10 5" xfId="2617" xr:uid="{00000000-0005-0000-0000-0000360A0000}"/>
    <cellStyle name="40% - 강조색5 10 6" xfId="2618" xr:uid="{00000000-0005-0000-0000-0000370A0000}"/>
    <cellStyle name="40% - 강조색5 10 7" xfId="2619" xr:uid="{00000000-0005-0000-0000-0000380A0000}"/>
    <cellStyle name="40% - 강조색5 11" xfId="2620" xr:uid="{00000000-0005-0000-0000-0000390A0000}"/>
    <cellStyle name="40% - 강조색5 11 2" xfId="2621" xr:uid="{00000000-0005-0000-0000-00003A0A0000}"/>
    <cellStyle name="40% - 강조색5 11 2 2" xfId="2622" xr:uid="{00000000-0005-0000-0000-00003B0A0000}"/>
    <cellStyle name="40% - 강조색5 11 2 3" xfId="2623" xr:uid="{00000000-0005-0000-0000-00003C0A0000}"/>
    <cellStyle name="40% - 강조색5 11 2 4" xfId="2624" xr:uid="{00000000-0005-0000-0000-00003D0A0000}"/>
    <cellStyle name="40% - 강조색5 11 2 5" xfId="2625" xr:uid="{00000000-0005-0000-0000-00003E0A0000}"/>
    <cellStyle name="40% - 강조색5 11 3" xfId="2626" xr:uid="{00000000-0005-0000-0000-00003F0A0000}"/>
    <cellStyle name="40% - 강조색5 11 4" xfId="2627" xr:uid="{00000000-0005-0000-0000-0000400A0000}"/>
    <cellStyle name="40% - 강조색5 11 5" xfId="2628" xr:uid="{00000000-0005-0000-0000-0000410A0000}"/>
    <cellStyle name="40% - 강조색5 11 6" xfId="2629" xr:uid="{00000000-0005-0000-0000-0000420A0000}"/>
    <cellStyle name="40% - 강조색5 11 7" xfId="2630" xr:uid="{00000000-0005-0000-0000-0000430A0000}"/>
    <cellStyle name="40% - 강조색5 12" xfId="2631" xr:uid="{00000000-0005-0000-0000-0000440A0000}"/>
    <cellStyle name="40% - 강조색5 12 2" xfId="2632" xr:uid="{00000000-0005-0000-0000-0000450A0000}"/>
    <cellStyle name="40% - 강조색5 12 2 2" xfId="2633" xr:uid="{00000000-0005-0000-0000-0000460A0000}"/>
    <cellStyle name="40% - 강조색5 12 2 3" xfId="2634" xr:uid="{00000000-0005-0000-0000-0000470A0000}"/>
    <cellStyle name="40% - 강조색5 12 2 4" xfId="2635" xr:uid="{00000000-0005-0000-0000-0000480A0000}"/>
    <cellStyle name="40% - 강조색5 12 2 5" xfId="2636" xr:uid="{00000000-0005-0000-0000-0000490A0000}"/>
    <cellStyle name="40% - 강조색5 12 3" xfId="2637" xr:uid="{00000000-0005-0000-0000-00004A0A0000}"/>
    <cellStyle name="40% - 강조색5 12 4" xfId="2638" xr:uid="{00000000-0005-0000-0000-00004B0A0000}"/>
    <cellStyle name="40% - 강조색5 12 5" xfId="2639" xr:uid="{00000000-0005-0000-0000-00004C0A0000}"/>
    <cellStyle name="40% - 강조색5 12 6" xfId="2640" xr:uid="{00000000-0005-0000-0000-00004D0A0000}"/>
    <cellStyle name="40% - 강조색5 12 7" xfId="2641" xr:uid="{00000000-0005-0000-0000-00004E0A0000}"/>
    <cellStyle name="40% - 강조색5 13" xfId="2642" xr:uid="{00000000-0005-0000-0000-00004F0A0000}"/>
    <cellStyle name="40% - 강조색5 13 2" xfId="2643" xr:uid="{00000000-0005-0000-0000-0000500A0000}"/>
    <cellStyle name="40% - 강조색5 13 3" xfId="2644" xr:uid="{00000000-0005-0000-0000-0000510A0000}"/>
    <cellStyle name="40% - 강조색5 13 4" xfId="2645" xr:uid="{00000000-0005-0000-0000-0000520A0000}"/>
    <cellStyle name="40% - 강조색5 14" xfId="2646" xr:uid="{00000000-0005-0000-0000-0000530A0000}"/>
    <cellStyle name="40% - 강조색5 14 2" xfId="2647" xr:uid="{00000000-0005-0000-0000-0000540A0000}"/>
    <cellStyle name="40% - 강조색5 14 3" xfId="2648" xr:uid="{00000000-0005-0000-0000-0000550A0000}"/>
    <cellStyle name="40% - 강조색5 14 4" xfId="2649" xr:uid="{00000000-0005-0000-0000-0000560A0000}"/>
    <cellStyle name="40% - 강조색5 15" xfId="2650" xr:uid="{00000000-0005-0000-0000-0000570A0000}"/>
    <cellStyle name="40% - 강조색5 15 2" xfId="2651" xr:uid="{00000000-0005-0000-0000-0000580A0000}"/>
    <cellStyle name="40% - 강조색5 15 3" xfId="2652" xr:uid="{00000000-0005-0000-0000-0000590A0000}"/>
    <cellStyle name="40% - 강조색5 15 4" xfId="2653" xr:uid="{00000000-0005-0000-0000-00005A0A0000}"/>
    <cellStyle name="40% - 강조색5 16" xfId="2654" xr:uid="{00000000-0005-0000-0000-00005B0A0000}"/>
    <cellStyle name="40% - 강조색5 16 2" xfId="2655" xr:uid="{00000000-0005-0000-0000-00005C0A0000}"/>
    <cellStyle name="40% - 강조색5 16 3" xfId="2656" xr:uid="{00000000-0005-0000-0000-00005D0A0000}"/>
    <cellStyle name="40% - 강조색5 16 4" xfId="2657" xr:uid="{00000000-0005-0000-0000-00005E0A0000}"/>
    <cellStyle name="40% - 강조색5 2" xfId="2658" xr:uid="{00000000-0005-0000-0000-00005F0A0000}"/>
    <cellStyle name="40% - 강조색5 2 2" xfId="2659" xr:uid="{00000000-0005-0000-0000-0000600A0000}"/>
    <cellStyle name="40% - 강조색5 2 2 2" xfId="2660" xr:uid="{00000000-0005-0000-0000-0000610A0000}"/>
    <cellStyle name="40% - 강조색5 2 2 3" xfId="2661" xr:uid="{00000000-0005-0000-0000-0000620A0000}"/>
    <cellStyle name="40% - 강조색5 2 2 4" xfId="2662" xr:uid="{00000000-0005-0000-0000-0000630A0000}"/>
    <cellStyle name="40% - 강조색5 2 2 5" xfId="2663" xr:uid="{00000000-0005-0000-0000-0000640A0000}"/>
    <cellStyle name="40% - 강조색5 2 3" xfId="2664" xr:uid="{00000000-0005-0000-0000-0000650A0000}"/>
    <cellStyle name="40% - 강조색5 2 4" xfId="2665" xr:uid="{00000000-0005-0000-0000-0000660A0000}"/>
    <cellStyle name="40% - 강조색5 2 5" xfId="2666" xr:uid="{00000000-0005-0000-0000-0000670A0000}"/>
    <cellStyle name="40% - 강조색5 2 6" xfId="2667" xr:uid="{00000000-0005-0000-0000-0000680A0000}"/>
    <cellStyle name="40% - 강조색5 2 7" xfId="2668" xr:uid="{00000000-0005-0000-0000-0000690A0000}"/>
    <cellStyle name="40% - 강조색5 3" xfId="2669" xr:uid="{00000000-0005-0000-0000-00006A0A0000}"/>
    <cellStyle name="40% - 강조색5 3 2" xfId="2670" xr:uid="{00000000-0005-0000-0000-00006B0A0000}"/>
    <cellStyle name="40% - 강조색5 3 2 2" xfId="2671" xr:uid="{00000000-0005-0000-0000-00006C0A0000}"/>
    <cellStyle name="40% - 강조색5 3 2 3" xfId="2672" xr:uid="{00000000-0005-0000-0000-00006D0A0000}"/>
    <cellStyle name="40% - 강조색5 3 2 4" xfId="2673" xr:uid="{00000000-0005-0000-0000-00006E0A0000}"/>
    <cellStyle name="40% - 강조색5 3 2 5" xfId="2674" xr:uid="{00000000-0005-0000-0000-00006F0A0000}"/>
    <cellStyle name="40% - 강조색5 3 3" xfId="2675" xr:uid="{00000000-0005-0000-0000-0000700A0000}"/>
    <cellStyle name="40% - 강조색5 3 4" xfId="2676" xr:uid="{00000000-0005-0000-0000-0000710A0000}"/>
    <cellStyle name="40% - 강조색5 3 5" xfId="2677" xr:uid="{00000000-0005-0000-0000-0000720A0000}"/>
    <cellStyle name="40% - 강조색5 3 6" xfId="2678" xr:uid="{00000000-0005-0000-0000-0000730A0000}"/>
    <cellStyle name="40% - 강조색5 3 7" xfId="2679" xr:uid="{00000000-0005-0000-0000-0000740A0000}"/>
    <cellStyle name="40% - 강조색5 4" xfId="2680" xr:uid="{00000000-0005-0000-0000-0000750A0000}"/>
    <cellStyle name="40% - 강조색5 4 2" xfId="2681" xr:uid="{00000000-0005-0000-0000-0000760A0000}"/>
    <cellStyle name="40% - 강조색5 4 2 2" xfId="2682" xr:uid="{00000000-0005-0000-0000-0000770A0000}"/>
    <cellStyle name="40% - 강조색5 4 2 3" xfId="2683" xr:uid="{00000000-0005-0000-0000-0000780A0000}"/>
    <cellStyle name="40% - 강조색5 4 2 4" xfId="2684" xr:uid="{00000000-0005-0000-0000-0000790A0000}"/>
    <cellStyle name="40% - 강조색5 4 2 5" xfId="2685" xr:uid="{00000000-0005-0000-0000-00007A0A0000}"/>
    <cellStyle name="40% - 강조색5 4 3" xfId="2686" xr:uid="{00000000-0005-0000-0000-00007B0A0000}"/>
    <cellStyle name="40% - 강조색5 4 4" xfId="2687" xr:uid="{00000000-0005-0000-0000-00007C0A0000}"/>
    <cellStyle name="40% - 강조색5 4 5" xfId="2688" xr:uid="{00000000-0005-0000-0000-00007D0A0000}"/>
    <cellStyle name="40% - 강조색5 4 6" xfId="2689" xr:uid="{00000000-0005-0000-0000-00007E0A0000}"/>
    <cellStyle name="40% - 강조색5 4 7" xfId="2690" xr:uid="{00000000-0005-0000-0000-00007F0A0000}"/>
    <cellStyle name="40% - 강조색5 5" xfId="2691" xr:uid="{00000000-0005-0000-0000-0000800A0000}"/>
    <cellStyle name="40% - 강조색5 5 2" xfId="2692" xr:uid="{00000000-0005-0000-0000-0000810A0000}"/>
    <cellStyle name="40% - 강조색5 5 2 2" xfId="2693" xr:uid="{00000000-0005-0000-0000-0000820A0000}"/>
    <cellStyle name="40% - 강조색5 5 2 3" xfId="2694" xr:uid="{00000000-0005-0000-0000-0000830A0000}"/>
    <cellStyle name="40% - 강조색5 5 2 4" xfId="2695" xr:uid="{00000000-0005-0000-0000-0000840A0000}"/>
    <cellStyle name="40% - 강조색5 5 2 5" xfId="2696" xr:uid="{00000000-0005-0000-0000-0000850A0000}"/>
    <cellStyle name="40% - 강조색5 5 3" xfId="2697" xr:uid="{00000000-0005-0000-0000-0000860A0000}"/>
    <cellStyle name="40% - 강조색5 5 4" xfId="2698" xr:uid="{00000000-0005-0000-0000-0000870A0000}"/>
    <cellStyle name="40% - 강조색5 5 5" xfId="2699" xr:uid="{00000000-0005-0000-0000-0000880A0000}"/>
    <cellStyle name="40% - 강조색5 5 6" xfId="2700" xr:uid="{00000000-0005-0000-0000-0000890A0000}"/>
    <cellStyle name="40% - 강조색5 5 7" xfId="2701" xr:uid="{00000000-0005-0000-0000-00008A0A0000}"/>
    <cellStyle name="40% - 강조색5 6" xfId="2702" xr:uid="{00000000-0005-0000-0000-00008B0A0000}"/>
    <cellStyle name="40% - 강조색5 6 2" xfId="2703" xr:uid="{00000000-0005-0000-0000-00008C0A0000}"/>
    <cellStyle name="40% - 강조색5 6 2 2" xfId="2704" xr:uid="{00000000-0005-0000-0000-00008D0A0000}"/>
    <cellStyle name="40% - 강조색5 6 2 3" xfId="2705" xr:uid="{00000000-0005-0000-0000-00008E0A0000}"/>
    <cellStyle name="40% - 강조색5 6 2 4" xfId="2706" xr:uid="{00000000-0005-0000-0000-00008F0A0000}"/>
    <cellStyle name="40% - 강조색5 6 2 5" xfId="2707" xr:uid="{00000000-0005-0000-0000-0000900A0000}"/>
    <cellStyle name="40% - 강조색5 6 3" xfId="2708" xr:uid="{00000000-0005-0000-0000-0000910A0000}"/>
    <cellStyle name="40% - 강조색5 6 4" xfId="2709" xr:uid="{00000000-0005-0000-0000-0000920A0000}"/>
    <cellStyle name="40% - 강조색5 6 5" xfId="2710" xr:uid="{00000000-0005-0000-0000-0000930A0000}"/>
    <cellStyle name="40% - 강조색5 6 6" xfId="2711" xr:uid="{00000000-0005-0000-0000-0000940A0000}"/>
    <cellStyle name="40% - 강조색5 6 7" xfId="2712" xr:uid="{00000000-0005-0000-0000-0000950A0000}"/>
    <cellStyle name="40% - 강조색5 7" xfId="2713" xr:uid="{00000000-0005-0000-0000-0000960A0000}"/>
    <cellStyle name="40% - 강조색5 7 2" xfId="2714" xr:uid="{00000000-0005-0000-0000-0000970A0000}"/>
    <cellStyle name="40% - 강조색5 7 2 2" xfId="2715" xr:uid="{00000000-0005-0000-0000-0000980A0000}"/>
    <cellStyle name="40% - 강조색5 7 2 3" xfId="2716" xr:uid="{00000000-0005-0000-0000-0000990A0000}"/>
    <cellStyle name="40% - 강조색5 7 2 4" xfId="2717" xr:uid="{00000000-0005-0000-0000-00009A0A0000}"/>
    <cellStyle name="40% - 강조색5 7 2 5" xfId="2718" xr:uid="{00000000-0005-0000-0000-00009B0A0000}"/>
    <cellStyle name="40% - 강조색5 7 3" xfId="2719" xr:uid="{00000000-0005-0000-0000-00009C0A0000}"/>
    <cellStyle name="40% - 강조색5 7 4" xfId="2720" xr:uid="{00000000-0005-0000-0000-00009D0A0000}"/>
    <cellStyle name="40% - 강조색5 7 5" xfId="2721" xr:uid="{00000000-0005-0000-0000-00009E0A0000}"/>
    <cellStyle name="40% - 강조색5 7 6" xfId="2722" xr:uid="{00000000-0005-0000-0000-00009F0A0000}"/>
    <cellStyle name="40% - 강조색5 7 7" xfId="2723" xr:uid="{00000000-0005-0000-0000-0000A00A0000}"/>
    <cellStyle name="40% - 강조색5 8" xfId="2724" xr:uid="{00000000-0005-0000-0000-0000A10A0000}"/>
    <cellStyle name="40% - 강조색5 8 2" xfId="2725" xr:uid="{00000000-0005-0000-0000-0000A20A0000}"/>
    <cellStyle name="40% - 강조색5 8 2 2" xfId="2726" xr:uid="{00000000-0005-0000-0000-0000A30A0000}"/>
    <cellStyle name="40% - 강조색5 8 2 3" xfId="2727" xr:uid="{00000000-0005-0000-0000-0000A40A0000}"/>
    <cellStyle name="40% - 강조색5 8 2 4" xfId="2728" xr:uid="{00000000-0005-0000-0000-0000A50A0000}"/>
    <cellStyle name="40% - 강조색5 8 2 5" xfId="2729" xr:uid="{00000000-0005-0000-0000-0000A60A0000}"/>
    <cellStyle name="40% - 강조색5 8 3" xfId="2730" xr:uid="{00000000-0005-0000-0000-0000A70A0000}"/>
    <cellStyle name="40% - 강조색5 8 4" xfId="2731" xr:uid="{00000000-0005-0000-0000-0000A80A0000}"/>
    <cellStyle name="40% - 강조색5 8 5" xfId="2732" xr:uid="{00000000-0005-0000-0000-0000A90A0000}"/>
    <cellStyle name="40% - 강조색5 8 6" xfId="2733" xr:uid="{00000000-0005-0000-0000-0000AA0A0000}"/>
    <cellStyle name="40% - 강조색5 8 7" xfId="2734" xr:uid="{00000000-0005-0000-0000-0000AB0A0000}"/>
    <cellStyle name="40% - 강조색5 9" xfId="2735" xr:uid="{00000000-0005-0000-0000-0000AC0A0000}"/>
    <cellStyle name="40% - 강조색5 9 2" xfId="2736" xr:uid="{00000000-0005-0000-0000-0000AD0A0000}"/>
    <cellStyle name="40% - 강조색5 9 2 2" xfId="2737" xr:uid="{00000000-0005-0000-0000-0000AE0A0000}"/>
    <cellStyle name="40% - 강조색5 9 2 3" xfId="2738" xr:uid="{00000000-0005-0000-0000-0000AF0A0000}"/>
    <cellStyle name="40% - 강조색5 9 2 4" xfId="2739" xr:uid="{00000000-0005-0000-0000-0000B00A0000}"/>
    <cellStyle name="40% - 강조색5 9 2 5" xfId="2740" xr:uid="{00000000-0005-0000-0000-0000B10A0000}"/>
    <cellStyle name="40% - 강조색5 9 3" xfId="2741" xr:uid="{00000000-0005-0000-0000-0000B20A0000}"/>
    <cellStyle name="40% - 강조색5 9 4" xfId="2742" xr:uid="{00000000-0005-0000-0000-0000B30A0000}"/>
    <cellStyle name="40% - 강조색5 9 5" xfId="2743" xr:uid="{00000000-0005-0000-0000-0000B40A0000}"/>
    <cellStyle name="40% - 강조색5 9 6" xfId="2744" xr:uid="{00000000-0005-0000-0000-0000B50A0000}"/>
    <cellStyle name="40% - 강조색5 9 7" xfId="2745" xr:uid="{00000000-0005-0000-0000-0000B60A0000}"/>
    <cellStyle name="40% - 강조색6 10" xfId="2746" xr:uid="{00000000-0005-0000-0000-0000B70A0000}"/>
    <cellStyle name="40% - 강조색6 10 2" xfId="2747" xr:uid="{00000000-0005-0000-0000-0000B80A0000}"/>
    <cellStyle name="40% - 강조색6 10 2 2" xfId="2748" xr:uid="{00000000-0005-0000-0000-0000B90A0000}"/>
    <cellStyle name="40% - 강조색6 10 2 3" xfId="2749" xr:uid="{00000000-0005-0000-0000-0000BA0A0000}"/>
    <cellStyle name="40% - 강조색6 10 2 4" xfId="2750" xr:uid="{00000000-0005-0000-0000-0000BB0A0000}"/>
    <cellStyle name="40% - 강조색6 10 2 5" xfId="2751" xr:uid="{00000000-0005-0000-0000-0000BC0A0000}"/>
    <cellStyle name="40% - 강조색6 10 3" xfId="2752" xr:uid="{00000000-0005-0000-0000-0000BD0A0000}"/>
    <cellStyle name="40% - 강조색6 10 4" xfId="2753" xr:uid="{00000000-0005-0000-0000-0000BE0A0000}"/>
    <cellStyle name="40% - 강조색6 10 5" xfId="2754" xr:uid="{00000000-0005-0000-0000-0000BF0A0000}"/>
    <cellStyle name="40% - 강조색6 10 6" xfId="2755" xr:uid="{00000000-0005-0000-0000-0000C00A0000}"/>
    <cellStyle name="40% - 강조색6 10 7" xfId="2756" xr:uid="{00000000-0005-0000-0000-0000C10A0000}"/>
    <cellStyle name="40% - 강조색6 11" xfId="2757" xr:uid="{00000000-0005-0000-0000-0000C20A0000}"/>
    <cellStyle name="40% - 강조색6 11 2" xfId="2758" xr:uid="{00000000-0005-0000-0000-0000C30A0000}"/>
    <cellStyle name="40% - 강조색6 11 2 2" xfId="2759" xr:uid="{00000000-0005-0000-0000-0000C40A0000}"/>
    <cellStyle name="40% - 강조색6 11 2 3" xfId="2760" xr:uid="{00000000-0005-0000-0000-0000C50A0000}"/>
    <cellStyle name="40% - 강조색6 11 2 4" xfId="2761" xr:uid="{00000000-0005-0000-0000-0000C60A0000}"/>
    <cellStyle name="40% - 강조색6 11 2 5" xfId="2762" xr:uid="{00000000-0005-0000-0000-0000C70A0000}"/>
    <cellStyle name="40% - 강조색6 11 3" xfId="2763" xr:uid="{00000000-0005-0000-0000-0000C80A0000}"/>
    <cellStyle name="40% - 강조색6 11 4" xfId="2764" xr:uid="{00000000-0005-0000-0000-0000C90A0000}"/>
    <cellStyle name="40% - 강조색6 11 5" xfId="2765" xr:uid="{00000000-0005-0000-0000-0000CA0A0000}"/>
    <cellStyle name="40% - 강조색6 11 6" xfId="2766" xr:uid="{00000000-0005-0000-0000-0000CB0A0000}"/>
    <cellStyle name="40% - 강조색6 11 7" xfId="2767" xr:uid="{00000000-0005-0000-0000-0000CC0A0000}"/>
    <cellStyle name="40% - 강조색6 12" xfId="2768" xr:uid="{00000000-0005-0000-0000-0000CD0A0000}"/>
    <cellStyle name="40% - 강조색6 12 2" xfId="2769" xr:uid="{00000000-0005-0000-0000-0000CE0A0000}"/>
    <cellStyle name="40% - 강조색6 12 2 2" xfId="2770" xr:uid="{00000000-0005-0000-0000-0000CF0A0000}"/>
    <cellStyle name="40% - 강조색6 12 2 3" xfId="2771" xr:uid="{00000000-0005-0000-0000-0000D00A0000}"/>
    <cellStyle name="40% - 강조색6 12 2 4" xfId="2772" xr:uid="{00000000-0005-0000-0000-0000D10A0000}"/>
    <cellStyle name="40% - 강조색6 12 2 5" xfId="2773" xr:uid="{00000000-0005-0000-0000-0000D20A0000}"/>
    <cellStyle name="40% - 강조색6 12 3" xfId="2774" xr:uid="{00000000-0005-0000-0000-0000D30A0000}"/>
    <cellStyle name="40% - 강조색6 12 4" xfId="2775" xr:uid="{00000000-0005-0000-0000-0000D40A0000}"/>
    <cellStyle name="40% - 강조색6 12 5" xfId="2776" xr:uid="{00000000-0005-0000-0000-0000D50A0000}"/>
    <cellStyle name="40% - 강조색6 12 6" xfId="2777" xr:uid="{00000000-0005-0000-0000-0000D60A0000}"/>
    <cellStyle name="40% - 강조색6 12 7" xfId="2778" xr:uid="{00000000-0005-0000-0000-0000D70A0000}"/>
    <cellStyle name="40% - 강조색6 13" xfId="2779" xr:uid="{00000000-0005-0000-0000-0000D80A0000}"/>
    <cellStyle name="40% - 강조색6 13 2" xfId="2780" xr:uid="{00000000-0005-0000-0000-0000D90A0000}"/>
    <cellStyle name="40% - 강조색6 13 3" xfId="2781" xr:uid="{00000000-0005-0000-0000-0000DA0A0000}"/>
    <cellStyle name="40% - 강조색6 13 4" xfId="2782" xr:uid="{00000000-0005-0000-0000-0000DB0A0000}"/>
    <cellStyle name="40% - 강조색6 14" xfId="2783" xr:uid="{00000000-0005-0000-0000-0000DC0A0000}"/>
    <cellStyle name="40% - 강조색6 14 2" xfId="2784" xr:uid="{00000000-0005-0000-0000-0000DD0A0000}"/>
    <cellStyle name="40% - 강조색6 14 3" xfId="2785" xr:uid="{00000000-0005-0000-0000-0000DE0A0000}"/>
    <cellStyle name="40% - 강조색6 14 4" xfId="2786" xr:uid="{00000000-0005-0000-0000-0000DF0A0000}"/>
    <cellStyle name="40% - 강조색6 15" xfId="2787" xr:uid="{00000000-0005-0000-0000-0000E00A0000}"/>
    <cellStyle name="40% - 강조색6 15 2" xfId="2788" xr:uid="{00000000-0005-0000-0000-0000E10A0000}"/>
    <cellStyle name="40% - 강조색6 15 3" xfId="2789" xr:uid="{00000000-0005-0000-0000-0000E20A0000}"/>
    <cellStyle name="40% - 강조색6 15 4" xfId="2790" xr:uid="{00000000-0005-0000-0000-0000E30A0000}"/>
    <cellStyle name="40% - 강조색6 16" xfId="2791" xr:uid="{00000000-0005-0000-0000-0000E40A0000}"/>
    <cellStyle name="40% - 강조색6 16 2" xfId="2792" xr:uid="{00000000-0005-0000-0000-0000E50A0000}"/>
    <cellStyle name="40% - 강조색6 16 3" xfId="2793" xr:uid="{00000000-0005-0000-0000-0000E60A0000}"/>
    <cellStyle name="40% - 강조색6 16 4" xfId="2794" xr:uid="{00000000-0005-0000-0000-0000E70A0000}"/>
    <cellStyle name="40% - 강조색6 2" xfId="2795" xr:uid="{00000000-0005-0000-0000-0000E80A0000}"/>
    <cellStyle name="40% - 강조색6 2 2" xfId="2796" xr:uid="{00000000-0005-0000-0000-0000E90A0000}"/>
    <cellStyle name="40% - 강조색6 2 2 2" xfId="2797" xr:uid="{00000000-0005-0000-0000-0000EA0A0000}"/>
    <cellStyle name="40% - 강조색6 2 2 3" xfId="2798" xr:uid="{00000000-0005-0000-0000-0000EB0A0000}"/>
    <cellStyle name="40% - 강조색6 2 2 4" xfId="2799" xr:uid="{00000000-0005-0000-0000-0000EC0A0000}"/>
    <cellStyle name="40% - 강조색6 2 2 5" xfId="2800" xr:uid="{00000000-0005-0000-0000-0000ED0A0000}"/>
    <cellStyle name="40% - 강조색6 2 3" xfId="2801" xr:uid="{00000000-0005-0000-0000-0000EE0A0000}"/>
    <cellStyle name="40% - 강조색6 2 4" xfId="2802" xr:uid="{00000000-0005-0000-0000-0000EF0A0000}"/>
    <cellStyle name="40% - 강조색6 2 5" xfId="2803" xr:uid="{00000000-0005-0000-0000-0000F00A0000}"/>
    <cellStyle name="40% - 강조색6 2 6" xfId="2804" xr:uid="{00000000-0005-0000-0000-0000F10A0000}"/>
    <cellStyle name="40% - 강조색6 2 7" xfId="2805" xr:uid="{00000000-0005-0000-0000-0000F20A0000}"/>
    <cellStyle name="40% - 강조색6 3" xfId="2806" xr:uid="{00000000-0005-0000-0000-0000F30A0000}"/>
    <cellStyle name="40% - 강조색6 3 2" xfId="2807" xr:uid="{00000000-0005-0000-0000-0000F40A0000}"/>
    <cellStyle name="40% - 강조색6 3 2 2" xfId="2808" xr:uid="{00000000-0005-0000-0000-0000F50A0000}"/>
    <cellStyle name="40% - 강조색6 3 2 3" xfId="2809" xr:uid="{00000000-0005-0000-0000-0000F60A0000}"/>
    <cellStyle name="40% - 강조색6 3 2 4" xfId="2810" xr:uid="{00000000-0005-0000-0000-0000F70A0000}"/>
    <cellStyle name="40% - 강조색6 3 2 5" xfId="2811" xr:uid="{00000000-0005-0000-0000-0000F80A0000}"/>
    <cellStyle name="40% - 강조색6 3 3" xfId="2812" xr:uid="{00000000-0005-0000-0000-0000F90A0000}"/>
    <cellStyle name="40% - 강조색6 3 4" xfId="2813" xr:uid="{00000000-0005-0000-0000-0000FA0A0000}"/>
    <cellStyle name="40% - 강조색6 3 5" xfId="2814" xr:uid="{00000000-0005-0000-0000-0000FB0A0000}"/>
    <cellStyle name="40% - 강조색6 3 6" xfId="2815" xr:uid="{00000000-0005-0000-0000-0000FC0A0000}"/>
    <cellStyle name="40% - 강조색6 3 7" xfId="2816" xr:uid="{00000000-0005-0000-0000-0000FD0A0000}"/>
    <cellStyle name="40% - 강조색6 4" xfId="2817" xr:uid="{00000000-0005-0000-0000-0000FE0A0000}"/>
    <cellStyle name="40% - 강조색6 4 2" xfId="2818" xr:uid="{00000000-0005-0000-0000-0000FF0A0000}"/>
    <cellStyle name="40% - 강조색6 4 2 2" xfId="2819" xr:uid="{00000000-0005-0000-0000-0000000B0000}"/>
    <cellStyle name="40% - 강조색6 4 2 3" xfId="2820" xr:uid="{00000000-0005-0000-0000-0000010B0000}"/>
    <cellStyle name="40% - 강조색6 4 2 4" xfId="2821" xr:uid="{00000000-0005-0000-0000-0000020B0000}"/>
    <cellStyle name="40% - 강조색6 4 2 5" xfId="2822" xr:uid="{00000000-0005-0000-0000-0000030B0000}"/>
    <cellStyle name="40% - 강조색6 4 3" xfId="2823" xr:uid="{00000000-0005-0000-0000-0000040B0000}"/>
    <cellStyle name="40% - 강조색6 4 4" xfId="2824" xr:uid="{00000000-0005-0000-0000-0000050B0000}"/>
    <cellStyle name="40% - 강조색6 4 5" xfId="2825" xr:uid="{00000000-0005-0000-0000-0000060B0000}"/>
    <cellStyle name="40% - 강조색6 4 6" xfId="2826" xr:uid="{00000000-0005-0000-0000-0000070B0000}"/>
    <cellStyle name="40% - 강조색6 4 7" xfId="2827" xr:uid="{00000000-0005-0000-0000-0000080B0000}"/>
    <cellStyle name="40% - 강조색6 5" xfId="2828" xr:uid="{00000000-0005-0000-0000-0000090B0000}"/>
    <cellStyle name="40% - 강조색6 5 2" xfId="2829" xr:uid="{00000000-0005-0000-0000-00000A0B0000}"/>
    <cellStyle name="40% - 강조색6 5 2 2" xfId="2830" xr:uid="{00000000-0005-0000-0000-00000B0B0000}"/>
    <cellStyle name="40% - 강조색6 5 2 3" xfId="2831" xr:uid="{00000000-0005-0000-0000-00000C0B0000}"/>
    <cellStyle name="40% - 강조색6 5 2 4" xfId="2832" xr:uid="{00000000-0005-0000-0000-00000D0B0000}"/>
    <cellStyle name="40% - 강조색6 5 2 5" xfId="2833" xr:uid="{00000000-0005-0000-0000-00000E0B0000}"/>
    <cellStyle name="40% - 강조색6 5 3" xfId="2834" xr:uid="{00000000-0005-0000-0000-00000F0B0000}"/>
    <cellStyle name="40% - 강조색6 5 4" xfId="2835" xr:uid="{00000000-0005-0000-0000-0000100B0000}"/>
    <cellStyle name="40% - 강조색6 5 5" xfId="2836" xr:uid="{00000000-0005-0000-0000-0000110B0000}"/>
    <cellStyle name="40% - 강조색6 5 6" xfId="2837" xr:uid="{00000000-0005-0000-0000-0000120B0000}"/>
    <cellStyle name="40% - 강조색6 5 7" xfId="2838" xr:uid="{00000000-0005-0000-0000-0000130B0000}"/>
    <cellStyle name="40% - 강조색6 6" xfId="2839" xr:uid="{00000000-0005-0000-0000-0000140B0000}"/>
    <cellStyle name="40% - 강조색6 6 2" xfId="2840" xr:uid="{00000000-0005-0000-0000-0000150B0000}"/>
    <cellStyle name="40% - 강조색6 6 2 2" xfId="2841" xr:uid="{00000000-0005-0000-0000-0000160B0000}"/>
    <cellStyle name="40% - 강조색6 6 2 3" xfId="2842" xr:uid="{00000000-0005-0000-0000-0000170B0000}"/>
    <cellStyle name="40% - 강조색6 6 2 4" xfId="2843" xr:uid="{00000000-0005-0000-0000-0000180B0000}"/>
    <cellStyle name="40% - 강조색6 6 2 5" xfId="2844" xr:uid="{00000000-0005-0000-0000-0000190B0000}"/>
    <cellStyle name="40% - 강조색6 6 3" xfId="2845" xr:uid="{00000000-0005-0000-0000-00001A0B0000}"/>
    <cellStyle name="40% - 강조색6 6 4" xfId="2846" xr:uid="{00000000-0005-0000-0000-00001B0B0000}"/>
    <cellStyle name="40% - 강조색6 6 5" xfId="2847" xr:uid="{00000000-0005-0000-0000-00001C0B0000}"/>
    <cellStyle name="40% - 강조색6 6 6" xfId="2848" xr:uid="{00000000-0005-0000-0000-00001D0B0000}"/>
    <cellStyle name="40% - 강조색6 6 7" xfId="2849" xr:uid="{00000000-0005-0000-0000-00001E0B0000}"/>
    <cellStyle name="40% - 강조색6 7" xfId="2850" xr:uid="{00000000-0005-0000-0000-00001F0B0000}"/>
    <cellStyle name="40% - 강조색6 7 2" xfId="2851" xr:uid="{00000000-0005-0000-0000-0000200B0000}"/>
    <cellStyle name="40% - 강조색6 7 2 2" xfId="2852" xr:uid="{00000000-0005-0000-0000-0000210B0000}"/>
    <cellStyle name="40% - 강조색6 7 2 3" xfId="2853" xr:uid="{00000000-0005-0000-0000-0000220B0000}"/>
    <cellStyle name="40% - 강조색6 7 2 4" xfId="2854" xr:uid="{00000000-0005-0000-0000-0000230B0000}"/>
    <cellStyle name="40% - 강조색6 7 2 5" xfId="2855" xr:uid="{00000000-0005-0000-0000-0000240B0000}"/>
    <cellStyle name="40% - 강조색6 7 3" xfId="2856" xr:uid="{00000000-0005-0000-0000-0000250B0000}"/>
    <cellStyle name="40% - 강조색6 7 4" xfId="2857" xr:uid="{00000000-0005-0000-0000-0000260B0000}"/>
    <cellStyle name="40% - 강조색6 7 5" xfId="2858" xr:uid="{00000000-0005-0000-0000-0000270B0000}"/>
    <cellStyle name="40% - 강조색6 7 6" xfId="2859" xr:uid="{00000000-0005-0000-0000-0000280B0000}"/>
    <cellStyle name="40% - 강조색6 7 7" xfId="2860" xr:uid="{00000000-0005-0000-0000-0000290B0000}"/>
    <cellStyle name="40% - 강조색6 8" xfId="2861" xr:uid="{00000000-0005-0000-0000-00002A0B0000}"/>
    <cellStyle name="40% - 강조색6 8 2" xfId="2862" xr:uid="{00000000-0005-0000-0000-00002B0B0000}"/>
    <cellStyle name="40% - 강조색6 8 2 2" xfId="2863" xr:uid="{00000000-0005-0000-0000-00002C0B0000}"/>
    <cellStyle name="40% - 강조색6 8 2 3" xfId="2864" xr:uid="{00000000-0005-0000-0000-00002D0B0000}"/>
    <cellStyle name="40% - 강조색6 8 2 4" xfId="2865" xr:uid="{00000000-0005-0000-0000-00002E0B0000}"/>
    <cellStyle name="40% - 강조색6 8 2 5" xfId="2866" xr:uid="{00000000-0005-0000-0000-00002F0B0000}"/>
    <cellStyle name="40% - 강조색6 8 3" xfId="2867" xr:uid="{00000000-0005-0000-0000-0000300B0000}"/>
    <cellStyle name="40% - 강조색6 8 4" xfId="2868" xr:uid="{00000000-0005-0000-0000-0000310B0000}"/>
    <cellStyle name="40% - 강조색6 8 5" xfId="2869" xr:uid="{00000000-0005-0000-0000-0000320B0000}"/>
    <cellStyle name="40% - 강조색6 8 6" xfId="2870" xr:uid="{00000000-0005-0000-0000-0000330B0000}"/>
    <cellStyle name="40% - 강조색6 8 7" xfId="2871" xr:uid="{00000000-0005-0000-0000-0000340B0000}"/>
    <cellStyle name="40% - 강조색6 9" xfId="2872" xr:uid="{00000000-0005-0000-0000-0000350B0000}"/>
    <cellStyle name="40% - 강조색6 9 2" xfId="2873" xr:uid="{00000000-0005-0000-0000-0000360B0000}"/>
    <cellStyle name="40% - 강조색6 9 2 2" xfId="2874" xr:uid="{00000000-0005-0000-0000-0000370B0000}"/>
    <cellStyle name="40% - 강조색6 9 2 3" xfId="2875" xr:uid="{00000000-0005-0000-0000-0000380B0000}"/>
    <cellStyle name="40% - 강조색6 9 2 4" xfId="2876" xr:uid="{00000000-0005-0000-0000-0000390B0000}"/>
    <cellStyle name="40% - 강조색6 9 2 5" xfId="2877" xr:uid="{00000000-0005-0000-0000-00003A0B0000}"/>
    <cellStyle name="40% - 강조색6 9 3" xfId="2878" xr:uid="{00000000-0005-0000-0000-00003B0B0000}"/>
    <cellStyle name="40% - 강조색6 9 4" xfId="2879" xr:uid="{00000000-0005-0000-0000-00003C0B0000}"/>
    <cellStyle name="40% - 강조색6 9 5" xfId="2880" xr:uid="{00000000-0005-0000-0000-00003D0B0000}"/>
    <cellStyle name="40% - 강조색6 9 6" xfId="2881" xr:uid="{00000000-0005-0000-0000-00003E0B0000}"/>
    <cellStyle name="40% - 강조색6 9 7" xfId="2882" xr:uid="{00000000-0005-0000-0000-00003F0B0000}"/>
    <cellStyle name="60% - 강조색1 10" xfId="2883" xr:uid="{00000000-0005-0000-0000-0000400B0000}"/>
    <cellStyle name="60% - 강조색1 10 2" xfId="2884" xr:uid="{00000000-0005-0000-0000-0000410B0000}"/>
    <cellStyle name="60% - 강조색1 10 2 2" xfId="2885" xr:uid="{00000000-0005-0000-0000-0000420B0000}"/>
    <cellStyle name="60% - 강조색1 10 2 3" xfId="2886" xr:uid="{00000000-0005-0000-0000-0000430B0000}"/>
    <cellStyle name="60% - 강조색1 10 2 4" xfId="2887" xr:uid="{00000000-0005-0000-0000-0000440B0000}"/>
    <cellStyle name="60% - 강조색1 10 2 5" xfId="2888" xr:uid="{00000000-0005-0000-0000-0000450B0000}"/>
    <cellStyle name="60% - 강조색1 10 3" xfId="2889" xr:uid="{00000000-0005-0000-0000-0000460B0000}"/>
    <cellStyle name="60% - 강조색1 10 4" xfId="2890" xr:uid="{00000000-0005-0000-0000-0000470B0000}"/>
    <cellStyle name="60% - 강조색1 10 5" xfId="2891" xr:uid="{00000000-0005-0000-0000-0000480B0000}"/>
    <cellStyle name="60% - 강조색1 10 6" xfId="2892" xr:uid="{00000000-0005-0000-0000-0000490B0000}"/>
    <cellStyle name="60% - 강조색1 10 7" xfId="2893" xr:uid="{00000000-0005-0000-0000-00004A0B0000}"/>
    <cellStyle name="60% - 강조색1 11" xfId="2894" xr:uid="{00000000-0005-0000-0000-00004B0B0000}"/>
    <cellStyle name="60% - 강조색1 11 2" xfId="2895" xr:uid="{00000000-0005-0000-0000-00004C0B0000}"/>
    <cellStyle name="60% - 강조색1 11 2 2" xfId="2896" xr:uid="{00000000-0005-0000-0000-00004D0B0000}"/>
    <cellStyle name="60% - 강조색1 11 2 3" xfId="2897" xr:uid="{00000000-0005-0000-0000-00004E0B0000}"/>
    <cellStyle name="60% - 강조색1 11 2 4" xfId="2898" xr:uid="{00000000-0005-0000-0000-00004F0B0000}"/>
    <cellStyle name="60% - 강조색1 11 2 5" xfId="2899" xr:uid="{00000000-0005-0000-0000-0000500B0000}"/>
    <cellStyle name="60% - 강조색1 11 3" xfId="2900" xr:uid="{00000000-0005-0000-0000-0000510B0000}"/>
    <cellStyle name="60% - 강조색1 11 4" xfId="2901" xr:uid="{00000000-0005-0000-0000-0000520B0000}"/>
    <cellStyle name="60% - 강조색1 11 5" xfId="2902" xr:uid="{00000000-0005-0000-0000-0000530B0000}"/>
    <cellStyle name="60% - 강조색1 11 6" xfId="2903" xr:uid="{00000000-0005-0000-0000-0000540B0000}"/>
    <cellStyle name="60% - 강조색1 11 7" xfId="2904" xr:uid="{00000000-0005-0000-0000-0000550B0000}"/>
    <cellStyle name="60% - 강조색1 12" xfId="2905" xr:uid="{00000000-0005-0000-0000-0000560B0000}"/>
    <cellStyle name="60% - 강조색1 12 2" xfId="2906" xr:uid="{00000000-0005-0000-0000-0000570B0000}"/>
    <cellStyle name="60% - 강조색1 12 2 2" xfId="2907" xr:uid="{00000000-0005-0000-0000-0000580B0000}"/>
    <cellStyle name="60% - 강조색1 12 2 3" xfId="2908" xr:uid="{00000000-0005-0000-0000-0000590B0000}"/>
    <cellStyle name="60% - 강조색1 12 2 4" xfId="2909" xr:uid="{00000000-0005-0000-0000-00005A0B0000}"/>
    <cellStyle name="60% - 강조색1 12 2 5" xfId="2910" xr:uid="{00000000-0005-0000-0000-00005B0B0000}"/>
    <cellStyle name="60% - 강조색1 12 3" xfId="2911" xr:uid="{00000000-0005-0000-0000-00005C0B0000}"/>
    <cellStyle name="60% - 강조색1 12 4" xfId="2912" xr:uid="{00000000-0005-0000-0000-00005D0B0000}"/>
    <cellStyle name="60% - 강조색1 12 5" xfId="2913" xr:uid="{00000000-0005-0000-0000-00005E0B0000}"/>
    <cellStyle name="60% - 강조색1 12 6" xfId="2914" xr:uid="{00000000-0005-0000-0000-00005F0B0000}"/>
    <cellStyle name="60% - 강조색1 12 7" xfId="2915" xr:uid="{00000000-0005-0000-0000-0000600B0000}"/>
    <cellStyle name="60% - 강조색1 13" xfId="2916" xr:uid="{00000000-0005-0000-0000-0000610B0000}"/>
    <cellStyle name="60% - 강조색1 13 2" xfId="2917" xr:uid="{00000000-0005-0000-0000-0000620B0000}"/>
    <cellStyle name="60% - 강조색1 13 3" xfId="2918" xr:uid="{00000000-0005-0000-0000-0000630B0000}"/>
    <cellStyle name="60% - 강조색1 13 4" xfId="2919" xr:uid="{00000000-0005-0000-0000-0000640B0000}"/>
    <cellStyle name="60% - 강조색1 14" xfId="2920" xr:uid="{00000000-0005-0000-0000-0000650B0000}"/>
    <cellStyle name="60% - 강조색1 14 2" xfId="2921" xr:uid="{00000000-0005-0000-0000-0000660B0000}"/>
    <cellStyle name="60% - 강조색1 14 3" xfId="2922" xr:uid="{00000000-0005-0000-0000-0000670B0000}"/>
    <cellStyle name="60% - 강조색1 14 4" xfId="2923" xr:uid="{00000000-0005-0000-0000-0000680B0000}"/>
    <cellStyle name="60% - 강조색1 15" xfId="2924" xr:uid="{00000000-0005-0000-0000-0000690B0000}"/>
    <cellStyle name="60% - 강조색1 15 2" xfId="2925" xr:uid="{00000000-0005-0000-0000-00006A0B0000}"/>
    <cellStyle name="60% - 강조색1 15 3" xfId="2926" xr:uid="{00000000-0005-0000-0000-00006B0B0000}"/>
    <cellStyle name="60% - 강조색1 15 4" xfId="2927" xr:uid="{00000000-0005-0000-0000-00006C0B0000}"/>
    <cellStyle name="60% - 강조색1 16" xfId="2928" xr:uid="{00000000-0005-0000-0000-00006D0B0000}"/>
    <cellStyle name="60% - 강조색1 16 2" xfId="2929" xr:uid="{00000000-0005-0000-0000-00006E0B0000}"/>
    <cellStyle name="60% - 강조색1 16 3" xfId="2930" xr:uid="{00000000-0005-0000-0000-00006F0B0000}"/>
    <cellStyle name="60% - 강조색1 16 4" xfId="2931" xr:uid="{00000000-0005-0000-0000-0000700B0000}"/>
    <cellStyle name="60% - 강조색1 2" xfId="2932" xr:uid="{00000000-0005-0000-0000-0000710B0000}"/>
    <cellStyle name="60% - 강조색1 2 2" xfId="2933" xr:uid="{00000000-0005-0000-0000-0000720B0000}"/>
    <cellStyle name="60% - 강조색1 2 2 2" xfId="2934" xr:uid="{00000000-0005-0000-0000-0000730B0000}"/>
    <cellStyle name="60% - 강조색1 2 2 3" xfId="2935" xr:uid="{00000000-0005-0000-0000-0000740B0000}"/>
    <cellStyle name="60% - 강조색1 2 2 4" xfId="2936" xr:uid="{00000000-0005-0000-0000-0000750B0000}"/>
    <cellStyle name="60% - 강조색1 2 2 5" xfId="2937" xr:uid="{00000000-0005-0000-0000-0000760B0000}"/>
    <cellStyle name="60% - 강조색1 2 3" xfId="2938" xr:uid="{00000000-0005-0000-0000-0000770B0000}"/>
    <cellStyle name="60% - 강조색1 2 4" xfId="2939" xr:uid="{00000000-0005-0000-0000-0000780B0000}"/>
    <cellStyle name="60% - 강조색1 2 5" xfId="2940" xr:uid="{00000000-0005-0000-0000-0000790B0000}"/>
    <cellStyle name="60% - 강조색1 2 6" xfId="2941" xr:uid="{00000000-0005-0000-0000-00007A0B0000}"/>
    <cellStyle name="60% - 강조색1 2 7" xfId="2942" xr:uid="{00000000-0005-0000-0000-00007B0B0000}"/>
    <cellStyle name="60% - 강조색1 3" xfId="2943" xr:uid="{00000000-0005-0000-0000-00007C0B0000}"/>
    <cellStyle name="60% - 강조색1 3 2" xfId="2944" xr:uid="{00000000-0005-0000-0000-00007D0B0000}"/>
    <cellStyle name="60% - 강조색1 3 2 2" xfId="2945" xr:uid="{00000000-0005-0000-0000-00007E0B0000}"/>
    <cellStyle name="60% - 강조색1 3 2 3" xfId="2946" xr:uid="{00000000-0005-0000-0000-00007F0B0000}"/>
    <cellStyle name="60% - 강조색1 3 2 4" xfId="2947" xr:uid="{00000000-0005-0000-0000-0000800B0000}"/>
    <cellStyle name="60% - 강조색1 3 2 5" xfId="2948" xr:uid="{00000000-0005-0000-0000-0000810B0000}"/>
    <cellStyle name="60% - 강조색1 3 3" xfId="2949" xr:uid="{00000000-0005-0000-0000-0000820B0000}"/>
    <cellStyle name="60% - 강조색1 3 4" xfId="2950" xr:uid="{00000000-0005-0000-0000-0000830B0000}"/>
    <cellStyle name="60% - 강조색1 3 5" xfId="2951" xr:uid="{00000000-0005-0000-0000-0000840B0000}"/>
    <cellStyle name="60% - 강조색1 3 6" xfId="2952" xr:uid="{00000000-0005-0000-0000-0000850B0000}"/>
    <cellStyle name="60% - 강조색1 3 7" xfId="2953" xr:uid="{00000000-0005-0000-0000-0000860B0000}"/>
    <cellStyle name="60% - 강조색1 4" xfId="2954" xr:uid="{00000000-0005-0000-0000-0000870B0000}"/>
    <cellStyle name="60% - 강조색1 4 2" xfId="2955" xr:uid="{00000000-0005-0000-0000-0000880B0000}"/>
    <cellStyle name="60% - 강조색1 4 2 2" xfId="2956" xr:uid="{00000000-0005-0000-0000-0000890B0000}"/>
    <cellStyle name="60% - 강조색1 4 2 3" xfId="2957" xr:uid="{00000000-0005-0000-0000-00008A0B0000}"/>
    <cellStyle name="60% - 강조색1 4 2 4" xfId="2958" xr:uid="{00000000-0005-0000-0000-00008B0B0000}"/>
    <cellStyle name="60% - 강조색1 4 2 5" xfId="2959" xr:uid="{00000000-0005-0000-0000-00008C0B0000}"/>
    <cellStyle name="60% - 강조색1 4 3" xfId="2960" xr:uid="{00000000-0005-0000-0000-00008D0B0000}"/>
    <cellStyle name="60% - 강조색1 4 4" xfId="2961" xr:uid="{00000000-0005-0000-0000-00008E0B0000}"/>
    <cellStyle name="60% - 강조색1 4 5" xfId="2962" xr:uid="{00000000-0005-0000-0000-00008F0B0000}"/>
    <cellStyle name="60% - 강조색1 4 6" xfId="2963" xr:uid="{00000000-0005-0000-0000-0000900B0000}"/>
    <cellStyle name="60% - 강조색1 4 7" xfId="2964" xr:uid="{00000000-0005-0000-0000-0000910B0000}"/>
    <cellStyle name="60% - 강조색1 5" xfId="2965" xr:uid="{00000000-0005-0000-0000-0000920B0000}"/>
    <cellStyle name="60% - 강조색1 5 2" xfId="2966" xr:uid="{00000000-0005-0000-0000-0000930B0000}"/>
    <cellStyle name="60% - 강조색1 5 2 2" xfId="2967" xr:uid="{00000000-0005-0000-0000-0000940B0000}"/>
    <cellStyle name="60% - 강조색1 5 2 3" xfId="2968" xr:uid="{00000000-0005-0000-0000-0000950B0000}"/>
    <cellStyle name="60% - 강조색1 5 2 4" xfId="2969" xr:uid="{00000000-0005-0000-0000-0000960B0000}"/>
    <cellStyle name="60% - 강조색1 5 2 5" xfId="2970" xr:uid="{00000000-0005-0000-0000-0000970B0000}"/>
    <cellStyle name="60% - 강조색1 5 3" xfId="2971" xr:uid="{00000000-0005-0000-0000-0000980B0000}"/>
    <cellStyle name="60% - 강조색1 5 4" xfId="2972" xr:uid="{00000000-0005-0000-0000-0000990B0000}"/>
    <cellStyle name="60% - 강조색1 5 5" xfId="2973" xr:uid="{00000000-0005-0000-0000-00009A0B0000}"/>
    <cellStyle name="60% - 강조색1 5 6" xfId="2974" xr:uid="{00000000-0005-0000-0000-00009B0B0000}"/>
    <cellStyle name="60% - 강조색1 5 7" xfId="2975" xr:uid="{00000000-0005-0000-0000-00009C0B0000}"/>
    <cellStyle name="60% - 강조색1 6" xfId="2976" xr:uid="{00000000-0005-0000-0000-00009D0B0000}"/>
    <cellStyle name="60% - 강조색1 6 2" xfId="2977" xr:uid="{00000000-0005-0000-0000-00009E0B0000}"/>
    <cellStyle name="60% - 강조색1 6 2 2" xfId="2978" xr:uid="{00000000-0005-0000-0000-00009F0B0000}"/>
    <cellStyle name="60% - 강조색1 6 2 3" xfId="2979" xr:uid="{00000000-0005-0000-0000-0000A00B0000}"/>
    <cellStyle name="60% - 강조색1 6 2 4" xfId="2980" xr:uid="{00000000-0005-0000-0000-0000A10B0000}"/>
    <cellStyle name="60% - 강조색1 6 2 5" xfId="2981" xr:uid="{00000000-0005-0000-0000-0000A20B0000}"/>
    <cellStyle name="60% - 강조색1 6 3" xfId="2982" xr:uid="{00000000-0005-0000-0000-0000A30B0000}"/>
    <cellStyle name="60% - 강조색1 6 4" xfId="2983" xr:uid="{00000000-0005-0000-0000-0000A40B0000}"/>
    <cellStyle name="60% - 강조색1 6 5" xfId="2984" xr:uid="{00000000-0005-0000-0000-0000A50B0000}"/>
    <cellStyle name="60% - 강조색1 6 6" xfId="2985" xr:uid="{00000000-0005-0000-0000-0000A60B0000}"/>
    <cellStyle name="60% - 강조색1 6 7" xfId="2986" xr:uid="{00000000-0005-0000-0000-0000A70B0000}"/>
    <cellStyle name="60% - 강조색1 7" xfId="2987" xr:uid="{00000000-0005-0000-0000-0000A80B0000}"/>
    <cellStyle name="60% - 강조색1 7 2" xfId="2988" xr:uid="{00000000-0005-0000-0000-0000A90B0000}"/>
    <cellStyle name="60% - 강조색1 7 2 2" xfId="2989" xr:uid="{00000000-0005-0000-0000-0000AA0B0000}"/>
    <cellStyle name="60% - 강조색1 7 2 3" xfId="2990" xr:uid="{00000000-0005-0000-0000-0000AB0B0000}"/>
    <cellStyle name="60% - 강조색1 7 2 4" xfId="2991" xr:uid="{00000000-0005-0000-0000-0000AC0B0000}"/>
    <cellStyle name="60% - 강조색1 7 2 5" xfId="2992" xr:uid="{00000000-0005-0000-0000-0000AD0B0000}"/>
    <cellStyle name="60% - 강조색1 7 3" xfId="2993" xr:uid="{00000000-0005-0000-0000-0000AE0B0000}"/>
    <cellStyle name="60% - 강조색1 7 4" xfId="2994" xr:uid="{00000000-0005-0000-0000-0000AF0B0000}"/>
    <cellStyle name="60% - 강조색1 7 5" xfId="2995" xr:uid="{00000000-0005-0000-0000-0000B00B0000}"/>
    <cellStyle name="60% - 강조색1 7 6" xfId="2996" xr:uid="{00000000-0005-0000-0000-0000B10B0000}"/>
    <cellStyle name="60% - 강조색1 7 7" xfId="2997" xr:uid="{00000000-0005-0000-0000-0000B20B0000}"/>
    <cellStyle name="60% - 강조색1 8" xfId="2998" xr:uid="{00000000-0005-0000-0000-0000B30B0000}"/>
    <cellStyle name="60% - 강조색1 8 2" xfId="2999" xr:uid="{00000000-0005-0000-0000-0000B40B0000}"/>
    <cellStyle name="60% - 강조색1 8 2 2" xfId="3000" xr:uid="{00000000-0005-0000-0000-0000B50B0000}"/>
    <cellStyle name="60% - 강조색1 8 2 3" xfId="3001" xr:uid="{00000000-0005-0000-0000-0000B60B0000}"/>
    <cellStyle name="60% - 강조색1 8 2 4" xfId="3002" xr:uid="{00000000-0005-0000-0000-0000B70B0000}"/>
    <cellStyle name="60% - 강조색1 8 2 5" xfId="3003" xr:uid="{00000000-0005-0000-0000-0000B80B0000}"/>
    <cellStyle name="60% - 강조색1 8 3" xfId="3004" xr:uid="{00000000-0005-0000-0000-0000B90B0000}"/>
    <cellStyle name="60% - 강조색1 8 4" xfId="3005" xr:uid="{00000000-0005-0000-0000-0000BA0B0000}"/>
    <cellStyle name="60% - 강조색1 8 5" xfId="3006" xr:uid="{00000000-0005-0000-0000-0000BB0B0000}"/>
    <cellStyle name="60% - 강조색1 8 6" xfId="3007" xr:uid="{00000000-0005-0000-0000-0000BC0B0000}"/>
    <cellStyle name="60% - 강조색1 8 7" xfId="3008" xr:uid="{00000000-0005-0000-0000-0000BD0B0000}"/>
    <cellStyle name="60% - 강조색1 9" xfId="3009" xr:uid="{00000000-0005-0000-0000-0000BE0B0000}"/>
    <cellStyle name="60% - 강조색1 9 2" xfId="3010" xr:uid="{00000000-0005-0000-0000-0000BF0B0000}"/>
    <cellStyle name="60% - 강조색1 9 2 2" xfId="3011" xr:uid="{00000000-0005-0000-0000-0000C00B0000}"/>
    <cellStyle name="60% - 강조색1 9 2 3" xfId="3012" xr:uid="{00000000-0005-0000-0000-0000C10B0000}"/>
    <cellStyle name="60% - 강조색1 9 2 4" xfId="3013" xr:uid="{00000000-0005-0000-0000-0000C20B0000}"/>
    <cellStyle name="60% - 강조색1 9 2 5" xfId="3014" xr:uid="{00000000-0005-0000-0000-0000C30B0000}"/>
    <cellStyle name="60% - 강조색1 9 3" xfId="3015" xr:uid="{00000000-0005-0000-0000-0000C40B0000}"/>
    <cellStyle name="60% - 강조색1 9 4" xfId="3016" xr:uid="{00000000-0005-0000-0000-0000C50B0000}"/>
    <cellStyle name="60% - 강조색1 9 5" xfId="3017" xr:uid="{00000000-0005-0000-0000-0000C60B0000}"/>
    <cellStyle name="60% - 강조색1 9 6" xfId="3018" xr:uid="{00000000-0005-0000-0000-0000C70B0000}"/>
    <cellStyle name="60% - 강조색1 9 7" xfId="3019" xr:uid="{00000000-0005-0000-0000-0000C80B0000}"/>
    <cellStyle name="60% - 강조색2 10" xfId="3020" xr:uid="{00000000-0005-0000-0000-0000C90B0000}"/>
    <cellStyle name="60% - 강조색2 10 2" xfId="3021" xr:uid="{00000000-0005-0000-0000-0000CA0B0000}"/>
    <cellStyle name="60% - 강조색2 10 2 2" xfId="3022" xr:uid="{00000000-0005-0000-0000-0000CB0B0000}"/>
    <cellStyle name="60% - 강조색2 10 2 3" xfId="3023" xr:uid="{00000000-0005-0000-0000-0000CC0B0000}"/>
    <cellStyle name="60% - 강조색2 10 2 4" xfId="3024" xr:uid="{00000000-0005-0000-0000-0000CD0B0000}"/>
    <cellStyle name="60% - 강조색2 10 2 5" xfId="3025" xr:uid="{00000000-0005-0000-0000-0000CE0B0000}"/>
    <cellStyle name="60% - 강조색2 10 3" xfId="3026" xr:uid="{00000000-0005-0000-0000-0000CF0B0000}"/>
    <cellStyle name="60% - 강조색2 10 4" xfId="3027" xr:uid="{00000000-0005-0000-0000-0000D00B0000}"/>
    <cellStyle name="60% - 강조색2 10 5" xfId="3028" xr:uid="{00000000-0005-0000-0000-0000D10B0000}"/>
    <cellStyle name="60% - 강조색2 10 6" xfId="3029" xr:uid="{00000000-0005-0000-0000-0000D20B0000}"/>
    <cellStyle name="60% - 강조색2 10 7" xfId="3030" xr:uid="{00000000-0005-0000-0000-0000D30B0000}"/>
    <cellStyle name="60% - 강조색2 11" xfId="3031" xr:uid="{00000000-0005-0000-0000-0000D40B0000}"/>
    <cellStyle name="60% - 강조색2 11 2" xfId="3032" xr:uid="{00000000-0005-0000-0000-0000D50B0000}"/>
    <cellStyle name="60% - 강조색2 11 2 2" xfId="3033" xr:uid="{00000000-0005-0000-0000-0000D60B0000}"/>
    <cellStyle name="60% - 강조색2 11 2 3" xfId="3034" xr:uid="{00000000-0005-0000-0000-0000D70B0000}"/>
    <cellStyle name="60% - 강조색2 11 2 4" xfId="3035" xr:uid="{00000000-0005-0000-0000-0000D80B0000}"/>
    <cellStyle name="60% - 강조색2 11 2 5" xfId="3036" xr:uid="{00000000-0005-0000-0000-0000D90B0000}"/>
    <cellStyle name="60% - 강조색2 11 3" xfId="3037" xr:uid="{00000000-0005-0000-0000-0000DA0B0000}"/>
    <cellStyle name="60% - 강조색2 11 4" xfId="3038" xr:uid="{00000000-0005-0000-0000-0000DB0B0000}"/>
    <cellStyle name="60% - 강조색2 11 5" xfId="3039" xr:uid="{00000000-0005-0000-0000-0000DC0B0000}"/>
    <cellStyle name="60% - 강조색2 11 6" xfId="3040" xr:uid="{00000000-0005-0000-0000-0000DD0B0000}"/>
    <cellStyle name="60% - 강조색2 11 7" xfId="3041" xr:uid="{00000000-0005-0000-0000-0000DE0B0000}"/>
    <cellStyle name="60% - 강조색2 12" xfId="3042" xr:uid="{00000000-0005-0000-0000-0000DF0B0000}"/>
    <cellStyle name="60% - 강조색2 12 2" xfId="3043" xr:uid="{00000000-0005-0000-0000-0000E00B0000}"/>
    <cellStyle name="60% - 강조색2 12 2 2" xfId="3044" xr:uid="{00000000-0005-0000-0000-0000E10B0000}"/>
    <cellStyle name="60% - 강조색2 12 2 3" xfId="3045" xr:uid="{00000000-0005-0000-0000-0000E20B0000}"/>
    <cellStyle name="60% - 강조색2 12 2 4" xfId="3046" xr:uid="{00000000-0005-0000-0000-0000E30B0000}"/>
    <cellStyle name="60% - 강조색2 12 2 5" xfId="3047" xr:uid="{00000000-0005-0000-0000-0000E40B0000}"/>
    <cellStyle name="60% - 강조색2 12 3" xfId="3048" xr:uid="{00000000-0005-0000-0000-0000E50B0000}"/>
    <cellStyle name="60% - 강조색2 12 4" xfId="3049" xr:uid="{00000000-0005-0000-0000-0000E60B0000}"/>
    <cellStyle name="60% - 강조색2 12 5" xfId="3050" xr:uid="{00000000-0005-0000-0000-0000E70B0000}"/>
    <cellStyle name="60% - 강조색2 12 6" xfId="3051" xr:uid="{00000000-0005-0000-0000-0000E80B0000}"/>
    <cellStyle name="60% - 강조색2 12 7" xfId="3052" xr:uid="{00000000-0005-0000-0000-0000E90B0000}"/>
    <cellStyle name="60% - 강조색2 13" xfId="3053" xr:uid="{00000000-0005-0000-0000-0000EA0B0000}"/>
    <cellStyle name="60% - 강조색2 13 2" xfId="3054" xr:uid="{00000000-0005-0000-0000-0000EB0B0000}"/>
    <cellStyle name="60% - 강조색2 13 3" xfId="3055" xr:uid="{00000000-0005-0000-0000-0000EC0B0000}"/>
    <cellStyle name="60% - 강조색2 13 4" xfId="3056" xr:uid="{00000000-0005-0000-0000-0000ED0B0000}"/>
    <cellStyle name="60% - 강조색2 14" xfId="3057" xr:uid="{00000000-0005-0000-0000-0000EE0B0000}"/>
    <cellStyle name="60% - 강조색2 14 2" xfId="3058" xr:uid="{00000000-0005-0000-0000-0000EF0B0000}"/>
    <cellStyle name="60% - 강조색2 14 3" xfId="3059" xr:uid="{00000000-0005-0000-0000-0000F00B0000}"/>
    <cellStyle name="60% - 강조색2 14 4" xfId="3060" xr:uid="{00000000-0005-0000-0000-0000F10B0000}"/>
    <cellStyle name="60% - 강조색2 15" xfId="3061" xr:uid="{00000000-0005-0000-0000-0000F20B0000}"/>
    <cellStyle name="60% - 강조색2 15 2" xfId="3062" xr:uid="{00000000-0005-0000-0000-0000F30B0000}"/>
    <cellStyle name="60% - 강조색2 15 3" xfId="3063" xr:uid="{00000000-0005-0000-0000-0000F40B0000}"/>
    <cellStyle name="60% - 강조색2 15 4" xfId="3064" xr:uid="{00000000-0005-0000-0000-0000F50B0000}"/>
    <cellStyle name="60% - 강조색2 16" xfId="3065" xr:uid="{00000000-0005-0000-0000-0000F60B0000}"/>
    <cellStyle name="60% - 강조색2 16 2" xfId="3066" xr:uid="{00000000-0005-0000-0000-0000F70B0000}"/>
    <cellStyle name="60% - 강조색2 16 3" xfId="3067" xr:uid="{00000000-0005-0000-0000-0000F80B0000}"/>
    <cellStyle name="60% - 강조색2 16 4" xfId="3068" xr:uid="{00000000-0005-0000-0000-0000F90B0000}"/>
    <cellStyle name="60% - 강조색2 2" xfId="3069" xr:uid="{00000000-0005-0000-0000-0000FA0B0000}"/>
    <cellStyle name="60% - 강조색2 2 2" xfId="3070" xr:uid="{00000000-0005-0000-0000-0000FB0B0000}"/>
    <cellStyle name="60% - 강조색2 2 2 2" xfId="3071" xr:uid="{00000000-0005-0000-0000-0000FC0B0000}"/>
    <cellStyle name="60% - 강조색2 2 2 3" xfId="3072" xr:uid="{00000000-0005-0000-0000-0000FD0B0000}"/>
    <cellStyle name="60% - 강조색2 2 2 4" xfId="3073" xr:uid="{00000000-0005-0000-0000-0000FE0B0000}"/>
    <cellStyle name="60% - 강조색2 2 2 5" xfId="3074" xr:uid="{00000000-0005-0000-0000-0000FF0B0000}"/>
    <cellStyle name="60% - 강조색2 2 3" xfId="3075" xr:uid="{00000000-0005-0000-0000-0000000C0000}"/>
    <cellStyle name="60% - 강조색2 2 4" xfId="3076" xr:uid="{00000000-0005-0000-0000-0000010C0000}"/>
    <cellStyle name="60% - 강조색2 2 5" xfId="3077" xr:uid="{00000000-0005-0000-0000-0000020C0000}"/>
    <cellStyle name="60% - 강조색2 2 6" xfId="3078" xr:uid="{00000000-0005-0000-0000-0000030C0000}"/>
    <cellStyle name="60% - 강조색2 2 7" xfId="3079" xr:uid="{00000000-0005-0000-0000-0000040C0000}"/>
    <cellStyle name="60% - 강조색2 3" xfId="3080" xr:uid="{00000000-0005-0000-0000-0000050C0000}"/>
    <cellStyle name="60% - 강조색2 3 2" xfId="3081" xr:uid="{00000000-0005-0000-0000-0000060C0000}"/>
    <cellStyle name="60% - 강조색2 3 2 2" xfId="3082" xr:uid="{00000000-0005-0000-0000-0000070C0000}"/>
    <cellStyle name="60% - 강조색2 3 2 3" xfId="3083" xr:uid="{00000000-0005-0000-0000-0000080C0000}"/>
    <cellStyle name="60% - 강조색2 3 2 4" xfId="3084" xr:uid="{00000000-0005-0000-0000-0000090C0000}"/>
    <cellStyle name="60% - 강조색2 3 2 5" xfId="3085" xr:uid="{00000000-0005-0000-0000-00000A0C0000}"/>
    <cellStyle name="60% - 강조색2 3 3" xfId="3086" xr:uid="{00000000-0005-0000-0000-00000B0C0000}"/>
    <cellStyle name="60% - 강조색2 3 4" xfId="3087" xr:uid="{00000000-0005-0000-0000-00000C0C0000}"/>
    <cellStyle name="60% - 강조색2 3 5" xfId="3088" xr:uid="{00000000-0005-0000-0000-00000D0C0000}"/>
    <cellStyle name="60% - 강조색2 3 6" xfId="3089" xr:uid="{00000000-0005-0000-0000-00000E0C0000}"/>
    <cellStyle name="60% - 강조색2 3 7" xfId="3090" xr:uid="{00000000-0005-0000-0000-00000F0C0000}"/>
    <cellStyle name="60% - 강조색2 4" xfId="3091" xr:uid="{00000000-0005-0000-0000-0000100C0000}"/>
    <cellStyle name="60% - 강조색2 4 2" xfId="3092" xr:uid="{00000000-0005-0000-0000-0000110C0000}"/>
    <cellStyle name="60% - 강조색2 4 2 2" xfId="3093" xr:uid="{00000000-0005-0000-0000-0000120C0000}"/>
    <cellStyle name="60% - 강조색2 4 2 3" xfId="3094" xr:uid="{00000000-0005-0000-0000-0000130C0000}"/>
    <cellStyle name="60% - 강조색2 4 2 4" xfId="3095" xr:uid="{00000000-0005-0000-0000-0000140C0000}"/>
    <cellStyle name="60% - 강조색2 4 2 5" xfId="3096" xr:uid="{00000000-0005-0000-0000-0000150C0000}"/>
    <cellStyle name="60% - 강조색2 4 3" xfId="3097" xr:uid="{00000000-0005-0000-0000-0000160C0000}"/>
    <cellStyle name="60% - 강조색2 4 4" xfId="3098" xr:uid="{00000000-0005-0000-0000-0000170C0000}"/>
    <cellStyle name="60% - 강조색2 4 5" xfId="3099" xr:uid="{00000000-0005-0000-0000-0000180C0000}"/>
    <cellStyle name="60% - 강조색2 4 6" xfId="3100" xr:uid="{00000000-0005-0000-0000-0000190C0000}"/>
    <cellStyle name="60% - 강조색2 4 7" xfId="3101" xr:uid="{00000000-0005-0000-0000-00001A0C0000}"/>
    <cellStyle name="60% - 강조색2 5" xfId="3102" xr:uid="{00000000-0005-0000-0000-00001B0C0000}"/>
    <cellStyle name="60% - 강조색2 5 2" xfId="3103" xr:uid="{00000000-0005-0000-0000-00001C0C0000}"/>
    <cellStyle name="60% - 강조색2 5 2 2" xfId="3104" xr:uid="{00000000-0005-0000-0000-00001D0C0000}"/>
    <cellStyle name="60% - 강조색2 5 2 3" xfId="3105" xr:uid="{00000000-0005-0000-0000-00001E0C0000}"/>
    <cellStyle name="60% - 강조색2 5 2 4" xfId="3106" xr:uid="{00000000-0005-0000-0000-00001F0C0000}"/>
    <cellStyle name="60% - 강조색2 5 2 5" xfId="3107" xr:uid="{00000000-0005-0000-0000-0000200C0000}"/>
    <cellStyle name="60% - 강조색2 5 3" xfId="3108" xr:uid="{00000000-0005-0000-0000-0000210C0000}"/>
    <cellStyle name="60% - 강조색2 5 4" xfId="3109" xr:uid="{00000000-0005-0000-0000-0000220C0000}"/>
    <cellStyle name="60% - 강조색2 5 5" xfId="3110" xr:uid="{00000000-0005-0000-0000-0000230C0000}"/>
    <cellStyle name="60% - 강조색2 5 6" xfId="3111" xr:uid="{00000000-0005-0000-0000-0000240C0000}"/>
    <cellStyle name="60% - 강조색2 5 7" xfId="3112" xr:uid="{00000000-0005-0000-0000-0000250C0000}"/>
    <cellStyle name="60% - 강조색2 6" xfId="3113" xr:uid="{00000000-0005-0000-0000-0000260C0000}"/>
    <cellStyle name="60% - 강조색2 6 2" xfId="3114" xr:uid="{00000000-0005-0000-0000-0000270C0000}"/>
    <cellStyle name="60% - 강조색2 6 2 2" xfId="3115" xr:uid="{00000000-0005-0000-0000-0000280C0000}"/>
    <cellStyle name="60% - 강조색2 6 2 3" xfId="3116" xr:uid="{00000000-0005-0000-0000-0000290C0000}"/>
    <cellStyle name="60% - 강조색2 6 2 4" xfId="3117" xr:uid="{00000000-0005-0000-0000-00002A0C0000}"/>
    <cellStyle name="60% - 강조색2 6 2 5" xfId="3118" xr:uid="{00000000-0005-0000-0000-00002B0C0000}"/>
    <cellStyle name="60% - 강조색2 6 3" xfId="3119" xr:uid="{00000000-0005-0000-0000-00002C0C0000}"/>
    <cellStyle name="60% - 강조색2 6 4" xfId="3120" xr:uid="{00000000-0005-0000-0000-00002D0C0000}"/>
    <cellStyle name="60% - 강조색2 6 5" xfId="3121" xr:uid="{00000000-0005-0000-0000-00002E0C0000}"/>
    <cellStyle name="60% - 강조색2 6 6" xfId="3122" xr:uid="{00000000-0005-0000-0000-00002F0C0000}"/>
    <cellStyle name="60% - 강조색2 6 7" xfId="3123" xr:uid="{00000000-0005-0000-0000-0000300C0000}"/>
    <cellStyle name="60% - 강조색2 7" xfId="3124" xr:uid="{00000000-0005-0000-0000-0000310C0000}"/>
    <cellStyle name="60% - 강조색2 7 2" xfId="3125" xr:uid="{00000000-0005-0000-0000-0000320C0000}"/>
    <cellStyle name="60% - 강조색2 7 2 2" xfId="3126" xr:uid="{00000000-0005-0000-0000-0000330C0000}"/>
    <cellStyle name="60% - 강조색2 7 2 3" xfId="3127" xr:uid="{00000000-0005-0000-0000-0000340C0000}"/>
    <cellStyle name="60% - 강조색2 7 2 4" xfId="3128" xr:uid="{00000000-0005-0000-0000-0000350C0000}"/>
    <cellStyle name="60% - 강조색2 7 2 5" xfId="3129" xr:uid="{00000000-0005-0000-0000-0000360C0000}"/>
    <cellStyle name="60% - 강조색2 7 3" xfId="3130" xr:uid="{00000000-0005-0000-0000-0000370C0000}"/>
    <cellStyle name="60% - 강조색2 7 4" xfId="3131" xr:uid="{00000000-0005-0000-0000-0000380C0000}"/>
    <cellStyle name="60% - 강조색2 7 5" xfId="3132" xr:uid="{00000000-0005-0000-0000-0000390C0000}"/>
    <cellStyle name="60% - 강조색2 7 6" xfId="3133" xr:uid="{00000000-0005-0000-0000-00003A0C0000}"/>
    <cellStyle name="60% - 강조색2 7 7" xfId="3134" xr:uid="{00000000-0005-0000-0000-00003B0C0000}"/>
    <cellStyle name="60% - 강조색2 8" xfId="3135" xr:uid="{00000000-0005-0000-0000-00003C0C0000}"/>
    <cellStyle name="60% - 강조색2 8 2" xfId="3136" xr:uid="{00000000-0005-0000-0000-00003D0C0000}"/>
    <cellStyle name="60% - 강조색2 8 2 2" xfId="3137" xr:uid="{00000000-0005-0000-0000-00003E0C0000}"/>
    <cellStyle name="60% - 강조색2 8 2 3" xfId="3138" xr:uid="{00000000-0005-0000-0000-00003F0C0000}"/>
    <cellStyle name="60% - 강조색2 8 2 4" xfId="3139" xr:uid="{00000000-0005-0000-0000-0000400C0000}"/>
    <cellStyle name="60% - 강조색2 8 2 5" xfId="3140" xr:uid="{00000000-0005-0000-0000-0000410C0000}"/>
    <cellStyle name="60% - 강조색2 8 3" xfId="3141" xr:uid="{00000000-0005-0000-0000-0000420C0000}"/>
    <cellStyle name="60% - 강조색2 8 4" xfId="3142" xr:uid="{00000000-0005-0000-0000-0000430C0000}"/>
    <cellStyle name="60% - 강조색2 8 5" xfId="3143" xr:uid="{00000000-0005-0000-0000-0000440C0000}"/>
    <cellStyle name="60% - 강조색2 8 6" xfId="3144" xr:uid="{00000000-0005-0000-0000-0000450C0000}"/>
    <cellStyle name="60% - 강조색2 8 7" xfId="3145" xr:uid="{00000000-0005-0000-0000-0000460C0000}"/>
    <cellStyle name="60% - 강조색2 9" xfId="3146" xr:uid="{00000000-0005-0000-0000-0000470C0000}"/>
    <cellStyle name="60% - 강조색2 9 2" xfId="3147" xr:uid="{00000000-0005-0000-0000-0000480C0000}"/>
    <cellStyle name="60% - 강조색2 9 2 2" xfId="3148" xr:uid="{00000000-0005-0000-0000-0000490C0000}"/>
    <cellStyle name="60% - 강조색2 9 2 3" xfId="3149" xr:uid="{00000000-0005-0000-0000-00004A0C0000}"/>
    <cellStyle name="60% - 강조색2 9 2 4" xfId="3150" xr:uid="{00000000-0005-0000-0000-00004B0C0000}"/>
    <cellStyle name="60% - 강조색2 9 2 5" xfId="3151" xr:uid="{00000000-0005-0000-0000-00004C0C0000}"/>
    <cellStyle name="60% - 강조색2 9 3" xfId="3152" xr:uid="{00000000-0005-0000-0000-00004D0C0000}"/>
    <cellStyle name="60% - 강조색2 9 4" xfId="3153" xr:uid="{00000000-0005-0000-0000-00004E0C0000}"/>
    <cellStyle name="60% - 강조색2 9 5" xfId="3154" xr:uid="{00000000-0005-0000-0000-00004F0C0000}"/>
    <cellStyle name="60% - 강조색2 9 6" xfId="3155" xr:uid="{00000000-0005-0000-0000-0000500C0000}"/>
    <cellStyle name="60% - 강조색2 9 7" xfId="3156" xr:uid="{00000000-0005-0000-0000-0000510C0000}"/>
    <cellStyle name="60% - 강조색3 10" xfId="3157" xr:uid="{00000000-0005-0000-0000-0000520C0000}"/>
    <cellStyle name="60% - 강조색3 10 2" xfId="3158" xr:uid="{00000000-0005-0000-0000-0000530C0000}"/>
    <cellStyle name="60% - 강조색3 10 2 2" xfId="3159" xr:uid="{00000000-0005-0000-0000-0000540C0000}"/>
    <cellStyle name="60% - 강조색3 10 2 3" xfId="3160" xr:uid="{00000000-0005-0000-0000-0000550C0000}"/>
    <cellStyle name="60% - 강조색3 10 2 4" xfId="3161" xr:uid="{00000000-0005-0000-0000-0000560C0000}"/>
    <cellStyle name="60% - 강조색3 10 2 5" xfId="3162" xr:uid="{00000000-0005-0000-0000-0000570C0000}"/>
    <cellStyle name="60% - 강조색3 10 3" xfId="3163" xr:uid="{00000000-0005-0000-0000-0000580C0000}"/>
    <cellStyle name="60% - 강조색3 10 4" xfId="3164" xr:uid="{00000000-0005-0000-0000-0000590C0000}"/>
    <cellStyle name="60% - 강조색3 10 5" xfId="3165" xr:uid="{00000000-0005-0000-0000-00005A0C0000}"/>
    <cellStyle name="60% - 강조색3 10 6" xfId="3166" xr:uid="{00000000-0005-0000-0000-00005B0C0000}"/>
    <cellStyle name="60% - 강조색3 10 7" xfId="3167" xr:uid="{00000000-0005-0000-0000-00005C0C0000}"/>
    <cellStyle name="60% - 강조색3 11" xfId="3168" xr:uid="{00000000-0005-0000-0000-00005D0C0000}"/>
    <cellStyle name="60% - 강조색3 11 2" xfId="3169" xr:uid="{00000000-0005-0000-0000-00005E0C0000}"/>
    <cellStyle name="60% - 강조색3 11 2 2" xfId="3170" xr:uid="{00000000-0005-0000-0000-00005F0C0000}"/>
    <cellStyle name="60% - 강조색3 11 2 3" xfId="3171" xr:uid="{00000000-0005-0000-0000-0000600C0000}"/>
    <cellStyle name="60% - 강조색3 11 2 4" xfId="3172" xr:uid="{00000000-0005-0000-0000-0000610C0000}"/>
    <cellStyle name="60% - 강조색3 11 2 5" xfId="3173" xr:uid="{00000000-0005-0000-0000-0000620C0000}"/>
    <cellStyle name="60% - 강조색3 11 3" xfId="3174" xr:uid="{00000000-0005-0000-0000-0000630C0000}"/>
    <cellStyle name="60% - 강조색3 11 4" xfId="3175" xr:uid="{00000000-0005-0000-0000-0000640C0000}"/>
    <cellStyle name="60% - 강조색3 11 5" xfId="3176" xr:uid="{00000000-0005-0000-0000-0000650C0000}"/>
    <cellStyle name="60% - 강조색3 11 6" xfId="3177" xr:uid="{00000000-0005-0000-0000-0000660C0000}"/>
    <cellStyle name="60% - 강조색3 11 7" xfId="3178" xr:uid="{00000000-0005-0000-0000-0000670C0000}"/>
    <cellStyle name="60% - 강조색3 12" xfId="3179" xr:uid="{00000000-0005-0000-0000-0000680C0000}"/>
    <cellStyle name="60% - 강조색3 12 2" xfId="3180" xr:uid="{00000000-0005-0000-0000-0000690C0000}"/>
    <cellStyle name="60% - 강조색3 12 2 2" xfId="3181" xr:uid="{00000000-0005-0000-0000-00006A0C0000}"/>
    <cellStyle name="60% - 강조색3 12 2 3" xfId="3182" xr:uid="{00000000-0005-0000-0000-00006B0C0000}"/>
    <cellStyle name="60% - 강조색3 12 2 4" xfId="3183" xr:uid="{00000000-0005-0000-0000-00006C0C0000}"/>
    <cellStyle name="60% - 강조색3 12 2 5" xfId="3184" xr:uid="{00000000-0005-0000-0000-00006D0C0000}"/>
    <cellStyle name="60% - 강조색3 12 3" xfId="3185" xr:uid="{00000000-0005-0000-0000-00006E0C0000}"/>
    <cellStyle name="60% - 강조색3 12 4" xfId="3186" xr:uid="{00000000-0005-0000-0000-00006F0C0000}"/>
    <cellStyle name="60% - 강조색3 12 5" xfId="3187" xr:uid="{00000000-0005-0000-0000-0000700C0000}"/>
    <cellStyle name="60% - 강조색3 12 6" xfId="3188" xr:uid="{00000000-0005-0000-0000-0000710C0000}"/>
    <cellStyle name="60% - 강조색3 12 7" xfId="3189" xr:uid="{00000000-0005-0000-0000-0000720C0000}"/>
    <cellStyle name="60% - 강조색3 13" xfId="3190" xr:uid="{00000000-0005-0000-0000-0000730C0000}"/>
    <cellStyle name="60% - 강조색3 13 2" xfId="3191" xr:uid="{00000000-0005-0000-0000-0000740C0000}"/>
    <cellStyle name="60% - 강조색3 13 3" xfId="3192" xr:uid="{00000000-0005-0000-0000-0000750C0000}"/>
    <cellStyle name="60% - 강조색3 13 4" xfId="3193" xr:uid="{00000000-0005-0000-0000-0000760C0000}"/>
    <cellStyle name="60% - 강조색3 14" xfId="3194" xr:uid="{00000000-0005-0000-0000-0000770C0000}"/>
    <cellStyle name="60% - 강조색3 14 2" xfId="3195" xr:uid="{00000000-0005-0000-0000-0000780C0000}"/>
    <cellStyle name="60% - 강조색3 14 3" xfId="3196" xr:uid="{00000000-0005-0000-0000-0000790C0000}"/>
    <cellStyle name="60% - 강조색3 14 4" xfId="3197" xr:uid="{00000000-0005-0000-0000-00007A0C0000}"/>
    <cellStyle name="60% - 강조색3 15" xfId="3198" xr:uid="{00000000-0005-0000-0000-00007B0C0000}"/>
    <cellStyle name="60% - 강조색3 15 2" xfId="3199" xr:uid="{00000000-0005-0000-0000-00007C0C0000}"/>
    <cellStyle name="60% - 강조색3 15 3" xfId="3200" xr:uid="{00000000-0005-0000-0000-00007D0C0000}"/>
    <cellStyle name="60% - 강조색3 15 4" xfId="3201" xr:uid="{00000000-0005-0000-0000-00007E0C0000}"/>
    <cellStyle name="60% - 강조색3 16" xfId="3202" xr:uid="{00000000-0005-0000-0000-00007F0C0000}"/>
    <cellStyle name="60% - 강조색3 16 2" xfId="3203" xr:uid="{00000000-0005-0000-0000-0000800C0000}"/>
    <cellStyle name="60% - 강조색3 16 3" xfId="3204" xr:uid="{00000000-0005-0000-0000-0000810C0000}"/>
    <cellStyle name="60% - 강조색3 16 4" xfId="3205" xr:uid="{00000000-0005-0000-0000-0000820C0000}"/>
    <cellStyle name="60% - 강조색3 2" xfId="3206" xr:uid="{00000000-0005-0000-0000-0000830C0000}"/>
    <cellStyle name="60% - 강조색3 2 2" xfId="3207" xr:uid="{00000000-0005-0000-0000-0000840C0000}"/>
    <cellStyle name="60% - 강조색3 2 2 2" xfId="3208" xr:uid="{00000000-0005-0000-0000-0000850C0000}"/>
    <cellStyle name="60% - 강조색3 2 2 3" xfId="3209" xr:uid="{00000000-0005-0000-0000-0000860C0000}"/>
    <cellStyle name="60% - 강조색3 2 2 4" xfId="3210" xr:uid="{00000000-0005-0000-0000-0000870C0000}"/>
    <cellStyle name="60% - 강조색3 2 2 5" xfId="3211" xr:uid="{00000000-0005-0000-0000-0000880C0000}"/>
    <cellStyle name="60% - 강조색3 2 3" xfId="3212" xr:uid="{00000000-0005-0000-0000-0000890C0000}"/>
    <cellStyle name="60% - 강조색3 2 4" xfId="3213" xr:uid="{00000000-0005-0000-0000-00008A0C0000}"/>
    <cellStyle name="60% - 강조색3 2 5" xfId="3214" xr:uid="{00000000-0005-0000-0000-00008B0C0000}"/>
    <cellStyle name="60% - 강조색3 2 6" xfId="3215" xr:uid="{00000000-0005-0000-0000-00008C0C0000}"/>
    <cellStyle name="60% - 강조색3 2 7" xfId="3216" xr:uid="{00000000-0005-0000-0000-00008D0C0000}"/>
    <cellStyle name="60% - 강조색3 3" xfId="3217" xr:uid="{00000000-0005-0000-0000-00008E0C0000}"/>
    <cellStyle name="60% - 강조색3 3 2" xfId="3218" xr:uid="{00000000-0005-0000-0000-00008F0C0000}"/>
    <cellStyle name="60% - 강조색3 3 2 2" xfId="3219" xr:uid="{00000000-0005-0000-0000-0000900C0000}"/>
    <cellStyle name="60% - 강조색3 3 2 3" xfId="3220" xr:uid="{00000000-0005-0000-0000-0000910C0000}"/>
    <cellStyle name="60% - 강조색3 3 2 4" xfId="3221" xr:uid="{00000000-0005-0000-0000-0000920C0000}"/>
    <cellStyle name="60% - 강조색3 3 2 5" xfId="3222" xr:uid="{00000000-0005-0000-0000-0000930C0000}"/>
    <cellStyle name="60% - 강조색3 3 3" xfId="3223" xr:uid="{00000000-0005-0000-0000-0000940C0000}"/>
    <cellStyle name="60% - 강조색3 3 4" xfId="3224" xr:uid="{00000000-0005-0000-0000-0000950C0000}"/>
    <cellStyle name="60% - 강조색3 3 5" xfId="3225" xr:uid="{00000000-0005-0000-0000-0000960C0000}"/>
    <cellStyle name="60% - 강조색3 3 6" xfId="3226" xr:uid="{00000000-0005-0000-0000-0000970C0000}"/>
    <cellStyle name="60% - 강조색3 3 7" xfId="3227" xr:uid="{00000000-0005-0000-0000-0000980C0000}"/>
    <cellStyle name="60% - 강조색3 4" xfId="3228" xr:uid="{00000000-0005-0000-0000-0000990C0000}"/>
    <cellStyle name="60% - 강조색3 4 2" xfId="3229" xr:uid="{00000000-0005-0000-0000-00009A0C0000}"/>
    <cellStyle name="60% - 강조색3 4 2 2" xfId="3230" xr:uid="{00000000-0005-0000-0000-00009B0C0000}"/>
    <cellStyle name="60% - 강조색3 4 2 3" xfId="3231" xr:uid="{00000000-0005-0000-0000-00009C0C0000}"/>
    <cellStyle name="60% - 강조색3 4 2 4" xfId="3232" xr:uid="{00000000-0005-0000-0000-00009D0C0000}"/>
    <cellStyle name="60% - 강조색3 4 2 5" xfId="3233" xr:uid="{00000000-0005-0000-0000-00009E0C0000}"/>
    <cellStyle name="60% - 강조색3 4 3" xfId="3234" xr:uid="{00000000-0005-0000-0000-00009F0C0000}"/>
    <cellStyle name="60% - 강조색3 4 4" xfId="3235" xr:uid="{00000000-0005-0000-0000-0000A00C0000}"/>
    <cellStyle name="60% - 강조색3 4 5" xfId="3236" xr:uid="{00000000-0005-0000-0000-0000A10C0000}"/>
    <cellStyle name="60% - 강조색3 4 6" xfId="3237" xr:uid="{00000000-0005-0000-0000-0000A20C0000}"/>
    <cellStyle name="60% - 강조색3 4 7" xfId="3238" xr:uid="{00000000-0005-0000-0000-0000A30C0000}"/>
    <cellStyle name="60% - 강조색3 5" xfId="3239" xr:uid="{00000000-0005-0000-0000-0000A40C0000}"/>
    <cellStyle name="60% - 강조색3 5 2" xfId="3240" xr:uid="{00000000-0005-0000-0000-0000A50C0000}"/>
    <cellStyle name="60% - 강조색3 5 2 2" xfId="3241" xr:uid="{00000000-0005-0000-0000-0000A60C0000}"/>
    <cellStyle name="60% - 강조색3 5 2 3" xfId="3242" xr:uid="{00000000-0005-0000-0000-0000A70C0000}"/>
    <cellStyle name="60% - 강조색3 5 2 4" xfId="3243" xr:uid="{00000000-0005-0000-0000-0000A80C0000}"/>
    <cellStyle name="60% - 강조색3 5 2 5" xfId="3244" xr:uid="{00000000-0005-0000-0000-0000A90C0000}"/>
    <cellStyle name="60% - 강조색3 5 3" xfId="3245" xr:uid="{00000000-0005-0000-0000-0000AA0C0000}"/>
    <cellStyle name="60% - 강조색3 5 4" xfId="3246" xr:uid="{00000000-0005-0000-0000-0000AB0C0000}"/>
    <cellStyle name="60% - 강조색3 5 5" xfId="3247" xr:uid="{00000000-0005-0000-0000-0000AC0C0000}"/>
    <cellStyle name="60% - 강조색3 5 6" xfId="3248" xr:uid="{00000000-0005-0000-0000-0000AD0C0000}"/>
    <cellStyle name="60% - 강조색3 5 7" xfId="3249" xr:uid="{00000000-0005-0000-0000-0000AE0C0000}"/>
    <cellStyle name="60% - 강조색3 6" xfId="3250" xr:uid="{00000000-0005-0000-0000-0000AF0C0000}"/>
    <cellStyle name="60% - 강조색3 6 2" xfId="3251" xr:uid="{00000000-0005-0000-0000-0000B00C0000}"/>
    <cellStyle name="60% - 강조색3 6 2 2" xfId="3252" xr:uid="{00000000-0005-0000-0000-0000B10C0000}"/>
    <cellStyle name="60% - 강조색3 6 2 3" xfId="3253" xr:uid="{00000000-0005-0000-0000-0000B20C0000}"/>
    <cellStyle name="60% - 강조색3 6 2 4" xfId="3254" xr:uid="{00000000-0005-0000-0000-0000B30C0000}"/>
    <cellStyle name="60% - 강조색3 6 2 5" xfId="3255" xr:uid="{00000000-0005-0000-0000-0000B40C0000}"/>
    <cellStyle name="60% - 강조색3 6 3" xfId="3256" xr:uid="{00000000-0005-0000-0000-0000B50C0000}"/>
    <cellStyle name="60% - 강조색3 6 4" xfId="3257" xr:uid="{00000000-0005-0000-0000-0000B60C0000}"/>
    <cellStyle name="60% - 강조색3 6 5" xfId="3258" xr:uid="{00000000-0005-0000-0000-0000B70C0000}"/>
    <cellStyle name="60% - 강조색3 6 6" xfId="3259" xr:uid="{00000000-0005-0000-0000-0000B80C0000}"/>
    <cellStyle name="60% - 강조색3 6 7" xfId="3260" xr:uid="{00000000-0005-0000-0000-0000B90C0000}"/>
    <cellStyle name="60% - 강조색3 7" xfId="3261" xr:uid="{00000000-0005-0000-0000-0000BA0C0000}"/>
    <cellStyle name="60% - 강조색3 7 2" xfId="3262" xr:uid="{00000000-0005-0000-0000-0000BB0C0000}"/>
    <cellStyle name="60% - 강조색3 7 2 2" xfId="3263" xr:uid="{00000000-0005-0000-0000-0000BC0C0000}"/>
    <cellStyle name="60% - 강조색3 7 2 3" xfId="3264" xr:uid="{00000000-0005-0000-0000-0000BD0C0000}"/>
    <cellStyle name="60% - 강조색3 7 2 4" xfId="3265" xr:uid="{00000000-0005-0000-0000-0000BE0C0000}"/>
    <cellStyle name="60% - 강조색3 7 2 5" xfId="3266" xr:uid="{00000000-0005-0000-0000-0000BF0C0000}"/>
    <cellStyle name="60% - 강조색3 7 3" xfId="3267" xr:uid="{00000000-0005-0000-0000-0000C00C0000}"/>
    <cellStyle name="60% - 강조색3 7 4" xfId="3268" xr:uid="{00000000-0005-0000-0000-0000C10C0000}"/>
    <cellStyle name="60% - 강조색3 7 5" xfId="3269" xr:uid="{00000000-0005-0000-0000-0000C20C0000}"/>
    <cellStyle name="60% - 강조색3 7 6" xfId="3270" xr:uid="{00000000-0005-0000-0000-0000C30C0000}"/>
    <cellStyle name="60% - 강조색3 7 7" xfId="3271" xr:uid="{00000000-0005-0000-0000-0000C40C0000}"/>
    <cellStyle name="60% - 강조색3 8" xfId="3272" xr:uid="{00000000-0005-0000-0000-0000C50C0000}"/>
    <cellStyle name="60% - 강조색3 8 2" xfId="3273" xr:uid="{00000000-0005-0000-0000-0000C60C0000}"/>
    <cellStyle name="60% - 강조색3 8 2 2" xfId="3274" xr:uid="{00000000-0005-0000-0000-0000C70C0000}"/>
    <cellStyle name="60% - 강조색3 8 2 3" xfId="3275" xr:uid="{00000000-0005-0000-0000-0000C80C0000}"/>
    <cellStyle name="60% - 강조색3 8 2 4" xfId="3276" xr:uid="{00000000-0005-0000-0000-0000C90C0000}"/>
    <cellStyle name="60% - 강조색3 8 2 5" xfId="3277" xr:uid="{00000000-0005-0000-0000-0000CA0C0000}"/>
    <cellStyle name="60% - 강조색3 8 3" xfId="3278" xr:uid="{00000000-0005-0000-0000-0000CB0C0000}"/>
    <cellStyle name="60% - 강조색3 8 4" xfId="3279" xr:uid="{00000000-0005-0000-0000-0000CC0C0000}"/>
    <cellStyle name="60% - 강조색3 8 5" xfId="3280" xr:uid="{00000000-0005-0000-0000-0000CD0C0000}"/>
    <cellStyle name="60% - 강조색3 8 6" xfId="3281" xr:uid="{00000000-0005-0000-0000-0000CE0C0000}"/>
    <cellStyle name="60% - 강조색3 8 7" xfId="3282" xr:uid="{00000000-0005-0000-0000-0000CF0C0000}"/>
    <cellStyle name="60% - 강조색3 9" xfId="3283" xr:uid="{00000000-0005-0000-0000-0000D00C0000}"/>
    <cellStyle name="60% - 강조색3 9 2" xfId="3284" xr:uid="{00000000-0005-0000-0000-0000D10C0000}"/>
    <cellStyle name="60% - 강조색3 9 2 2" xfId="3285" xr:uid="{00000000-0005-0000-0000-0000D20C0000}"/>
    <cellStyle name="60% - 강조색3 9 2 3" xfId="3286" xr:uid="{00000000-0005-0000-0000-0000D30C0000}"/>
    <cellStyle name="60% - 강조색3 9 2 4" xfId="3287" xr:uid="{00000000-0005-0000-0000-0000D40C0000}"/>
    <cellStyle name="60% - 강조색3 9 2 5" xfId="3288" xr:uid="{00000000-0005-0000-0000-0000D50C0000}"/>
    <cellStyle name="60% - 강조색3 9 3" xfId="3289" xr:uid="{00000000-0005-0000-0000-0000D60C0000}"/>
    <cellStyle name="60% - 강조색3 9 4" xfId="3290" xr:uid="{00000000-0005-0000-0000-0000D70C0000}"/>
    <cellStyle name="60% - 강조색3 9 5" xfId="3291" xr:uid="{00000000-0005-0000-0000-0000D80C0000}"/>
    <cellStyle name="60% - 강조색3 9 6" xfId="3292" xr:uid="{00000000-0005-0000-0000-0000D90C0000}"/>
    <cellStyle name="60% - 강조색3 9 7" xfId="3293" xr:uid="{00000000-0005-0000-0000-0000DA0C0000}"/>
    <cellStyle name="60% - 강조색4 10" xfId="3294" xr:uid="{00000000-0005-0000-0000-0000DB0C0000}"/>
    <cellStyle name="60% - 강조색4 10 2" xfId="3295" xr:uid="{00000000-0005-0000-0000-0000DC0C0000}"/>
    <cellStyle name="60% - 강조색4 10 2 2" xfId="3296" xr:uid="{00000000-0005-0000-0000-0000DD0C0000}"/>
    <cellStyle name="60% - 강조색4 10 2 3" xfId="3297" xr:uid="{00000000-0005-0000-0000-0000DE0C0000}"/>
    <cellStyle name="60% - 강조색4 10 2 4" xfId="3298" xr:uid="{00000000-0005-0000-0000-0000DF0C0000}"/>
    <cellStyle name="60% - 강조색4 10 2 5" xfId="3299" xr:uid="{00000000-0005-0000-0000-0000E00C0000}"/>
    <cellStyle name="60% - 강조색4 10 3" xfId="3300" xr:uid="{00000000-0005-0000-0000-0000E10C0000}"/>
    <cellStyle name="60% - 강조색4 10 4" xfId="3301" xr:uid="{00000000-0005-0000-0000-0000E20C0000}"/>
    <cellStyle name="60% - 강조색4 10 5" xfId="3302" xr:uid="{00000000-0005-0000-0000-0000E30C0000}"/>
    <cellStyle name="60% - 강조색4 10 6" xfId="3303" xr:uid="{00000000-0005-0000-0000-0000E40C0000}"/>
    <cellStyle name="60% - 강조색4 10 7" xfId="3304" xr:uid="{00000000-0005-0000-0000-0000E50C0000}"/>
    <cellStyle name="60% - 강조색4 11" xfId="3305" xr:uid="{00000000-0005-0000-0000-0000E60C0000}"/>
    <cellStyle name="60% - 강조색4 11 2" xfId="3306" xr:uid="{00000000-0005-0000-0000-0000E70C0000}"/>
    <cellStyle name="60% - 강조색4 11 2 2" xfId="3307" xr:uid="{00000000-0005-0000-0000-0000E80C0000}"/>
    <cellStyle name="60% - 강조색4 11 2 3" xfId="3308" xr:uid="{00000000-0005-0000-0000-0000E90C0000}"/>
    <cellStyle name="60% - 강조색4 11 2 4" xfId="3309" xr:uid="{00000000-0005-0000-0000-0000EA0C0000}"/>
    <cellStyle name="60% - 강조색4 11 2 5" xfId="3310" xr:uid="{00000000-0005-0000-0000-0000EB0C0000}"/>
    <cellStyle name="60% - 강조색4 11 3" xfId="3311" xr:uid="{00000000-0005-0000-0000-0000EC0C0000}"/>
    <cellStyle name="60% - 강조색4 11 4" xfId="3312" xr:uid="{00000000-0005-0000-0000-0000ED0C0000}"/>
    <cellStyle name="60% - 강조색4 11 5" xfId="3313" xr:uid="{00000000-0005-0000-0000-0000EE0C0000}"/>
    <cellStyle name="60% - 강조색4 11 6" xfId="3314" xr:uid="{00000000-0005-0000-0000-0000EF0C0000}"/>
    <cellStyle name="60% - 강조색4 11 7" xfId="3315" xr:uid="{00000000-0005-0000-0000-0000F00C0000}"/>
    <cellStyle name="60% - 강조색4 12" xfId="3316" xr:uid="{00000000-0005-0000-0000-0000F10C0000}"/>
    <cellStyle name="60% - 강조색4 12 2" xfId="3317" xr:uid="{00000000-0005-0000-0000-0000F20C0000}"/>
    <cellStyle name="60% - 강조색4 12 2 2" xfId="3318" xr:uid="{00000000-0005-0000-0000-0000F30C0000}"/>
    <cellStyle name="60% - 강조색4 12 2 3" xfId="3319" xr:uid="{00000000-0005-0000-0000-0000F40C0000}"/>
    <cellStyle name="60% - 강조색4 12 2 4" xfId="3320" xr:uid="{00000000-0005-0000-0000-0000F50C0000}"/>
    <cellStyle name="60% - 강조색4 12 2 5" xfId="3321" xr:uid="{00000000-0005-0000-0000-0000F60C0000}"/>
    <cellStyle name="60% - 강조색4 12 3" xfId="3322" xr:uid="{00000000-0005-0000-0000-0000F70C0000}"/>
    <cellStyle name="60% - 강조색4 12 4" xfId="3323" xr:uid="{00000000-0005-0000-0000-0000F80C0000}"/>
    <cellStyle name="60% - 강조색4 12 5" xfId="3324" xr:uid="{00000000-0005-0000-0000-0000F90C0000}"/>
    <cellStyle name="60% - 강조색4 12 6" xfId="3325" xr:uid="{00000000-0005-0000-0000-0000FA0C0000}"/>
    <cellStyle name="60% - 강조색4 12 7" xfId="3326" xr:uid="{00000000-0005-0000-0000-0000FB0C0000}"/>
    <cellStyle name="60% - 강조색4 13" xfId="3327" xr:uid="{00000000-0005-0000-0000-0000FC0C0000}"/>
    <cellStyle name="60% - 강조색4 13 2" xfId="3328" xr:uid="{00000000-0005-0000-0000-0000FD0C0000}"/>
    <cellStyle name="60% - 강조색4 13 3" xfId="3329" xr:uid="{00000000-0005-0000-0000-0000FE0C0000}"/>
    <cellStyle name="60% - 강조색4 13 4" xfId="3330" xr:uid="{00000000-0005-0000-0000-0000FF0C0000}"/>
    <cellStyle name="60% - 강조색4 14" xfId="3331" xr:uid="{00000000-0005-0000-0000-0000000D0000}"/>
    <cellStyle name="60% - 강조색4 14 2" xfId="3332" xr:uid="{00000000-0005-0000-0000-0000010D0000}"/>
    <cellStyle name="60% - 강조색4 14 3" xfId="3333" xr:uid="{00000000-0005-0000-0000-0000020D0000}"/>
    <cellStyle name="60% - 강조색4 14 4" xfId="3334" xr:uid="{00000000-0005-0000-0000-0000030D0000}"/>
    <cellStyle name="60% - 강조색4 15" xfId="3335" xr:uid="{00000000-0005-0000-0000-0000040D0000}"/>
    <cellStyle name="60% - 강조색4 15 2" xfId="3336" xr:uid="{00000000-0005-0000-0000-0000050D0000}"/>
    <cellStyle name="60% - 강조색4 15 3" xfId="3337" xr:uid="{00000000-0005-0000-0000-0000060D0000}"/>
    <cellStyle name="60% - 강조색4 15 4" xfId="3338" xr:uid="{00000000-0005-0000-0000-0000070D0000}"/>
    <cellStyle name="60% - 강조색4 16" xfId="3339" xr:uid="{00000000-0005-0000-0000-0000080D0000}"/>
    <cellStyle name="60% - 강조색4 16 2" xfId="3340" xr:uid="{00000000-0005-0000-0000-0000090D0000}"/>
    <cellStyle name="60% - 강조색4 16 3" xfId="3341" xr:uid="{00000000-0005-0000-0000-00000A0D0000}"/>
    <cellStyle name="60% - 강조색4 16 4" xfId="3342" xr:uid="{00000000-0005-0000-0000-00000B0D0000}"/>
    <cellStyle name="60% - 강조색4 2" xfId="3343" xr:uid="{00000000-0005-0000-0000-00000C0D0000}"/>
    <cellStyle name="60% - 강조색4 2 2" xfId="3344" xr:uid="{00000000-0005-0000-0000-00000D0D0000}"/>
    <cellStyle name="60% - 강조색4 2 2 2" xfId="3345" xr:uid="{00000000-0005-0000-0000-00000E0D0000}"/>
    <cellStyle name="60% - 강조색4 2 2 3" xfId="3346" xr:uid="{00000000-0005-0000-0000-00000F0D0000}"/>
    <cellStyle name="60% - 강조색4 2 2 4" xfId="3347" xr:uid="{00000000-0005-0000-0000-0000100D0000}"/>
    <cellStyle name="60% - 강조색4 2 2 5" xfId="3348" xr:uid="{00000000-0005-0000-0000-0000110D0000}"/>
    <cellStyle name="60% - 강조색4 2 3" xfId="3349" xr:uid="{00000000-0005-0000-0000-0000120D0000}"/>
    <cellStyle name="60% - 강조색4 2 4" xfId="3350" xr:uid="{00000000-0005-0000-0000-0000130D0000}"/>
    <cellStyle name="60% - 강조색4 2 5" xfId="3351" xr:uid="{00000000-0005-0000-0000-0000140D0000}"/>
    <cellStyle name="60% - 강조색4 2 6" xfId="3352" xr:uid="{00000000-0005-0000-0000-0000150D0000}"/>
    <cellStyle name="60% - 강조색4 2 7" xfId="3353" xr:uid="{00000000-0005-0000-0000-0000160D0000}"/>
    <cellStyle name="60% - 강조색4 3" xfId="3354" xr:uid="{00000000-0005-0000-0000-0000170D0000}"/>
    <cellStyle name="60% - 강조색4 3 2" xfId="3355" xr:uid="{00000000-0005-0000-0000-0000180D0000}"/>
    <cellStyle name="60% - 강조색4 3 2 2" xfId="3356" xr:uid="{00000000-0005-0000-0000-0000190D0000}"/>
    <cellStyle name="60% - 강조색4 3 2 3" xfId="3357" xr:uid="{00000000-0005-0000-0000-00001A0D0000}"/>
    <cellStyle name="60% - 강조색4 3 2 4" xfId="3358" xr:uid="{00000000-0005-0000-0000-00001B0D0000}"/>
    <cellStyle name="60% - 강조색4 3 2 5" xfId="3359" xr:uid="{00000000-0005-0000-0000-00001C0D0000}"/>
    <cellStyle name="60% - 강조색4 3 3" xfId="3360" xr:uid="{00000000-0005-0000-0000-00001D0D0000}"/>
    <cellStyle name="60% - 강조색4 3 4" xfId="3361" xr:uid="{00000000-0005-0000-0000-00001E0D0000}"/>
    <cellStyle name="60% - 강조색4 3 5" xfId="3362" xr:uid="{00000000-0005-0000-0000-00001F0D0000}"/>
    <cellStyle name="60% - 강조색4 3 6" xfId="3363" xr:uid="{00000000-0005-0000-0000-0000200D0000}"/>
    <cellStyle name="60% - 강조색4 3 7" xfId="3364" xr:uid="{00000000-0005-0000-0000-0000210D0000}"/>
    <cellStyle name="60% - 강조색4 4" xfId="3365" xr:uid="{00000000-0005-0000-0000-0000220D0000}"/>
    <cellStyle name="60% - 강조색4 4 2" xfId="3366" xr:uid="{00000000-0005-0000-0000-0000230D0000}"/>
    <cellStyle name="60% - 강조색4 4 2 2" xfId="3367" xr:uid="{00000000-0005-0000-0000-0000240D0000}"/>
    <cellStyle name="60% - 강조색4 4 2 3" xfId="3368" xr:uid="{00000000-0005-0000-0000-0000250D0000}"/>
    <cellStyle name="60% - 강조색4 4 2 4" xfId="3369" xr:uid="{00000000-0005-0000-0000-0000260D0000}"/>
    <cellStyle name="60% - 강조색4 4 2 5" xfId="3370" xr:uid="{00000000-0005-0000-0000-0000270D0000}"/>
    <cellStyle name="60% - 강조색4 4 3" xfId="3371" xr:uid="{00000000-0005-0000-0000-0000280D0000}"/>
    <cellStyle name="60% - 강조색4 4 4" xfId="3372" xr:uid="{00000000-0005-0000-0000-0000290D0000}"/>
    <cellStyle name="60% - 강조색4 4 5" xfId="3373" xr:uid="{00000000-0005-0000-0000-00002A0D0000}"/>
    <cellStyle name="60% - 강조색4 4 6" xfId="3374" xr:uid="{00000000-0005-0000-0000-00002B0D0000}"/>
    <cellStyle name="60% - 강조색4 4 7" xfId="3375" xr:uid="{00000000-0005-0000-0000-00002C0D0000}"/>
    <cellStyle name="60% - 강조색4 5" xfId="3376" xr:uid="{00000000-0005-0000-0000-00002D0D0000}"/>
    <cellStyle name="60% - 강조색4 5 2" xfId="3377" xr:uid="{00000000-0005-0000-0000-00002E0D0000}"/>
    <cellStyle name="60% - 강조색4 5 2 2" xfId="3378" xr:uid="{00000000-0005-0000-0000-00002F0D0000}"/>
    <cellStyle name="60% - 강조색4 5 2 3" xfId="3379" xr:uid="{00000000-0005-0000-0000-0000300D0000}"/>
    <cellStyle name="60% - 강조색4 5 2 4" xfId="3380" xr:uid="{00000000-0005-0000-0000-0000310D0000}"/>
    <cellStyle name="60% - 강조색4 5 2 5" xfId="3381" xr:uid="{00000000-0005-0000-0000-0000320D0000}"/>
    <cellStyle name="60% - 강조색4 5 3" xfId="3382" xr:uid="{00000000-0005-0000-0000-0000330D0000}"/>
    <cellStyle name="60% - 강조색4 5 4" xfId="3383" xr:uid="{00000000-0005-0000-0000-0000340D0000}"/>
    <cellStyle name="60% - 강조색4 5 5" xfId="3384" xr:uid="{00000000-0005-0000-0000-0000350D0000}"/>
    <cellStyle name="60% - 강조색4 5 6" xfId="3385" xr:uid="{00000000-0005-0000-0000-0000360D0000}"/>
    <cellStyle name="60% - 강조색4 5 7" xfId="3386" xr:uid="{00000000-0005-0000-0000-0000370D0000}"/>
    <cellStyle name="60% - 강조색4 6" xfId="3387" xr:uid="{00000000-0005-0000-0000-0000380D0000}"/>
    <cellStyle name="60% - 강조색4 6 2" xfId="3388" xr:uid="{00000000-0005-0000-0000-0000390D0000}"/>
    <cellStyle name="60% - 강조색4 6 2 2" xfId="3389" xr:uid="{00000000-0005-0000-0000-00003A0D0000}"/>
    <cellStyle name="60% - 강조색4 6 2 3" xfId="3390" xr:uid="{00000000-0005-0000-0000-00003B0D0000}"/>
    <cellStyle name="60% - 강조색4 6 2 4" xfId="3391" xr:uid="{00000000-0005-0000-0000-00003C0D0000}"/>
    <cellStyle name="60% - 강조색4 6 2 5" xfId="3392" xr:uid="{00000000-0005-0000-0000-00003D0D0000}"/>
    <cellStyle name="60% - 강조색4 6 3" xfId="3393" xr:uid="{00000000-0005-0000-0000-00003E0D0000}"/>
    <cellStyle name="60% - 강조색4 6 4" xfId="3394" xr:uid="{00000000-0005-0000-0000-00003F0D0000}"/>
    <cellStyle name="60% - 강조색4 6 5" xfId="3395" xr:uid="{00000000-0005-0000-0000-0000400D0000}"/>
    <cellStyle name="60% - 강조색4 6 6" xfId="3396" xr:uid="{00000000-0005-0000-0000-0000410D0000}"/>
    <cellStyle name="60% - 강조색4 6 7" xfId="3397" xr:uid="{00000000-0005-0000-0000-0000420D0000}"/>
    <cellStyle name="60% - 강조색4 7" xfId="3398" xr:uid="{00000000-0005-0000-0000-0000430D0000}"/>
    <cellStyle name="60% - 강조색4 7 2" xfId="3399" xr:uid="{00000000-0005-0000-0000-0000440D0000}"/>
    <cellStyle name="60% - 강조색4 7 2 2" xfId="3400" xr:uid="{00000000-0005-0000-0000-0000450D0000}"/>
    <cellStyle name="60% - 강조색4 7 2 3" xfId="3401" xr:uid="{00000000-0005-0000-0000-0000460D0000}"/>
    <cellStyle name="60% - 강조색4 7 2 4" xfId="3402" xr:uid="{00000000-0005-0000-0000-0000470D0000}"/>
    <cellStyle name="60% - 강조색4 7 2 5" xfId="3403" xr:uid="{00000000-0005-0000-0000-0000480D0000}"/>
    <cellStyle name="60% - 강조색4 7 3" xfId="3404" xr:uid="{00000000-0005-0000-0000-0000490D0000}"/>
    <cellStyle name="60% - 강조색4 7 4" xfId="3405" xr:uid="{00000000-0005-0000-0000-00004A0D0000}"/>
    <cellStyle name="60% - 강조색4 7 5" xfId="3406" xr:uid="{00000000-0005-0000-0000-00004B0D0000}"/>
    <cellStyle name="60% - 강조색4 7 6" xfId="3407" xr:uid="{00000000-0005-0000-0000-00004C0D0000}"/>
    <cellStyle name="60% - 강조색4 7 7" xfId="3408" xr:uid="{00000000-0005-0000-0000-00004D0D0000}"/>
    <cellStyle name="60% - 강조색4 8" xfId="3409" xr:uid="{00000000-0005-0000-0000-00004E0D0000}"/>
    <cellStyle name="60% - 강조색4 8 2" xfId="3410" xr:uid="{00000000-0005-0000-0000-00004F0D0000}"/>
    <cellStyle name="60% - 강조색4 8 2 2" xfId="3411" xr:uid="{00000000-0005-0000-0000-0000500D0000}"/>
    <cellStyle name="60% - 강조색4 8 2 3" xfId="3412" xr:uid="{00000000-0005-0000-0000-0000510D0000}"/>
    <cellStyle name="60% - 강조색4 8 2 4" xfId="3413" xr:uid="{00000000-0005-0000-0000-0000520D0000}"/>
    <cellStyle name="60% - 강조색4 8 2 5" xfId="3414" xr:uid="{00000000-0005-0000-0000-0000530D0000}"/>
    <cellStyle name="60% - 강조색4 8 3" xfId="3415" xr:uid="{00000000-0005-0000-0000-0000540D0000}"/>
    <cellStyle name="60% - 강조색4 8 4" xfId="3416" xr:uid="{00000000-0005-0000-0000-0000550D0000}"/>
    <cellStyle name="60% - 강조색4 8 5" xfId="3417" xr:uid="{00000000-0005-0000-0000-0000560D0000}"/>
    <cellStyle name="60% - 강조색4 8 6" xfId="3418" xr:uid="{00000000-0005-0000-0000-0000570D0000}"/>
    <cellStyle name="60% - 강조색4 8 7" xfId="3419" xr:uid="{00000000-0005-0000-0000-0000580D0000}"/>
    <cellStyle name="60% - 강조색4 9" xfId="3420" xr:uid="{00000000-0005-0000-0000-0000590D0000}"/>
    <cellStyle name="60% - 강조색4 9 2" xfId="3421" xr:uid="{00000000-0005-0000-0000-00005A0D0000}"/>
    <cellStyle name="60% - 강조색4 9 2 2" xfId="3422" xr:uid="{00000000-0005-0000-0000-00005B0D0000}"/>
    <cellStyle name="60% - 강조색4 9 2 3" xfId="3423" xr:uid="{00000000-0005-0000-0000-00005C0D0000}"/>
    <cellStyle name="60% - 강조색4 9 2 4" xfId="3424" xr:uid="{00000000-0005-0000-0000-00005D0D0000}"/>
    <cellStyle name="60% - 강조색4 9 2 5" xfId="3425" xr:uid="{00000000-0005-0000-0000-00005E0D0000}"/>
    <cellStyle name="60% - 강조색4 9 3" xfId="3426" xr:uid="{00000000-0005-0000-0000-00005F0D0000}"/>
    <cellStyle name="60% - 강조색4 9 4" xfId="3427" xr:uid="{00000000-0005-0000-0000-0000600D0000}"/>
    <cellStyle name="60% - 강조색4 9 5" xfId="3428" xr:uid="{00000000-0005-0000-0000-0000610D0000}"/>
    <cellStyle name="60% - 강조색4 9 6" xfId="3429" xr:uid="{00000000-0005-0000-0000-0000620D0000}"/>
    <cellStyle name="60% - 강조색4 9 7" xfId="3430" xr:uid="{00000000-0005-0000-0000-0000630D0000}"/>
    <cellStyle name="60% - 강조색5 10" xfId="3431" xr:uid="{00000000-0005-0000-0000-0000640D0000}"/>
    <cellStyle name="60% - 강조색5 10 2" xfId="3432" xr:uid="{00000000-0005-0000-0000-0000650D0000}"/>
    <cellStyle name="60% - 강조색5 10 2 2" xfId="3433" xr:uid="{00000000-0005-0000-0000-0000660D0000}"/>
    <cellStyle name="60% - 강조색5 10 2 3" xfId="3434" xr:uid="{00000000-0005-0000-0000-0000670D0000}"/>
    <cellStyle name="60% - 강조색5 10 2 4" xfId="3435" xr:uid="{00000000-0005-0000-0000-0000680D0000}"/>
    <cellStyle name="60% - 강조색5 10 2 5" xfId="3436" xr:uid="{00000000-0005-0000-0000-0000690D0000}"/>
    <cellStyle name="60% - 강조색5 10 3" xfId="3437" xr:uid="{00000000-0005-0000-0000-00006A0D0000}"/>
    <cellStyle name="60% - 강조색5 10 4" xfId="3438" xr:uid="{00000000-0005-0000-0000-00006B0D0000}"/>
    <cellStyle name="60% - 강조색5 10 5" xfId="3439" xr:uid="{00000000-0005-0000-0000-00006C0D0000}"/>
    <cellStyle name="60% - 강조색5 10 6" xfId="3440" xr:uid="{00000000-0005-0000-0000-00006D0D0000}"/>
    <cellStyle name="60% - 강조색5 10 7" xfId="3441" xr:uid="{00000000-0005-0000-0000-00006E0D0000}"/>
    <cellStyle name="60% - 강조색5 11" xfId="3442" xr:uid="{00000000-0005-0000-0000-00006F0D0000}"/>
    <cellStyle name="60% - 강조색5 11 2" xfId="3443" xr:uid="{00000000-0005-0000-0000-0000700D0000}"/>
    <cellStyle name="60% - 강조색5 11 2 2" xfId="3444" xr:uid="{00000000-0005-0000-0000-0000710D0000}"/>
    <cellStyle name="60% - 강조색5 11 2 3" xfId="3445" xr:uid="{00000000-0005-0000-0000-0000720D0000}"/>
    <cellStyle name="60% - 강조색5 11 2 4" xfId="3446" xr:uid="{00000000-0005-0000-0000-0000730D0000}"/>
    <cellStyle name="60% - 강조색5 11 2 5" xfId="3447" xr:uid="{00000000-0005-0000-0000-0000740D0000}"/>
    <cellStyle name="60% - 강조색5 11 3" xfId="3448" xr:uid="{00000000-0005-0000-0000-0000750D0000}"/>
    <cellStyle name="60% - 강조색5 11 4" xfId="3449" xr:uid="{00000000-0005-0000-0000-0000760D0000}"/>
    <cellStyle name="60% - 강조색5 11 5" xfId="3450" xr:uid="{00000000-0005-0000-0000-0000770D0000}"/>
    <cellStyle name="60% - 강조색5 11 6" xfId="3451" xr:uid="{00000000-0005-0000-0000-0000780D0000}"/>
    <cellStyle name="60% - 강조색5 11 7" xfId="3452" xr:uid="{00000000-0005-0000-0000-0000790D0000}"/>
    <cellStyle name="60% - 강조색5 12" xfId="3453" xr:uid="{00000000-0005-0000-0000-00007A0D0000}"/>
    <cellStyle name="60% - 강조색5 12 2" xfId="3454" xr:uid="{00000000-0005-0000-0000-00007B0D0000}"/>
    <cellStyle name="60% - 강조색5 12 2 2" xfId="3455" xr:uid="{00000000-0005-0000-0000-00007C0D0000}"/>
    <cellStyle name="60% - 강조색5 12 2 3" xfId="3456" xr:uid="{00000000-0005-0000-0000-00007D0D0000}"/>
    <cellStyle name="60% - 강조색5 12 2 4" xfId="3457" xr:uid="{00000000-0005-0000-0000-00007E0D0000}"/>
    <cellStyle name="60% - 강조색5 12 2 5" xfId="3458" xr:uid="{00000000-0005-0000-0000-00007F0D0000}"/>
    <cellStyle name="60% - 강조색5 12 3" xfId="3459" xr:uid="{00000000-0005-0000-0000-0000800D0000}"/>
    <cellStyle name="60% - 강조색5 12 4" xfId="3460" xr:uid="{00000000-0005-0000-0000-0000810D0000}"/>
    <cellStyle name="60% - 강조색5 12 5" xfId="3461" xr:uid="{00000000-0005-0000-0000-0000820D0000}"/>
    <cellStyle name="60% - 강조색5 12 6" xfId="3462" xr:uid="{00000000-0005-0000-0000-0000830D0000}"/>
    <cellStyle name="60% - 강조색5 12 7" xfId="3463" xr:uid="{00000000-0005-0000-0000-0000840D0000}"/>
    <cellStyle name="60% - 강조색5 13" xfId="3464" xr:uid="{00000000-0005-0000-0000-0000850D0000}"/>
    <cellStyle name="60% - 강조색5 13 2" xfId="3465" xr:uid="{00000000-0005-0000-0000-0000860D0000}"/>
    <cellStyle name="60% - 강조색5 13 3" xfId="3466" xr:uid="{00000000-0005-0000-0000-0000870D0000}"/>
    <cellStyle name="60% - 강조색5 13 4" xfId="3467" xr:uid="{00000000-0005-0000-0000-0000880D0000}"/>
    <cellStyle name="60% - 강조색5 14" xfId="3468" xr:uid="{00000000-0005-0000-0000-0000890D0000}"/>
    <cellStyle name="60% - 강조색5 14 2" xfId="3469" xr:uid="{00000000-0005-0000-0000-00008A0D0000}"/>
    <cellStyle name="60% - 강조색5 14 3" xfId="3470" xr:uid="{00000000-0005-0000-0000-00008B0D0000}"/>
    <cellStyle name="60% - 강조색5 14 4" xfId="3471" xr:uid="{00000000-0005-0000-0000-00008C0D0000}"/>
    <cellStyle name="60% - 강조색5 15" xfId="3472" xr:uid="{00000000-0005-0000-0000-00008D0D0000}"/>
    <cellStyle name="60% - 강조색5 15 2" xfId="3473" xr:uid="{00000000-0005-0000-0000-00008E0D0000}"/>
    <cellStyle name="60% - 강조색5 15 3" xfId="3474" xr:uid="{00000000-0005-0000-0000-00008F0D0000}"/>
    <cellStyle name="60% - 강조색5 15 4" xfId="3475" xr:uid="{00000000-0005-0000-0000-0000900D0000}"/>
    <cellStyle name="60% - 강조색5 16" xfId="3476" xr:uid="{00000000-0005-0000-0000-0000910D0000}"/>
    <cellStyle name="60% - 강조색5 16 2" xfId="3477" xr:uid="{00000000-0005-0000-0000-0000920D0000}"/>
    <cellStyle name="60% - 강조색5 16 3" xfId="3478" xr:uid="{00000000-0005-0000-0000-0000930D0000}"/>
    <cellStyle name="60% - 강조색5 16 4" xfId="3479" xr:uid="{00000000-0005-0000-0000-0000940D0000}"/>
    <cellStyle name="60% - 강조색5 2" xfId="3480" xr:uid="{00000000-0005-0000-0000-0000950D0000}"/>
    <cellStyle name="60% - 강조색5 2 2" xfId="3481" xr:uid="{00000000-0005-0000-0000-0000960D0000}"/>
    <cellStyle name="60% - 강조색5 2 2 2" xfId="3482" xr:uid="{00000000-0005-0000-0000-0000970D0000}"/>
    <cellStyle name="60% - 강조색5 2 2 3" xfId="3483" xr:uid="{00000000-0005-0000-0000-0000980D0000}"/>
    <cellStyle name="60% - 강조색5 2 2 4" xfId="3484" xr:uid="{00000000-0005-0000-0000-0000990D0000}"/>
    <cellStyle name="60% - 강조색5 2 2 5" xfId="3485" xr:uid="{00000000-0005-0000-0000-00009A0D0000}"/>
    <cellStyle name="60% - 강조색5 2 3" xfId="3486" xr:uid="{00000000-0005-0000-0000-00009B0D0000}"/>
    <cellStyle name="60% - 강조색5 2 4" xfId="3487" xr:uid="{00000000-0005-0000-0000-00009C0D0000}"/>
    <cellStyle name="60% - 강조색5 2 5" xfId="3488" xr:uid="{00000000-0005-0000-0000-00009D0D0000}"/>
    <cellStyle name="60% - 강조색5 2 6" xfId="3489" xr:uid="{00000000-0005-0000-0000-00009E0D0000}"/>
    <cellStyle name="60% - 강조색5 2 7" xfId="3490" xr:uid="{00000000-0005-0000-0000-00009F0D0000}"/>
    <cellStyle name="60% - 강조색5 3" xfId="3491" xr:uid="{00000000-0005-0000-0000-0000A00D0000}"/>
    <cellStyle name="60% - 강조색5 3 2" xfId="3492" xr:uid="{00000000-0005-0000-0000-0000A10D0000}"/>
    <cellStyle name="60% - 강조색5 3 2 2" xfId="3493" xr:uid="{00000000-0005-0000-0000-0000A20D0000}"/>
    <cellStyle name="60% - 강조색5 3 2 3" xfId="3494" xr:uid="{00000000-0005-0000-0000-0000A30D0000}"/>
    <cellStyle name="60% - 강조색5 3 2 4" xfId="3495" xr:uid="{00000000-0005-0000-0000-0000A40D0000}"/>
    <cellStyle name="60% - 강조색5 3 2 5" xfId="3496" xr:uid="{00000000-0005-0000-0000-0000A50D0000}"/>
    <cellStyle name="60% - 강조색5 3 3" xfId="3497" xr:uid="{00000000-0005-0000-0000-0000A60D0000}"/>
    <cellStyle name="60% - 강조색5 3 4" xfId="3498" xr:uid="{00000000-0005-0000-0000-0000A70D0000}"/>
    <cellStyle name="60% - 강조색5 3 5" xfId="3499" xr:uid="{00000000-0005-0000-0000-0000A80D0000}"/>
    <cellStyle name="60% - 강조색5 3 6" xfId="3500" xr:uid="{00000000-0005-0000-0000-0000A90D0000}"/>
    <cellStyle name="60% - 강조색5 3 7" xfId="3501" xr:uid="{00000000-0005-0000-0000-0000AA0D0000}"/>
    <cellStyle name="60% - 강조색5 4" xfId="3502" xr:uid="{00000000-0005-0000-0000-0000AB0D0000}"/>
    <cellStyle name="60% - 강조색5 4 2" xfId="3503" xr:uid="{00000000-0005-0000-0000-0000AC0D0000}"/>
    <cellStyle name="60% - 강조색5 4 2 2" xfId="3504" xr:uid="{00000000-0005-0000-0000-0000AD0D0000}"/>
    <cellStyle name="60% - 강조색5 4 2 3" xfId="3505" xr:uid="{00000000-0005-0000-0000-0000AE0D0000}"/>
    <cellStyle name="60% - 강조색5 4 2 4" xfId="3506" xr:uid="{00000000-0005-0000-0000-0000AF0D0000}"/>
    <cellStyle name="60% - 강조색5 4 2 5" xfId="3507" xr:uid="{00000000-0005-0000-0000-0000B00D0000}"/>
    <cellStyle name="60% - 강조색5 4 3" xfId="3508" xr:uid="{00000000-0005-0000-0000-0000B10D0000}"/>
    <cellStyle name="60% - 강조색5 4 4" xfId="3509" xr:uid="{00000000-0005-0000-0000-0000B20D0000}"/>
    <cellStyle name="60% - 강조색5 4 5" xfId="3510" xr:uid="{00000000-0005-0000-0000-0000B30D0000}"/>
    <cellStyle name="60% - 강조색5 4 6" xfId="3511" xr:uid="{00000000-0005-0000-0000-0000B40D0000}"/>
    <cellStyle name="60% - 강조색5 4 7" xfId="3512" xr:uid="{00000000-0005-0000-0000-0000B50D0000}"/>
    <cellStyle name="60% - 강조색5 5" xfId="3513" xr:uid="{00000000-0005-0000-0000-0000B60D0000}"/>
    <cellStyle name="60% - 강조색5 5 2" xfId="3514" xr:uid="{00000000-0005-0000-0000-0000B70D0000}"/>
    <cellStyle name="60% - 강조색5 5 2 2" xfId="3515" xr:uid="{00000000-0005-0000-0000-0000B80D0000}"/>
    <cellStyle name="60% - 강조색5 5 2 3" xfId="3516" xr:uid="{00000000-0005-0000-0000-0000B90D0000}"/>
    <cellStyle name="60% - 강조색5 5 2 4" xfId="3517" xr:uid="{00000000-0005-0000-0000-0000BA0D0000}"/>
    <cellStyle name="60% - 강조색5 5 2 5" xfId="3518" xr:uid="{00000000-0005-0000-0000-0000BB0D0000}"/>
    <cellStyle name="60% - 강조색5 5 3" xfId="3519" xr:uid="{00000000-0005-0000-0000-0000BC0D0000}"/>
    <cellStyle name="60% - 강조색5 5 4" xfId="3520" xr:uid="{00000000-0005-0000-0000-0000BD0D0000}"/>
    <cellStyle name="60% - 강조색5 5 5" xfId="3521" xr:uid="{00000000-0005-0000-0000-0000BE0D0000}"/>
    <cellStyle name="60% - 강조색5 5 6" xfId="3522" xr:uid="{00000000-0005-0000-0000-0000BF0D0000}"/>
    <cellStyle name="60% - 강조색5 5 7" xfId="3523" xr:uid="{00000000-0005-0000-0000-0000C00D0000}"/>
    <cellStyle name="60% - 강조색5 6" xfId="3524" xr:uid="{00000000-0005-0000-0000-0000C10D0000}"/>
    <cellStyle name="60% - 강조색5 6 2" xfId="3525" xr:uid="{00000000-0005-0000-0000-0000C20D0000}"/>
    <cellStyle name="60% - 강조색5 6 2 2" xfId="3526" xr:uid="{00000000-0005-0000-0000-0000C30D0000}"/>
    <cellStyle name="60% - 강조색5 6 2 3" xfId="3527" xr:uid="{00000000-0005-0000-0000-0000C40D0000}"/>
    <cellStyle name="60% - 강조색5 6 2 4" xfId="3528" xr:uid="{00000000-0005-0000-0000-0000C50D0000}"/>
    <cellStyle name="60% - 강조색5 6 2 5" xfId="3529" xr:uid="{00000000-0005-0000-0000-0000C60D0000}"/>
    <cellStyle name="60% - 강조색5 6 3" xfId="3530" xr:uid="{00000000-0005-0000-0000-0000C70D0000}"/>
    <cellStyle name="60% - 강조색5 6 4" xfId="3531" xr:uid="{00000000-0005-0000-0000-0000C80D0000}"/>
    <cellStyle name="60% - 강조색5 6 5" xfId="3532" xr:uid="{00000000-0005-0000-0000-0000C90D0000}"/>
    <cellStyle name="60% - 강조색5 6 6" xfId="3533" xr:uid="{00000000-0005-0000-0000-0000CA0D0000}"/>
    <cellStyle name="60% - 강조색5 6 7" xfId="3534" xr:uid="{00000000-0005-0000-0000-0000CB0D0000}"/>
    <cellStyle name="60% - 강조색5 7" xfId="3535" xr:uid="{00000000-0005-0000-0000-0000CC0D0000}"/>
    <cellStyle name="60% - 강조색5 7 2" xfId="3536" xr:uid="{00000000-0005-0000-0000-0000CD0D0000}"/>
    <cellStyle name="60% - 강조색5 7 2 2" xfId="3537" xr:uid="{00000000-0005-0000-0000-0000CE0D0000}"/>
    <cellStyle name="60% - 강조색5 7 2 3" xfId="3538" xr:uid="{00000000-0005-0000-0000-0000CF0D0000}"/>
    <cellStyle name="60% - 강조색5 7 2 4" xfId="3539" xr:uid="{00000000-0005-0000-0000-0000D00D0000}"/>
    <cellStyle name="60% - 강조색5 7 2 5" xfId="3540" xr:uid="{00000000-0005-0000-0000-0000D10D0000}"/>
    <cellStyle name="60% - 강조색5 7 3" xfId="3541" xr:uid="{00000000-0005-0000-0000-0000D20D0000}"/>
    <cellStyle name="60% - 강조색5 7 4" xfId="3542" xr:uid="{00000000-0005-0000-0000-0000D30D0000}"/>
    <cellStyle name="60% - 강조색5 7 5" xfId="3543" xr:uid="{00000000-0005-0000-0000-0000D40D0000}"/>
    <cellStyle name="60% - 강조색5 7 6" xfId="3544" xr:uid="{00000000-0005-0000-0000-0000D50D0000}"/>
    <cellStyle name="60% - 강조색5 7 7" xfId="3545" xr:uid="{00000000-0005-0000-0000-0000D60D0000}"/>
    <cellStyle name="60% - 강조색5 8" xfId="3546" xr:uid="{00000000-0005-0000-0000-0000D70D0000}"/>
    <cellStyle name="60% - 강조색5 8 2" xfId="3547" xr:uid="{00000000-0005-0000-0000-0000D80D0000}"/>
    <cellStyle name="60% - 강조색5 8 2 2" xfId="3548" xr:uid="{00000000-0005-0000-0000-0000D90D0000}"/>
    <cellStyle name="60% - 강조색5 8 2 3" xfId="3549" xr:uid="{00000000-0005-0000-0000-0000DA0D0000}"/>
    <cellStyle name="60% - 강조색5 8 2 4" xfId="3550" xr:uid="{00000000-0005-0000-0000-0000DB0D0000}"/>
    <cellStyle name="60% - 강조색5 8 2 5" xfId="3551" xr:uid="{00000000-0005-0000-0000-0000DC0D0000}"/>
    <cellStyle name="60% - 강조색5 8 3" xfId="3552" xr:uid="{00000000-0005-0000-0000-0000DD0D0000}"/>
    <cellStyle name="60% - 강조색5 8 4" xfId="3553" xr:uid="{00000000-0005-0000-0000-0000DE0D0000}"/>
    <cellStyle name="60% - 강조색5 8 5" xfId="3554" xr:uid="{00000000-0005-0000-0000-0000DF0D0000}"/>
    <cellStyle name="60% - 강조색5 8 6" xfId="3555" xr:uid="{00000000-0005-0000-0000-0000E00D0000}"/>
    <cellStyle name="60% - 강조색5 8 7" xfId="3556" xr:uid="{00000000-0005-0000-0000-0000E10D0000}"/>
    <cellStyle name="60% - 강조색5 9" xfId="3557" xr:uid="{00000000-0005-0000-0000-0000E20D0000}"/>
    <cellStyle name="60% - 강조색5 9 2" xfId="3558" xr:uid="{00000000-0005-0000-0000-0000E30D0000}"/>
    <cellStyle name="60% - 강조색5 9 2 2" xfId="3559" xr:uid="{00000000-0005-0000-0000-0000E40D0000}"/>
    <cellStyle name="60% - 강조색5 9 2 3" xfId="3560" xr:uid="{00000000-0005-0000-0000-0000E50D0000}"/>
    <cellStyle name="60% - 강조색5 9 2 4" xfId="3561" xr:uid="{00000000-0005-0000-0000-0000E60D0000}"/>
    <cellStyle name="60% - 강조색5 9 2 5" xfId="3562" xr:uid="{00000000-0005-0000-0000-0000E70D0000}"/>
    <cellStyle name="60% - 강조색5 9 3" xfId="3563" xr:uid="{00000000-0005-0000-0000-0000E80D0000}"/>
    <cellStyle name="60% - 강조색5 9 4" xfId="3564" xr:uid="{00000000-0005-0000-0000-0000E90D0000}"/>
    <cellStyle name="60% - 강조색5 9 5" xfId="3565" xr:uid="{00000000-0005-0000-0000-0000EA0D0000}"/>
    <cellStyle name="60% - 강조색5 9 6" xfId="3566" xr:uid="{00000000-0005-0000-0000-0000EB0D0000}"/>
    <cellStyle name="60% - 강조색5 9 7" xfId="3567" xr:uid="{00000000-0005-0000-0000-0000EC0D0000}"/>
    <cellStyle name="60% - 강조색6 10" xfId="3568" xr:uid="{00000000-0005-0000-0000-0000ED0D0000}"/>
    <cellStyle name="60% - 강조색6 10 2" xfId="3569" xr:uid="{00000000-0005-0000-0000-0000EE0D0000}"/>
    <cellStyle name="60% - 강조색6 10 2 2" xfId="3570" xr:uid="{00000000-0005-0000-0000-0000EF0D0000}"/>
    <cellStyle name="60% - 강조색6 10 2 3" xfId="3571" xr:uid="{00000000-0005-0000-0000-0000F00D0000}"/>
    <cellStyle name="60% - 강조색6 10 2 4" xfId="3572" xr:uid="{00000000-0005-0000-0000-0000F10D0000}"/>
    <cellStyle name="60% - 강조색6 10 2 5" xfId="3573" xr:uid="{00000000-0005-0000-0000-0000F20D0000}"/>
    <cellStyle name="60% - 강조색6 10 3" xfId="3574" xr:uid="{00000000-0005-0000-0000-0000F30D0000}"/>
    <cellStyle name="60% - 강조색6 10 4" xfId="3575" xr:uid="{00000000-0005-0000-0000-0000F40D0000}"/>
    <cellStyle name="60% - 강조색6 10 5" xfId="3576" xr:uid="{00000000-0005-0000-0000-0000F50D0000}"/>
    <cellStyle name="60% - 강조색6 10 6" xfId="3577" xr:uid="{00000000-0005-0000-0000-0000F60D0000}"/>
    <cellStyle name="60% - 강조색6 10 7" xfId="3578" xr:uid="{00000000-0005-0000-0000-0000F70D0000}"/>
    <cellStyle name="60% - 강조색6 11" xfId="3579" xr:uid="{00000000-0005-0000-0000-0000F80D0000}"/>
    <cellStyle name="60% - 강조색6 11 2" xfId="3580" xr:uid="{00000000-0005-0000-0000-0000F90D0000}"/>
    <cellStyle name="60% - 강조색6 11 2 2" xfId="3581" xr:uid="{00000000-0005-0000-0000-0000FA0D0000}"/>
    <cellStyle name="60% - 강조색6 11 2 3" xfId="3582" xr:uid="{00000000-0005-0000-0000-0000FB0D0000}"/>
    <cellStyle name="60% - 강조색6 11 2 4" xfId="3583" xr:uid="{00000000-0005-0000-0000-0000FC0D0000}"/>
    <cellStyle name="60% - 강조색6 11 2 5" xfId="3584" xr:uid="{00000000-0005-0000-0000-0000FD0D0000}"/>
    <cellStyle name="60% - 강조색6 11 3" xfId="3585" xr:uid="{00000000-0005-0000-0000-0000FE0D0000}"/>
    <cellStyle name="60% - 강조색6 11 4" xfId="3586" xr:uid="{00000000-0005-0000-0000-0000FF0D0000}"/>
    <cellStyle name="60% - 강조색6 11 5" xfId="3587" xr:uid="{00000000-0005-0000-0000-0000000E0000}"/>
    <cellStyle name="60% - 강조색6 11 6" xfId="3588" xr:uid="{00000000-0005-0000-0000-0000010E0000}"/>
    <cellStyle name="60% - 강조색6 11 7" xfId="3589" xr:uid="{00000000-0005-0000-0000-0000020E0000}"/>
    <cellStyle name="60% - 강조색6 12" xfId="3590" xr:uid="{00000000-0005-0000-0000-0000030E0000}"/>
    <cellStyle name="60% - 강조색6 12 2" xfId="3591" xr:uid="{00000000-0005-0000-0000-0000040E0000}"/>
    <cellStyle name="60% - 강조색6 12 2 2" xfId="3592" xr:uid="{00000000-0005-0000-0000-0000050E0000}"/>
    <cellStyle name="60% - 강조색6 12 2 3" xfId="3593" xr:uid="{00000000-0005-0000-0000-0000060E0000}"/>
    <cellStyle name="60% - 강조색6 12 2 4" xfId="3594" xr:uid="{00000000-0005-0000-0000-0000070E0000}"/>
    <cellStyle name="60% - 강조색6 12 2 5" xfId="3595" xr:uid="{00000000-0005-0000-0000-0000080E0000}"/>
    <cellStyle name="60% - 강조색6 12 3" xfId="3596" xr:uid="{00000000-0005-0000-0000-0000090E0000}"/>
    <cellStyle name="60% - 강조색6 12 4" xfId="3597" xr:uid="{00000000-0005-0000-0000-00000A0E0000}"/>
    <cellStyle name="60% - 강조색6 12 5" xfId="3598" xr:uid="{00000000-0005-0000-0000-00000B0E0000}"/>
    <cellStyle name="60% - 강조색6 12 6" xfId="3599" xr:uid="{00000000-0005-0000-0000-00000C0E0000}"/>
    <cellStyle name="60% - 강조색6 12 7" xfId="3600" xr:uid="{00000000-0005-0000-0000-00000D0E0000}"/>
    <cellStyle name="60% - 강조색6 13" xfId="3601" xr:uid="{00000000-0005-0000-0000-00000E0E0000}"/>
    <cellStyle name="60% - 강조색6 13 2" xfId="3602" xr:uid="{00000000-0005-0000-0000-00000F0E0000}"/>
    <cellStyle name="60% - 강조색6 13 3" xfId="3603" xr:uid="{00000000-0005-0000-0000-0000100E0000}"/>
    <cellStyle name="60% - 강조색6 13 4" xfId="3604" xr:uid="{00000000-0005-0000-0000-0000110E0000}"/>
    <cellStyle name="60% - 강조색6 14" xfId="3605" xr:uid="{00000000-0005-0000-0000-0000120E0000}"/>
    <cellStyle name="60% - 강조색6 14 2" xfId="3606" xr:uid="{00000000-0005-0000-0000-0000130E0000}"/>
    <cellStyle name="60% - 강조색6 14 3" xfId="3607" xr:uid="{00000000-0005-0000-0000-0000140E0000}"/>
    <cellStyle name="60% - 강조색6 14 4" xfId="3608" xr:uid="{00000000-0005-0000-0000-0000150E0000}"/>
    <cellStyle name="60% - 강조색6 15" xfId="3609" xr:uid="{00000000-0005-0000-0000-0000160E0000}"/>
    <cellStyle name="60% - 강조색6 15 2" xfId="3610" xr:uid="{00000000-0005-0000-0000-0000170E0000}"/>
    <cellStyle name="60% - 강조색6 15 3" xfId="3611" xr:uid="{00000000-0005-0000-0000-0000180E0000}"/>
    <cellStyle name="60% - 강조색6 15 4" xfId="3612" xr:uid="{00000000-0005-0000-0000-0000190E0000}"/>
    <cellStyle name="60% - 강조색6 16" xfId="3613" xr:uid="{00000000-0005-0000-0000-00001A0E0000}"/>
    <cellStyle name="60% - 강조색6 16 2" xfId="3614" xr:uid="{00000000-0005-0000-0000-00001B0E0000}"/>
    <cellStyle name="60% - 강조색6 16 3" xfId="3615" xr:uid="{00000000-0005-0000-0000-00001C0E0000}"/>
    <cellStyle name="60% - 강조색6 16 4" xfId="3616" xr:uid="{00000000-0005-0000-0000-00001D0E0000}"/>
    <cellStyle name="60% - 강조색6 2" xfId="3617" xr:uid="{00000000-0005-0000-0000-00001E0E0000}"/>
    <cellStyle name="60% - 강조색6 2 2" xfId="3618" xr:uid="{00000000-0005-0000-0000-00001F0E0000}"/>
    <cellStyle name="60% - 강조색6 2 2 2" xfId="3619" xr:uid="{00000000-0005-0000-0000-0000200E0000}"/>
    <cellStyle name="60% - 강조색6 2 2 3" xfId="3620" xr:uid="{00000000-0005-0000-0000-0000210E0000}"/>
    <cellStyle name="60% - 강조색6 2 2 4" xfId="3621" xr:uid="{00000000-0005-0000-0000-0000220E0000}"/>
    <cellStyle name="60% - 강조색6 2 2 5" xfId="3622" xr:uid="{00000000-0005-0000-0000-0000230E0000}"/>
    <cellStyle name="60% - 강조색6 2 3" xfId="3623" xr:uid="{00000000-0005-0000-0000-0000240E0000}"/>
    <cellStyle name="60% - 강조색6 2 4" xfId="3624" xr:uid="{00000000-0005-0000-0000-0000250E0000}"/>
    <cellStyle name="60% - 강조색6 2 5" xfId="3625" xr:uid="{00000000-0005-0000-0000-0000260E0000}"/>
    <cellStyle name="60% - 강조색6 2 6" xfId="3626" xr:uid="{00000000-0005-0000-0000-0000270E0000}"/>
    <cellStyle name="60% - 강조색6 2 7" xfId="3627" xr:uid="{00000000-0005-0000-0000-0000280E0000}"/>
    <cellStyle name="60% - 강조색6 3" xfId="3628" xr:uid="{00000000-0005-0000-0000-0000290E0000}"/>
    <cellStyle name="60% - 강조색6 3 2" xfId="3629" xr:uid="{00000000-0005-0000-0000-00002A0E0000}"/>
    <cellStyle name="60% - 강조색6 3 2 2" xfId="3630" xr:uid="{00000000-0005-0000-0000-00002B0E0000}"/>
    <cellStyle name="60% - 강조색6 3 2 3" xfId="3631" xr:uid="{00000000-0005-0000-0000-00002C0E0000}"/>
    <cellStyle name="60% - 강조색6 3 2 4" xfId="3632" xr:uid="{00000000-0005-0000-0000-00002D0E0000}"/>
    <cellStyle name="60% - 강조색6 3 2 5" xfId="3633" xr:uid="{00000000-0005-0000-0000-00002E0E0000}"/>
    <cellStyle name="60% - 강조색6 3 3" xfId="3634" xr:uid="{00000000-0005-0000-0000-00002F0E0000}"/>
    <cellStyle name="60% - 강조색6 3 4" xfId="3635" xr:uid="{00000000-0005-0000-0000-0000300E0000}"/>
    <cellStyle name="60% - 강조색6 3 5" xfId="3636" xr:uid="{00000000-0005-0000-0000-0000310E0000}"/>
    <cellStyle name="60% - 강조색6 3 6" xfId="3637" xr:uid="{00000000-0005-0000-0000-0000320E0000}"/>
    <cellStyle name="60% - 강조색6 3 7" xfId="3638" xr:uid="{00000000-0005-0000-0000-0000330E0000}"/>
    <cellStyle name="60% - 강조색6 4" xfId="3639" xr:uid="{00000000-0005-0000-0000-0000340E0000}"/>
    <cellStyle name="60% - 강조색6 4 2" xfId="3640" xr:uid="{00000000-0005-0000-0000-0000350E0000}"/>
    <cellStyle name="60% - 강조색6 4 2 2" xfId="3641" xr:uid="{00000000-0005-0000-0000-0000360E0000}"/>
    <cellStyle name="60% - 강조색6 4 2 3" xfId="3642" xr:uid="{00000000-0005-0000-0000-0000370E0000}"/>
    <cellStyle name="60% - 강조색6 4 2 4" xfId="3643" xr:uid="{00000000-0005-0000-0000-0000380E0000}"/>
    <cellStyle name="60% - 강조색6 4 2 5" xfId="3644" xr:uid="{00000000-0005-0000-0000-0000390E0000}"/>
    <cellStyle name="60% - 강조색6 4 3" xfId="3645" xr:uid="{00000000-0005-0000-0000-00003A0E0000}"/>
    <cellStyle name="60% - 강조색6 4 4" xfId="3646" xr:uid="{00000000-0005-0000-0000-00003B0E0000}"/>
    <cellStyle name="60% - 강조색6 4 5" xfId="3647" xr:uid="{00000000-0005-0000-0000-00003C0E0000}"/>
    <cellStyle name="60% - 강조색6 4 6" xfId="3648" xr:uid="{00000000-0005-0000-0000-00003D0E0000}"/>
    <cellStyle name="60% - 강조색6 4 7" xfId="3649" xr:uid="{00000000-0005-0000-0000-00003E0E0000}"/>
    <cellStyle name="60% - 강조색6 5" xfId="3650" xr:uid="{00000000-0005-0000-0000-00003F0E0000}"/>
    <cellStyle name="60% - 강조색6 5 2" xfId="3651" xr:uid="{00000000-0005-0000-0000-0000400E0000}"/>
    <cellStyle name="60% - 강조색6 5 2 2" xfId="3652" xr:uid="{00000000-0005-0000-0000-0000410E0000}"/>
    <cellStyle name="60% - 강조색6 5 2 3" xfId="3653" xr:uid="{00000000-0005-0000-0000-0000420E0000}"/>
    <cellStyle name="60% - 강조색6 5 2 4" xfId="3654" xr:uid="{00000000-0005-0000-0000-0000430E0000}"/>
    <cellStyle name="60% - 강조색6 5 2 5" xfId="3655" xr:uid="{00000000-0005-0000-0000-0000440E0000}"/>
    <cellStyle name="60% - 강조색6 5 3" xfId="3656" xr:uid="{00000000-0005-0000-0000-0000450E0000}"/>
    <cellStyle name="60% - 강조색6 5 4" xfId="3657" xr:uid="{00000000-0005-0000-0000-0000460E0000}"/>
    <cellStyle name="60% - 강조색6 5 5" xfId="3658" xr:uid="{00000000-0005-0000-0000-0000470E0000}"/>
    <cellStyle name="60% - 강조색6 5 6" xfId="3659" xr:uid="{00000000-0005-0000-0000-0000480E0000}"/>
    <cellStyle name="60% - 강조색6 5 7" xfId="3660" xr:uid="{00000000-0005-0000-0000-0000490E0000}"/>
    <cellStyle name="60% - 강조색6 6" xfId="3661" xr:uid="{00000000-0005-0000-0000-00004A0E0000}"/>
    <cellStyle name="60% - 강조색6 6 2" xfId="3662" xr:uid="{00000000-0005-0000-0000-00004B0E0000}"/>
    <cellStyle name="60% - 강조색6 6 2 2" xfId="3663" xr:uid="{00000000-0005-0000-0000-00004C0E0000}"/>
    <cellStyle name="60% - 강조색6 6 2 3" xfId="3664" xr:uid="{00000000-0005-0000-0000-00004D0E0000}"/>
    <cellStyle name="60% - 강조색6 6 2 4" xfId="3665" xr:uid="{00000000-0005-0000-0000-00004E0E0000}"/>
    <cellStyle name="60% - 강조색6 6 2 5" xfId="3666" xr:uid="{00000000-0005-0000-0000-00004F0E0000}"/>
    <cellStyle name="60% - 강조색6 6 3" xfId="3667" xr:uid="{00000000-0005-0000-0000-0000500E0000}"/>
    <cellStyle name="60% - 강조색6 6 4" xfId="3668" xr:uid="{00000000-0005-0000-0000-0000510E0000}"/>
    <cellStyle name="60% - 강조색6 6 5" xfId="3669" xr:uid="{00000000-0005-0000-0000-0000520E0000}"/>
    <cellStyle name="60% - 강조색6 6 6" xfId="3670" xr:uid="{00000000-0005-0000-0000-0000530E0000}"/>
    <cellStyle name="60% - 강조색6 6 7" xfId="3671" xr:uid="{00000000-0005-0000-0000-0000540E0000}"/>
    <cellStyle name="60% - 강조색6 7" xfId="3672" xr:uid="{00000000-0005-0000-0000-0000550E0000}"/>
    <cellStyle name="60% - 강조색6 7 2" xfId="3673" xr:uid="{00000000-0005-0000-0000-0000560E0000}"/>
    <cellStyle name="60% - 강조색6 7 2 2" xfId="3674" xr:uid="{00000000-0005-0000-0000-0000570E0000}"/>
    <cellStyle name="60% - 강조색6 7 2 3" xfId="3675" xr:uid="{00000000-0005-0000-0000-0000580E0000}"/>
    <cellStyle name="60% - 강조색6 7 2 4" xfId="3676" xr:uid="{00000000-0005-0000-0000-0000590E0000}"/>
    <cellStyle name="60% - 강조색6 7 2 5" xfId="3677" xr:uid="{00000000-0005-0000-0000-00005A0E0000}"/>
    <cellStyle name="60% - 강조색6 7 3" xfId="3678" xr:uid="{00000000-0005-0000-0000-00005B0E0000}"/>
    <cellStyle name="60% - 강조색6 7 4" xfId="3679" xr:uid="{00000000-0005-0000-0000-00005C0E0000}"/>
    <cellStyle name="60% - 강조색6 7 5" xfId="3680" xr:uid="{00000000-0005-0000-0000-00005D0E0000}"/>
    <cellStyle name="60% - 강조색6 7 6" xfId="3681" xr:uid="{00000000-0005-0000-0000-00005E0E0000}"/>
    <cellStyle name="60% - 강조색6 7 7" xfId="3682" xr:uid="{00000000-0005-0000-0000-00005F0E0000}"/>
    <cellStyle name="60% - 강조색6 8" xfId="3683" xr:uid="{00000000-0005-0000-0000-0000600E0000}"/>
    <cellStyle name="60% - 강조색6 8 2" xfId="3684" xr:uid="{00000000-0005-0000-0000-0000610E0000}"/>
    <cellStyle name="60% - 강조색6 8 2 2" xfId="3685" xr:uid="{00000000-0005-0000-0000-0000620E0000}"/>
    <cellStyle name="60% - 강조색6 8 2 3" xfId="3686" xr:uid="{00000000-0005-0000-0000-0000630E0000}"/>
    <cellStyle name="60% - 강조색6 8 2 4" xfId="3687" xr:uid="{00000000-0005-0000-0000-0000640E0000}"/>
    <cellStyle name="60% - 강조색6 8 2 5" xfId="3688" xr:uid="{00000000-0005-0000-0000-0000650E0000}"/>
    <cellStyle name="60% - 강조색6 8 3" xfId="3689" xr:uid="{00000000-0005-0000-0000-0000660E0000}"/>
    <cellStyle name="60% - 강조색6 8 4" xfId="3690" xr:uid="{00000000-0005-0000-0000-0000670E0000}"/>
    <cellStyle name="60% - 강조색6 8 5" xfId="3691" xr:uid="{00000000-0005-0000-0000-0000680E0000}"/>
    <cellStyle name="60% - 강조색6 8 6" xfId="3692" xr:uid="{00000000-0005-0000-0000-0000690E0000}"/>
    <cellStyle name="60% - 강조색6 8 7" xfId="3693" xr:uid="{00000000-0005-0000-0000-00006A0E0000}"/>
    <cellStyle name="60% - 강조색6 9" xfId="3694" xr:uid="{00000000-0005-0000-0000-00006B0E0000}"/>
    <cellStyle name="60% - 강조색6 9 2" xfId="3695" xr:uid="{00000000-0005-0000-0000-00006C0E0000}"/>
    <cellStyle name="60% - 강조색6 9 2 2" xfId="3696" xr:uid="{00000000-0005-0000-0000-00006D0E0000}"/>
    <cellStyle name="60% - 강조색6 9 2 3" xfId="3697" xr:uid="{00000000-0005-0000-0000-00006E0E0000}"/>
    <cellStyle name="60% - 강조색6 9 2 4" xfId="3698" xr:uid="{00000000-0005-0000-0000-00006F0E0000}"/>
    <cellStyle name="60% - 강조색6 9 2 5" xfId="3699" xr:uid="{00000000-0005-0000-0000-0000700E0000}"/>
    <cellStyle name="60% - 강조색6 9 3" xfId="3700" xr:uid="{00000000-0005-0000-0000-0000710E0000}"/>
    <cellStyle name="60% - 강조색6 9 4" xfId="3701" xr:uid="{00000000-0005-0000-0000-0000720E0000}"/>
    <cellStyle name="60% - 강조색6 9 5" xfId="3702" xr:uid="{00000000-0005-0000-0000-0000730E0000}"/>
    <cellStyle name="60% - 강조색6 9 6" xfId="3703" xr:uid="{00000000-0005-0000-0000-0000740E0000}"/>
    <cellStyle name="60% - 강조색6 9 7" xfId="3704" xr:uid="{00000000-0005-0000-0000-0000750E0000}"/>
    <cellStyle name="A" xfId="3705" xr:uid="{00000000-0005-0000-0000-0000760E0000}"/>
    <cellStyle name="A¨­￠￢￠O [0]_INQUIRY ￠?￥i¨u¡AAⓒ￢Aⓒª " xfId="3706" xr:uid="{00000000-0005-0000-0000-0000770E0000}"/>
    <cellStyle name="A¨­￠￢￠O_INQUIRY ￠?￥i¨u¡AAⓒ￢Aⓒª " xfId="3707" xr:uid="{00000000-0005-0000-0000-0000780E0000}"/>
    <cellStyle name="AeE­ [0]_´eAN°yC￥ " xfId="3708" xr:uid="{00000000-0005-0000-0000-0000790E0000}"/>
    <cellStyle name="ÅëÈ­ [0]_°è¾àÇöÈ²" xfId="3709" xr:uid="{00000000-0005-0000-0000-00007A0E0000}"/>
    <cellStyle name="AeE­ [0]_¼oAI¼º " xfId="3710" xr:uid="{00000000-0005-0000-0000-00007B0E0000}"/>
    <cellStyle name="ÅëÈ­ [0]_¼öÀÍ¼º " xfId="3711" xr:uid="{00000000-0005-0000-0000-00007C0E0000}"/>
    <cellStyle name="AeE­ [0]_¼oAI¼º  2" xfId="3712" xr:uid="{00000000-0005-0000-0000-00007D0E0000}"/>
    <cellStyle name="ÅëÈ­ [0]_¼öÀÍ¼º  2" xfId="3713" xr:uid="{00000000-0005-0000-0000-00007E0E0000}"/>
    <cellStyle name="AeE­ [0]_¼oAI¼º  3" xfId="3714" xr:uid="{00000000-0005-0000-0000-00007F0E0000}"/>
    <cellStyle name="ÅëÈ­ [0]_¼öÀÍ¼º  3" xfId="3715" xr:uid="{00000000-0005-0000-0000-0000800E0000}"/>
    <cellStyle name="AeE­ [0]_¼oAI¼º  4" xfId="3716" xr:uid="{00000000-0005-0000-0000-0000810E0000}"/>
    <cellStyle name="ÅëÈ­ [0]_¼öÀÍ¼º  4" xfId="3717" xr:uid="{00000000-0005-0000-0000-0000820E0000}"/>
    <cellStyle name="AeE­ [0]_95³aAN°y¼o·R " xfId="3718" xr:uid="{00000000-0005-0000-0000-0000830E0000}"/>
    <cellStyle name="AeE­_´eAN°yC￥ " xfId="3719" xr:uid="{00000000-0005-0000-0000-0000840E0000}"/>
    <cellStyle name="ÅëÈ­_°è¾àÇöÈ²" xfId="3720" xr:uid="{00000000-0005-0000-0000-0000850E0000}"/>
    <cellStyle name="AeE­_¼oAI¼º " xfId="3721" xr:uid="{00000000-0005-0000-0000-0000860E0000}"/>
    <cellStyle name="ÅëÈ­_¼öÀÍ¼º " xfId="3722" xr:uid="{00000000-0005-0000-0000-0000870E0000}"/>
    <cellStyle name="AeE­_¼oAI¼º  2" xfId="3723" xr:uid="{00000000-0005-0000-0000-0000880E0000}"/>
    <cellStyle name="ÅëÈ­_¼öÀÍ¼º  2" xfId="3724" xr:uid="{00000000-0005-0000-0000-0000890E0000}"/>
    <cellStyle name="AeE­_¼oAI¼º  3" xfId="3725" xr:uid="{00000000-0005-0000-0000-00008A0E0000}"/>
    <cellStyle name="ÅëÈ­_¼öÀÍ¼º  3" xfId="3726" xr:uid="{00000000-0005-0000-0000-00008B0E0000}"/>
    <cellStyle name="AeE­_¼oAI¼º  4" xfId="3727" xr:uid="{00000000-0005-0000-0000-00008C0E0000}"/>
    <cellStyle name="ÅëÈ­_¼öÀÍ¼º  4" xfId="3728" xr:uid="{00000000-0005-0000-0000-00008D0E0000}"/>
    <cellStyle name="AeE­_95³aAN°y¼o·R " xfId="3729" xr:uid="{00000000-0005-0000-0000-00008E0E0000}"/>
    <cellStyle name="AeE¡ⓒ [0]_INQUIRY ￠?￥i¨u¡AAⓒ￢Aⓒª " xfId="3730" xr:uid="{00000000-0005-0000-0000-00008F0E0000}"/>
    <cellStyle name="AeE¡ⓒ_INQUIRY ￠?￥i¨u¡AAⓒ￢Aⓒª " xfId="3731" xr:uid="{00000000-0005-0000-0000-0000900E0000}"/>
    <cellStyle name="ALIGNMENT" xfId="3732" xr:uid="{00000000-0005-0000-0000-0000910E0000}"/>
    <cellStyle name="ALIGNMENT 2" xfId="3733" xr:uid="{00000000-0005-0000-0000-0000920E0000}"/>
    <cellStyle name="ALIGNMENT 3" xfId="3734" xr:uid="{00000000-0005-0000-0000-0000930E0000}"/>
    <cellStyle name="ALIGNMENT 4" xfId="3735" xr:uid="{00000000-0005-0000-0000-0000940E0000}"/>
    <cellStyle name="ALIGNMENT 5" xfId="3736" xr:uid="{00000000-0005-0000-0000-0000950E0000}"/>
    <cellStyle name="AÞ¸¶ [0]_´eAN°yC￥ " xfId="3737" xr:uid="{00000000-0005-0000-0000-0000960E0000}"/>
    <cellStyle name="ÄÞ¸¶ [0]_°è¾àÇöÈ²" xfId="3738" xr:uid="{00000000-0005-0000-0000-0000970E0000}"/>
    <cellStyle name="AÞ¸¶ [0]_¼oAI¼º " xfId="3739" xr:uid="{00000000-0005-0000-0000-0000980E0000}"/>
    <cellStyle name="ÄÞ¸¶ [0]_¼öÀÍ¼º " xfId="3740" xr:uid="{00000000-0005-0000-0000-0000990E0000}"/>
    <cellStyle name="AÞ¸¶ [0]_¼oAI¼º  2" xfId="3741" xr:uid="{00000000-0005-0000-0000-00009A0E0000}"/>
    <cellStyle name="ÄÞ¸¶ [0]_¼öÀÍ¼º  2" xfId="3742" xr:uid="{00000000-0005-0000-0000-00009B0E0000}"/>
    <cellStyle name="AÞ¸¶ [0]_¼oAI¼º  3" xfId="3743" xr:uid="{00000000-0005-0000-0000-00009C0E0000}"/>
    <cellStyle name="ÄÞ¸¶ [0]_¼öÀÍ¼º  3" xfId="3744" xr:uid="{00000000-0005-0000-0000-00009D0E0000}"/>
    <cellStyle name="AÞ¸¶ [0]_¼oAI¼º  4" xfId="3745" xr:uid="{00000000-0005-0000-0000-00009E0E0000}"/>
    <cellStyle name="ÄÞ¸¶ [0]_¼öÀÍ¼º  4" xfId="3746" xr:uid="{00000000-0005-0000-0000-00009F0E0000}"/>
    <cellStyle name="AÞ¸¶ [0]_95³aAN°y¼o·R " xfId="3747" xr:uid="{00000000-0005-0000-0000-0000A00E0000}"/>
    <cellStyle name="AÞ¸¶_´eAN°yC￥ " xfId="3748" xr:uid="{00000000-0005-0000-0000-0000A10E0000}"/>
    <cellStyle name="ÄÞ¸¶_°è¾àÇöÈ²" xfId="3749" xr:uid="{00000000-0005-0000-0000-0000A20E0000}"/>
    <cellStyle name="AÞ¸¶_¼oAI¼º " xfId="3750" xr:uid="{00000000-0005-0000-0000-0000A30E0000}"/>
    <cellStyle name="ÄÞ¸¶_¼öÀÍ¼º " xfId="3751" xr:uid="{00000000-0005-0000-0000-0000A40E0000}"/>
    <cellStyle name="AÞ¸¶_¼oAI¼º  2" xfId="3752" xr:uid="{00000000-0005-0000-0000-0000A50E0000}"/>
    <cellStyle name="ÄÞ¸¶_¼öÀÍ¼º  2" xfId="3753" xr:uid="{00000000-0005-0000-0000-0000A60E0000}"/>
    <cellStyle name="AÞ¸¶_¼oAI¼º  3" xfId="3754" xr:uid="{00000000-0005-0000-0000-0000A70E0000}"/>
    <cellStyle name="ÄÞ¸¶_¼öÀÍ¼º  3" xfId="3755" xr:uid="{00000000-0005-0000-0000-0000A80E0000}"/>
    <cellStyle name="AÞ¸¶_¼oAI¼º  4" xfId="3756" xr:uid="{00000000-0005-0000-0000-0000A90E0000}"/>
    <cellStyle name="ÄÞ¸¶_¼öÀÍ¼º  4" xfId="3757" xr:uid="{00000000-0005-0000-0000-0000AA0E0000}"/>
    <cellStyle name="AÞ¸¶_95³aAN°y¼o·R " xfId="3758" xr:uid="{00000000-0005-0000-0000-0000AB0E0000}"/>
    <cellStyle name="C" xfId="3759" xr:uid="{00000000-0005-0000-0000-0000AC0E0000}"/>
    <cellStyle name="C 2" xfId="3760" xr:uid="{00000000-0005-0000-0000-0000AD0E0000}"/>
    <cellStyle name="C 3" xfId="3761" xr:uid="{00000000-0005-0000-0000-0000AE0E0000}"/>
    <cellStyle name="C 4" xfId="3762" xr:uid="{00000000-0005-0000-0000-0000AF0E0000}"/>
    <cellStyle name="C 5" xfId="3763" xr:uid="{00000000-0005-0000-0000-0000B00E0000}"/>
    <cellStyle name="C¡IA¨ª_¡ic¨u¡A¨￢I¨￢¡Æ AN¡Æe " xfId="3764" xr:uid="{00000000-0005-0000-0000-0000B10E0000}"/>
    <cellStyle name="C￥AØ_(A¤º¸ºI¹R)¿uº°AI¿ø°eE¹" xfId="3765" xr:uid="{00000000-0005-0000-0000-0000B20E0000}"/>
    <cellStyle name="Ç¥ÁØ_¼öÀÍ¼º " xfId="3766" xr:uid="{00000000-0005-0000-0000-0000B30E0000}"/>
    <cellStyle name="C￥AØ_95³aAN°y¼o·R " xfId="3767" xr:uid="{00000000-0005-0000-0000-0000B40E0000}"/>
    <cellStyle name="Ç¥ÁØ_laroux" xfId="3768" xr:uid="{00000000-0005-0000-0000-0000B50E0000}"/>
    <cellStyle name="Calc Currency (0)" xfId="3769" xr:uid="{00000000-0005-0000-0000-0000B60E0000}"/>
    <cellStyle name="Calc Currency (0) 2" xfId="3770" xr:uid="{00000000-0005-0000-0000-0000B70E0000}"/>
    <cellStyle name="Calc Currency (0) 3" xfId="3771" xr:uid="{00000000-0005-0000-0000-0000B80E0000}"/>
    <cellStyle name="category" xfId="3772" xr:uid="{00000000-0005-0000-0000-0000B90E0000}"/>
    <cellStyle name="category 2" xfId="3773" xr:uid="{00000000-0005-0000-0000-0000BA0E0000}"/>
    <cellStyle name="category 3" xfId="3774" xr:uid="{00000000-0005-0000-0000-0000BB0E0000}"/>
    <cellStyle name="category 4" xfId="3775" xr:uid="{00000000-0005-0000-0000-0000BC0E0000}"/>
    <cellStyle name="category 5" xfId="3776" xr:uid="{00000000-0005-0000-0000-0000BD0E0000}"/>
    <cellStyle name="Comma" xfId="3777" xr:uid="{00000000-0005-0000-0000-0000BE0E0000}"/>
    <cellStyle name="Comma [0]" xfId="3778" xr:uid="{00000000-0005-0000-0000-0000BF0E0000}"/>
    <cellStyle name="Comma [0] 2" xfId="3779" xr:uid="{00000000-0005-0000-0000-0000C00E0000}"/>
    <cellStyle name="Comma [0] 3" xfId="3780" xr:uid="{00000000-0005-0000-0000-0000C10E0000}"/>
    <cellStyle name="Comma [0] 4" xfId="3781" xr:uid="{00000000-0005-0000-0000-0000C20E0000}"/>
    <cellStyle name="Comma [0] 5" xfId="3782" xr:uid="{00000000-0005-0000-0000-0000C30E0000}"/>
    <cellStyle name="Comma [0] 6" xfId="3783" xr:uid="{00000000-0005-0000-0000-0000C40E0000}"/>
    <cellStyle name="Comma [0] 7" xfId="3784" xr:uid="{00000000-0005-0000-0000-0000C50E0000}"/>
    <cellStyle name="Comma 10" xfId="3785" xr:uid="{00000000-0005-0000-0000-0000C60E0000}"/>
    <cellStyle name="Comma 10 2" xfId="3786" xr:uid="{00000000-0005-0000-0000-0000C70E0000}"/>
    <cellStyle name="Comma 11" xfId="3787" xr:uid="{00000000-0005-0000-0000-0000C80E0000}"/>
    <cellStyle name="Comma 11 2" xfId="3788" xr:uid="{00000000-0005-0000-0000-0000C90E0000}"/>
    <cellStyle name="Comma 12" xfId="3789" xr:uid="{00000000-0005-0000-0000-0000CA0E0000}"/>
    <cellStyle name="Comma 13" xfId="3790" xr:uid="{00000000-0005-0000-0000-0000CB0E0000}"/>
    <cellStyle name="Comma 14" xfId="3791" xr:uid="{00000000-0005-0000-0000-0000CC0E0000}"/>
    <cellStyle name="Comma 2" xfId="3792" xr:uid="{00000000-0005-0000-0000-0000CD0E0000}"/>
    <cellStyle name="Comma 2 2" xfId="3793" xr:uid="{00000000-0005-0000-0000-0000CE0E0000}"/>
    <cellStyle name="Comma 3" xfId="3794" xr:uid="{00000000-0005-0000-0000-0000CF0E0000}"/>
    <cellStyle name="Comma 3 2" xfId="3795" xr:uid="{00000000-0005-0000-0000-0000D00E0000}"/>
    <cellStyle name="Comma 4" xfId="3796" xr:uid="{00000000-0005-0000-0000-0000D10E0000}"/>
    <cellStyle name="Comma 4 2" xfId="3797" xr:uid="{00000000-0005-0000-0000-0000D20E0000}"/>
    <cellStyle name="Comma 5" xfId="3798" xr:uid="{00000000-0005-0000-0000-0000D30E0000}"/>
    <cellStyle name="Comma 5 2" xfId="3799" xr:uid="{00000000-0005-0000-0000-0000D40E0000}"/>
    <cellStyle name="Comma 6" xfId="3800" xr:uid="{00000000-0005-0000-0000-0000D50E0000}"/>
    <cellStyle name="Comma 6 2" xfId="3801" xr:uid="{00000000-0005-0000-0000-0000D60E0000}"/>
    <cellStyle name="Comma 7" xfId="3802" xr:uid="{00000000-0005-0000-0000-0000D70E0000}"/>
    <cellStyle name="Comma 7 2" xfId="3803" xr:uid="{00000000-0005-0000-0000-0000D80E0000}"/>
    <cellStyle name="Comma 8" xfId="3804" xr:uid="{00000000-0005-0000-0000-0000D90E0000}"/>
    <cellStyle name="Comma 8 2" xfId="3805" xr:uid="{00000000-0005-0000-0000-0000DA0E0000}"/>
    <cellStyle name="Comma 9" xfId="3806" xr:uid="{00000000-0005-0000-0000-0000DB0E0000}"/>
    <cellStyle name="Comma 9 2" xfId="3807" xr:uid="{00000000-0005-0000-0000-0000DC0E0000}"/>
    <cellStyle name="comma zerodec" xfId="3808" xr:uid="{00000000-0005-0000-0000-0000DD0E0000}"/>
    <cellStyle name="comma zerodec 2" xfId="3809" xr:uid="{00000000-0005-0000-0000-0000DE0E0000}"/>
    <cellStyle name="Comma_ SG&amp;A Bridge " xfId="3810" xr:uid="{00000000-0005-0000-0000-0000DF0E0000}"/>
    <cellStyle name="Comma0" xfId="3811" xr:uid="{00000000-0005-0000-0000-0000E00E0000}"/>
    <cellStyle name="Comma0 2" xfId="3812" xr:uid="{00000000-0005-0000-0000-0000E10E0000}"/>
    <cellStyle name="Comma0 2 2" xfId="3813" xr:uid="{00000000-0005-0000-0000-0000E20E0000}"/>
    <cellStyle name="Comma0 3" xfId="3814" xr:uid="{00000000-0005-0000-0000-0000E30E0000}"/>
    <cellStyle name="Comma0 4" xfId="3815" xr:uid="{00000000-0005-0000-0000-0000E40E0000}"/>
    <cellStyle name="Comma0 5" xfId="3816" xr:uid="{00000000-0005-0000-0000-0000E50E0000}"/>
    <cellStyle name="Comma0 6" xfId="3817" xr:uid="{00000000-0005-0000-0000-0000E60E0000}"/>
    <cellStyle name="Copied" xfId="3818" xr:uid="{00000000-0005-0000-0000-0000E70E0000}"/>
    <cellStyle name="Copied 2" xfId="3819" xr:uid="{00000000-0005-0000-0000-0000E80E0000}"/>
    <cellStyle name="Currency" xfId="3820" xr:uid="{00000000-0005-0000-0000-0000E90E0000}"/>
    <cellStyle name="Currency [0]" xfId="3821" xr:uid="{00000000-0005-0000-0000-0000EA0E0000}"/>
    <cellStyle name="Currency [0] 2" xfId="3822" xr:uid="{00000000-0005-0000-0000-0000EB0E0000}"/>
    <cellStyle name="Currency [0] 3" xfId="3823" xr:uid="{00000000-0005-0000-0000-0000EC0E0000}"/>
    <cellStyle name="Currency [0] 4" xfId="3824" xr:uid="{00000000-0005-0000-0000-0000ED0E0000}"/>
    <cellStyle name="Currency [0] 5" xfId="3825" xr:uid="{00000000-0005-0000-0000-0000EE0E0000}"/>
    <cellStyle name="Currency [0] 6" xfId="3826" xr:uid="{00000000-0005-0000-0000-0000EF0E0000}"/>
    <cellStyle name="Currency [0] 7" xfId="3827" xr:uid="{00000000-0005-0000-0000-0000F00E0000}"/>
    <cellStyle name="Currency 10" xfId="3828" xr:uid="{00000000-0005-0000-0000-0000F10E0000}"/>
    <cellStyle name="Currency 10 2" xfId="3829" xr:uid="{00000000-0005-0000-0000-0000F20E0000}"/>
    <cellStyle name="Currency 11" xfId="3830" xr:uid="{00000000-0005-0000-0000-0000F30E0000}"/>
    <cellStyle name="Currency 11 2" xfId="3831" xr:uid="{00000000-0005-0000-0000-0000F40E0000}"/>
    <cellStyle name="Currency 12" xfId="3832" xr:uid="{00000000-0005-0000-0000-0000F50E0000}"/>
    <cellStyle name="Currency 13" xfId="3833" xr:uid="{00000000-0005-0000-0000-0000F60E0000}"/>
    <cellStyle name="Currency 14" xfId="3834" xr:uid="{00000000-0005-0000-0000-0000F70E0000}"/>
    <cellStyle name="Currency 2" xfId="3835" xr:uid="{00000000-0005-0000-0000-0000F80E0000}"/>
    <cellStyle name="Currency 2 2" xfId="3836" xr:uid="{00000000-0005-0000-0000-0000F90E0000}"/>
    <cellStyle name="Currency 2 3" xfId="3837" xr:uid="{00000000-0005-0000-0000-0000FA0E0000}"/>
    <cellStyle name="Currency 2 4" xfId="3838" xr:uid="{00000000-0005-0000-0000-0000FB0E0000}"/>
    <cellStyle name="Currency 2 5" xfId="3839" xr:uid="{00000000-0005-0000-0000-0000FC0E0000}"/>
    <cellStyle name="Currency 2 6" xfId="3840" xr:uid="{00000000-0005-0000-0000-0000FD0E0000}"/>
    <cellStyle name="Currency 3" xfId="3841" xr:uid="{00000000-0005-0000-0000-0000FE0E0000}"/>
    <cellStyle name="Currency 3 2" xfId="3842" xr:uid="{00000000-0005-0000-0000-0000FF0E0000}"/>
    <cellStyle name="Currency 3 3" xfId="3843" xr:uid="{00000000-0005-0000-0000-0000000F0000}"/>
    <cellStyle name="Currency 3 4" xfId="3844" xr:uid="{00000000-0005-0000-0000-0000010F0000}"/>
    <cellStyle name="Currency 3 5" xfId="3845" xr:uid="{00000000-0005-0000-0000-0000020F0000}"/>
    <cellStyle name="Currency 3 6" xfId="3846" xr:uid="{00000000-0005-0000-0000-0000030F0000}"/>
    <cellStyle name="Currency 4" xfId="3847" xr:uid="{00000000-0005-0000-0000-0000040F0000}"/>
    <cellStyle name="Currency 4 2" xfId="3848" xr:uid="{00000000-0005-0000-0000-0000050F0000}"/>
    <cellStyle name="Currency 5" xfId="3849" xr:uid="{00000000-0005-0000-0000-0000060F0000}"/>
    <cellStyle name="Currency 5 2" xfId="3850" xr:uid="{00000000-0005-0000-0000-0000070F0000}"/>
    <cellStyle name="Currency 6" xfId="3851" xr:uid="{00000000-0005-0000-0000-0000080F0000}"/>
    <cellStyle name="Currency 6 2" xfId="3852" xr:uid="{00000000-0005-0000-0000-0000090F0000}"/>
    <cellStyle name="Currency 7" xfId="3853" xr:uid="{00000000-0005-0000-0000-00000A0F0000}"/>
    <cellStyle name="Currency 7 2" xfId="3854" xr:uid="{00000000-0005-0000-0000-00000B0F0000}"/>
    <cellStyle name="Currency 8" xfId="3855" xr:uid="{00000000-0005-0000-0000-00000C0F0000}"/>
    <cellStyle name="Currency 8 2" xfId="3856" xr:uid="{00000000-0005-0000-0000-00000D0F0000}"/>
    <cellStyle name="Currency 9" xfId="3857" xr:uid="{00000000-0005-0000-0000-00000E0F0000}"/>
    <cellStyle name="Currency 9 2" xfId="3858" xr:uid="{00000000-0005-0000-0000-00000F0F0000}"/>
    <cellStyle name="Currency_ SG&amp;A Bridge " xfId="3859" xr:uid="{00000000-0005-0000-0000-0000100F0000}"/>
    <cellStyle name="Currency0" xfId="3860" xr:uid="{00000000-0005-0000-0000-0000110F0000}"/>
    <cellStyle name="Currency0 2" xfId="3861" xr:uid="{00000000-0005-0000-0000-0000120F0000}"/>
    <cellStyle name="Currency0 2 2" xfId="3862" xr:uid="{00000000-0005-0000-0000-0000130F0000}"/>
    <cellStyle name="Currency0 2 3" xfId="3863" xr:uid="{00000000-0005-0000-0000-0000140F0000}"/>
    <cellStyle name="Currency0 2 4" xfId="3864" xr:uid="{00000000-0005-0000-0000-0000150F0000}"/>
    <cellStyle name="Currency0 2 5" xfId="3865" xr:uid="{00000000-0005-0000-0000-0000160F0000}"/>
    <cellStyle name="Currency0 2 6" xfId="3866" xr:uid="{00000000-0005-0000-0000-0000170F0000}"/>
    <cellStyle name="Currency0 3" xfId="3867" xr:uid="{00000000-0005-0000-0000-0000180F0000}"/>
    <cellStyle name="Currency0 4" xfId="3868" xr:uid="{00000000-0005-0000-0000-0000190F0000}"/>
    <cellStyle name="Currency0 5" xfId="3869" xr:uid="{00000000-0005-0000-0000-00001A0F0000}"/>
    <cellStyle name="Currency0 6" xfId="3870" xr:uid="{00000000-0005-0000-0000-00001B0F0000}"/>
    <cellStyle name="Currency0 7" xfId="3871" xr:uid="{00000000-0005-0000-0000-00001C0F0000}"/>
    <cellStyle name="Currency1" xfId="3872" xr:uid="{00000000-0005-0000-0000-00001D0F0000}"/>
    <cellStyle name="Currency1 2" xfId="3873" xr:uid="{00000000-0005-0000-0000-00001E0F0000}"/>
    <cellStyle name="Currency1 2 2" xfId="3874" xr:uid="{00000000-0005-0000-0000-00001F0F0000}"/>
    <cellStyle name="Currency1 3" xfId="3875" xr:uid="{00000000-0005-0000-0000-0000200F0000}"/>
    <cellStyle name="Currency1 4" xfId="3876" xr:uid="{00000000-0005-0000-0000-0000210F0000}"/>
    <cellStyle name="Currency1 5" xfId="3877" xr:uid="{00000000-0005-0000-0000-0000220F0000}"/>
    <cellStyle name="Currency1 6" xfId="3878" xr:uid="{00000000-0005-0000-0000-0000230F0000}"/>
    <cellStyle name="Currency1 7" xfId="3879" xr:uid="{00000000-0005-0000-0000-0000240F0000}"/>
    <cellStyle name="Date" xfId="3880" xr:uid="{00000000-0005-0000-0000-0000250F0000}"/>
    <cellStyle name="Date 2" xfId="3881" xr:uid="{00000000-0005-0000-0000-0000260F0000}"/>
    <cellStyle name="Date 2 2" xfId="3882" xr:uid="{00000000-0005-0000-0000-0000270F0000}"/>
    <cellStyle name="Date 2 3" xfId="3883" xr:uid="{00000000-0005-0000-0000-0000280F0000}"/>
    <cellStyle name="Date 2 4" xfId="3884" xr:uid="{00000000-0005-0000-0000-0000290F0000}"/>
    <cellStyle name="Date 2 5" xfId="3885" xr:uid="{00000000-0005-0000-0000-00002A0F0000}"/>
    <cellStyle name="Date 2 6" xfId="3886" xr:uid="{00000000-0005-0000-0000-00002B0F0000}"/>
    <cellStyle name="Date 3" xfId="3887" xr:uid="{00000000-0005-0000-0000-00002C0F0000}"/>
    <cellStyle name="Date 4" xfId="3888" xr:uid="{00000000-0005-0000-0000-00002D0F0000}"/>
    <cellStyle name="Date 5" xfId="3889" xr:uid="{00000000-0005-0000-0000-00002E0F0000}"/>
    <cellStyle name="Date 6" xfId="3890" xr:uid="{00000000-0005-0000-0000-00002F0F0000}"/>
    <cellStyle name="Date 7" xfId="3891" xr:uid="{00000000-0005-0000-0000-0000300F0000}"/>
    <cellStyle name="Date 8" xfId="3892" xr:uid="{00000000-0005-0000-0000-0000310F0000}"/>
    <cellStyle name="Date 9" xfId="3893" xr:uid="{00000000-0005-0000-0000-0000320F0000}"/>
    <cellStyle name="Dezimal [0]_KHI_KAB1" xfId="3894" xr:uid="{00000000-0005-0000-0000-0000330F0000}"/>
    <cellStyle name="Dezimal_KHI_KAB1" xfId="3895" xr:uid="{00000000-0005-0000-0000-0000340F0000}"/>
    <cellStyle name="Dollar (zero dec)" xfId="3896" xr:uid="{00000000-0005-0000-0000-0000350F0000}"/>
    <cellStyle name="Dollar (zero dec) 2" xfId="3897" xr:uid="{00000000-0005-0000-0000-0000360F0000}"/>
    <cellStyle name="DSValue" xfId="3898" xr:uid="{00000000-0005-0000-0000-0000370F0000}"/>
    <cellStyle name="DSValue 2" xfId="3899" xr:uid="{00000000-0005-0000-0000-0000380F0000}"/>
    <cellStyle name="DSValue 3" xfId="3900" xr:uid="{00000000-0005-0000-0000-0000390F0000}"/>
    <cellStyle name="DSValue 4" xfId="3901" xr:uid="{00000000-0005-0000-0000-00003A0F0000}"/>
    <cellStyle name="DSValue 4 2" xfId="3902" xr:uid="{00000000-0005-0000-0000-00003B0F0000}"/>
    <cellStyle name="DSValue 5" xfId="3903" xr:uid="{00000000-0005-0000-0000-00003C0F0000}"/>
    <cellStyle name="DSValue 6" xfId="3904" xr:uid="{00000000-0005-0000-0000-00003D0F0000}"/>
    <cellStyle name="DSValue 6 2" xfId="3905" xr:uid="{00000000-0005-0000-0000-00003E0F0000}"/>
    <cellStyle name="Entered" xfId="3906" xr:uid="{00000000-0005-0000-0000-00003F0F0000}"/>
    <cellStyle name="Entered 2" xfId="3907" xr:uid="{00000000-0005-0000-0000-0000400F0000}"/>
    <cellStyle name="F2" xfId="3908" xr:uid="{00000000-0005-0000-0000-0000410F0000}"/>
    <cellStyle name="F2 2" xfId="3909" xr:uid="{00000000-0005-0000-0000-0000420F0000}"/>
    <cellStyle name="F2 3" xfId="3910" xr:uid="{00000000-0005-0000-0000-0000430F0000}"/>
    <cellStyle name="F2 4" xfId="3911" xr:uid="{00000000-0005-0000-0000-0000440F0000}"/>
    <cellStyle name="F2 5" xfId="3912" xr:uid="{00000000-0005-0000-0000-0000450F0000}"/>
    <cellStyle name="F3" xfId="3913" xr:uid="{00000000-0005-0000-0000-0000460F0000}"/>
    <cellStyle name="F3 2" xfId="3914" xr:uid="{00000000-0005-0000-0000-0000470F0000}"/>
    <cellStyle name="F3 3" xfId="3915" xr:uid="{00000000-0005-0000-0000-0000480F0000}"/>
    <cellStyle name="F3 4" xfId="3916" xr:uid="{00000000-0005-0000-0000-0000490F0000}"/>
    <cellStyle name="F3 5" xfId="3917" xr:uid="{00000000-0005-0000-0000-00004A0F0000}"/>
    <cellStyle name="F4" xfId="3918" xr:uid="{00000000-0005-0000-0000-00004B0F0000}"/>
    <cellStyle name="F4 2" xfId="3919" xr:uid="{00000000-0005-0000-0000-00004C0F0000}"/>
    <cellStyle name="F4 3" xfId="3920" xr:uid="{00000000-0005-0000-0000-00004D0F0000}"/>
    <cellStyle name="F4 4" xfId="3921" xr:uid="{00000000-0005-0000-0000-00004E0F0000}"/>
    <cellStyle name="F4 5" xfId="3922" xr:uid="{00000000-0005-0000-0000-00004F0F0000}"/>
    <cellStyle name="F5" xfId="3923" xr:uid="{00000000-0005-0000-0000-0000500F0000}"/>
    <cellStyle name="F5 2" xfId="3924" xr:uid="{00000000-0005-0000-0000-0000510F0000}"/>
    <cellStyle name="F5 3" xfId="3925" xr:uid="{00000000-0005-0000-0000-0000520F0000}"/>
    <cellStyle name="F5 4" xfId="3926" xr:uid="{00000000-0005-0000-0000-0000530F0000}"/>
    <cellStyle name="F5 5" xfId="3927" xr:uid="{00000000-0005-0000-0000-0000540F0000}"/>
    <cellStyle name="F6" xfId="3928" xr:uid="{00000000-0005-0000-0000-0000550F0000}"/>
    <cellStyle name="F6 2" xfId="3929" xr:uid="{00000000-0005-0000-0000-0000560F0000}"/>
    <cellStyle name="F6 3" xfId="3930" xr:uid="{00000000-0005-0000-0000-0000570F0000}"/>
    <cellStyle name="F6 4" xfId="3931" xr:uid="{00000000-0005-0000-0000-0000580F0000}"/>
    <cellStyle name="F6 5" xfId="3932" xr:uid="{00000000-0005-0000-0000-0000590F0000}"/>
    <cellStyle name="F7" xfId="3933" xr:uid="{00000000-0005-0000-0000-00005A0F0000}"/>
    <cellStyle name="F7 2" xfId="3934" xr:uid="{00000000-0005-0000-0000-00005B0F0000}"/>
    <cellStyle name="F7 3" xfId="3935" xr:uid="{00000000-0005-0000-0000-00005C0F0000}"/>
    <cellStyle name="F7 4" xfId="3936" xr:uid="{00000000-0005-0000-0000-00005D0F0000}"/>
    <cellStyle name="F7 5" xfId="3937" xr:uid="{00000000-0005-0000-0000-00005E0F0000}"/>
    <cellStyle name="F8" xfId="3938" xr:uid="{00000000-0005-0000-0000-00005F0F0000}"/>
    <cellStyle name="F8 2" xfId="3939" xr:uid="{00000000-0005-0000-0000-0000600F0000}"/>
    <cellStyle name="F8 3" xfId="3940" xr:uid="{00000000-0005-0000-0000-0000610F0000}"/>
    <cellStyle name="F8 4" xfId="3941" xr:uid="{00000000-0005-0000-0000-0000620F0000}"/>
    <cellStyle name="F8 5" xfId="3942" xr:uid="{00000000-0005-0000-0000-0000630F0000}"/>
    <cellStyle name="Fixed" xfId="3943" xr:uid="{00000000-0005-0000-0000-0000640F0000}"/>
    <cellStyle name="Fixed 2" xfId="3944" xr:uid="{00000000-0005-0000-0000-0000650F0000}"/>
    <cellStyle name="Fixed 2 2" xfId="3945" xr:uid="{00000000-0005-0000-0000-0000660F0000}"/>
    <cellStyle name="Fixed 2 3" xfId="3946" xr:uid="{00000000-0005-0000-0000-0000670F0000}"/>
    <cellStyle name="Fixed 2 4" xfId="3947" xr:uid="{00000000-0005-0000-0000-0000680F0000}"/>
    <cellStyle name="Fixed 2 5" xfId="3948" xr:uid="{00000000-0005-0000-0000-0000690F0000}"/>
    <cellStyle name="Fixed 2 6" xfId="3949" xr:uid="{00000000-0005-0000-0000-00006A0F0000}"/>
    <cellStyle name="Fixed 3" xfId="3950" xr:uid="{00000000-0005-0000-0000-00006B0F0000}"/>
    <cellStyle name="Fixed 4" xfId="3951" xr:uid="{00000000-0005-0000-0000-00006C0F0000}"/>
    <cellStyle name="Fixed 5" xfId="3952" xr:uid="{00000000-0005-0000-0000-00006D0F0000}"/>
    <cellStyle name="Fixed 6" xfId="3953" xr:uid="{00000000-0005-0000-0000-00006E0F0000}"/>
    <cellStyle name="Fixed 7" xfId="3954" xr:uid="{00000000-0005-0000-0000-00006F0F0000}"/>
    <cellStyle name="Fixed 8" xfId="3955" xr:uid="{00000000-0005-0000-0000-0000700F0000}"/>
    <cellStyle name="Grey" xfId="3956" xr:uid="{00000000-0005-0000-0000-0000710F0000}"/>
    <cellStyle name="Grey 2" xfId="3957" xr:uid="{00000000-0005-0000-0000-0000720F0000}"/>
    <cellStyle name="Grey 2 2" xfId="3958" xr:uid="{00000000-0005-0000-0000-0000730F0000}"/>
    <cellStyle name="Grey 3" xfId="3959" xr:uid="{00000000-0005-0000-0000-0000740F0000}"/>
    <cellStyle name="Grey 4" xfId="3960" xr:uid="{00000000-0005-0000-0000-0000750F0000}"/>
    <cellStyle name="Grey 5" xfId="3961" xr:uid="{00000000-0005-0000-0000-0000760F0000}"/>
    <cellStyle name="HEADER" xfId="3962" xr:uid="{00000000-0005-0000-0000-0000770F0000}"/>
    <cellStyle name="HEADER 2" xfId="3963" xr:uid="{00000000-0005-0000-0000-0000780F0000}"/>
    <cellStyle name="HEADER 3" xfId="3964" xr:uid="{00000000-0005-0000-0000-0000790F0000}"/>
    <cellStyle name="HEADER 4" xfId="3965" xr:uid="{00000000-0005-0000-0000-00007A0F0000}"/>
    <cellStyle name="HEADER 5" xfId="3966" xr:uid="{00000000-0005-0000-0000-00007B0F0000}"/>
    <cellStyle name="Header1" xfId="3967" xr:uid="{00000000-0005-0000-0000-00007C0F0000}"/>
    <cellStyle name="Header1 2" xfId="3968" xr:uid="{00000000-0005-0000-0000-00007D0F0000}"/>
    <cellStyle name="Header1 2 2" xfId="3969" xr:uid="{00000000-0005-0000-0000-00007E0F0000}"/>
    <cellStyle name="Header1 3" xfId="3970" xr:uid="{00000000-0005-0000-0000-00007F0F0000}"/>
    <cellStyle name="Header1 3 2" xfId="3971" xr:uid="{00000000-0005-0000-0000-0000800F0000}"/>
    <cellStyle name="Header1 4" xfId="3972" xr:uid="{00000000-0005-0000-0000-0000810F0000}"/>
    <cellStyle name="Header1 5" xfId="3973" xr:uid="{00000000-0005-0000-0000-0000820F0000}"/>
    <cellStyle name="Header1 6" xfId="3974" xr:uid="{00000000-0005-0000-0000-0000830F0000}"/>
    <cellStyle name="Header2" xfId="3975" xr:uid="{00000000-0005-0000-0000-0000840F0000}"/>
    <cellStyle name="Header2 2" xfId="3976" xr:uid="{00000000-0005-0000-0000-0000850F0000}"/>
    <cellStyle name="Header2 2 2" xfId="3977" xr:uid="{00000000-0005-0000-0000-0000860F0000}"/>
    <cellStyle name="Header2 3" xfId="3978" xr:uid="{00000000-0005-0000-0000-0000870F0000}"/>
    <cellStyle name="Header2 3 2" xfId="3979" xr:uid="{00000000-0005-0000-0000-0000880F0000}"/>
    <cellStyle name="Header2 4" xfId="3980" xr:uid="{00000000-0005-0000-0000-0000890F0000}"/>
    <cellStyle name="Header2 5" xfId="3981" xr:uid="{00000000-0005-0000-0000-00008A0F0000}"/>
    <cellStyle name="Header2 6" xfId="3982" xr:uid="{00000000-0005-0000-0000-00008B0F0000}"/>
    <cellStyle name="Heading 1" xfId="3983" xr:uid="{00000000-0005-0000-0000-00008C0F0000}"/>
    <cellStyle name="Heading 1 2" xfId="3984" xr:uid="{00000000-0005-0000-0000-00008D0F0000}"/>
    <cellStyle name="Heading 1 2 2" xfId="3985" xr:uid="{00000000-0005-0000-0000-00008E0F0000}"/>
    <cellStyle name="Heading 1 2 3" xfId="3986" xr:uid="{00000000-0005-0000-0000-00008F0F0000}"/>
    <cellStyle name="Heading 1 2 4" xfId="3987" xr:uid="{00000000-0005-0000-0000-0000900F0000}"/>
    <cellStyle name="Heading 1 2 5" xfId="3988" xr:uid="{00000000-0005-0000-0000-0000910F0000}"/>
    <cellStyle name="Heading 1 2 6" xfId="3989" xr:uid="{00000000-0005-0000-0000-0000920F0000}"/>
    <cellStyle name="Heading 1 3" xfId="3990" xr:uid="{00000000-0005-0000-0000-0000930F0000}"/>
    <cellStyle name="Heading 1 4" xfId="3991" xr:uid="{00000000-0005-0000-0000-0000940F0000}"/>
    <cellStyle name="Heading 1 5" xfId="3992" xr:uid="{00000000-0005-0000-0000-0000950F0000}"/>
    <cellStyle name="Heading 1 6" xfId="3993" xr:uid="{00000000-0005-0000-0000-0000960F0000}"/>
    <cellStyle name="Heading 1 7" xfId="3994" xr:uid="{00000000-0005-0000-0000-0000970F0000}"/>
    <cellStyle name="Heading 2" xfId="3995" xr:uid="{00000000-0005-0000-0000-0000980F0000}"/>
    <cellStyle name="Heading 2 2" xfId="3996" xr:uid="{00000000-0005-0000-0000-0000990F0000}"/>
    <cellStyle name="Heading 2 2 2" xfId="3997" xr:uid="{00000000-0005-0000-0000-00009A0F0000}"/>
    <cellStyle name="Heading 2 2 3" xfId="3998" xr:uid="{00000000-0005-0000-0000-00009B0F0000}"/>
    <cellStyle name="Heading 2 2 4" xfId="3999" xr:uid="{00000000-0005-0000-0000-00009C0F0000}"/>
    <cellStyle name="Heading 2 2 5" xfId="4000" xr:uid="{00000000-0005-0000-0000-00009D0F0000}"/>
    <cellStyle name="Heading 2 2 6" xfId="4001" xr:uid="{00000000-0005-0000-0000-00009E0F0000}"/>
    <cellStyle name="Heading 2 3" xfId="4002" xr:uid="{00000000-0005-0000-0000-00009F0F0000}"/>
    <cellStyle name="Heading 2 4" xfId="4003" xr:uid="{00000000-0005-0000-0000-0000A00F0000}"/>
    <cellStyle name="Heading 2 5" xfId="4004" xr:uid="{00000000-0005-0000-0000-0000A10F0000}"/>
    <cellStyle name="Heading 2 6" xfId="4005" xr:uid="{00000000-0005-0000-0000-0000A20F0000}"/>
    <cellStyle name="Heading 2 7" xfId="4006" xr:uid="{00000000-0005-0000-0000-0000A30F0000}"/>
    <cellStyle name="Heading1" xfId="4007" xr:uid="{00000000-0005-0000-0000-0000A40F0000}"/>
    <cellStyle name="Heading1 2" xfId="4008" xr:uid="{00000000-0005-0000-0000-0000A50F0000}"/>
    <cellStyle name="Heading1 3" xfId="4009" xr:uid="{00000000-0005-0000-0000-0000A60F0000}"/>
    <cellStyle name="Heading1 4" xfId="4010" xr:uid="{00000000-0005-0000-0000-0000A70F0000}"/>
    <cellStyle name="Heading1 5" xfId="4011" xr:uid="{00000000-0005-0000-0000-0000A80F0000}"/>
    <cellStyle name="Heading1 6" xfId="4012" xr:uid="{00000000-0005-0000-0000-0000A90F0000}"/>
    <cellStyle name="Heading2" xfId="4013" xr:uid="{00000000-0005-0000-0000-0000AA0F0000}"/>
    <cellStyle name="Heading2 2" xfId="4014" xr:uid="{00000000-0005-0000-0000-0000AB0F0000}"/>
    <cellStyle name="Heading2 3" xfId="4015" xr:uid="{00000000-0005-0000-0000-0000AC0F0000}"/>
    <cellStyle name="Heading2 4" xfId="4016" xr:uid="{00000000-0005-0000-0000-0000AD0F0000}"/>
    <cellStyle name="Heading2 5" xfId="4017" xr:uid="{00000000-0005-0000-0000-0000AE0F0000}"/>
    <cellStyle name="Heading2 6" xfId="4018" xr:uid="{00000000-0005-0000-0000-0000AF0F0000}"/>
    <cellStyle name="Helv8_PFD4.XLS" xfId="4019" xr:uid="{00000000-0005-0000-0000-0000B00F0000}"/>
    <cellStyle name="Hyperlink_NEGS" xfId="4020" xr:uid="{00000000-0005-0000-0000-0000B10F0000}"/>
    <cellStyle name="Input [yellow]" xfId="4021" xr:uid="{00000000-0005-0000-0000-0000B20F0000}"/>
    <cellStyle name="Input [yellow] 2" xfId="4022" xr:uid="{00000000-0005-0000-0000-0000B30F0000}"/>
    <cellStyle name="Input [yellow] 2 2" xfId="4023" xr:uid="{00000000-0005-0000-0000-0000B40F0000}"/>
    <cellStyle name="Input [yellow] 3" xfId="4024" xr:uid="{00000000-0005-0000-0000-0000B50F0000}"/>
    <cellStyle name="Input [yellow] 3 2" xfId="4025" xr:uid="{00000000-0005-0000-0000-0000B60F0000}"/>
    <cellStyle name="Input [yellow] 4" xfId="4026" xr:uid="{00000000-0005-0000-0000-0000B70F0000}"/>
    <cellStyle name="Input [yellow] 5" xfId="4027" xr:uid="{00000000-0005-0000-0000-0000B80F0000}"/>
    <cellStyle name="k" xfId="4028" xr:uid="{00000000-0005-0000-0000-0000B90F0000}"/>
    <cellStyle name="k 2" xfId="4029" xr:uid="{00000000-0005-0000-0000-0000BA0F0000}"/>
    <cellStyle name="Milliers [0]_Arabian Spec" xfId="4030" xr:uid="{00000000-0005-0000-0000-0000BB0F0000}"/>
    <cellStyle name="Milliers_Arabian Spec" xfId="4031" xr:uid="{00000000-0005-0000-0000-0000BC0F0000}"/>
    <cellStyle name="Model" xfId="4032" xr:uid="{00000000-0005-0000-0000-0000BD0F0000}"/>
    <cellStyle name="Model 2" xfId="4033" xr:uid="{00000000-0005-0000-0000-0000BE0F0000}"/>
    <cellStyle name="Model 3" xfId="4034" xr:uid="{00000000-0005-0000-0000-0000BF0F0000}"/>
    <cellStyle name="Model 4" xfId="4035" xr:uid="{00000000-0005-0000-0000-0000C00F0000}"/>
    <cellStyle name="Model 5" xfId="4036" xr:uid="{00000000-0005-0000-0000-0000C10F0000}"/>
    <cellStyle name="Mon?aire [0]_Arabian Spec" xfId="4037" xr:uid="{00000000-0005-0000-0000-0000C20F0000}"/>
    <cellStyle name="Mon?aire_Arabian Spec" xfId="4038" xr:uid="{00000000-0005-0000-0000-0000C30F0000}"/>
    <cellStyle name="normal" xfId="4039" xr:uid="{00000000-0005-0000-0000-0000C40F0000}"/>
    <cellStyle name="Normal - Style1" xfId="4040" xr:uid="{00000000-0005-0000-0000-0000C50F0000}"/>
    <cellStyle name="Normal - Style1 2" xfId="4041" xr:uid="{00000000-0005-0000-0000-0000C60F0000}"/>
    <cellStyle name="Normal - Style1 2 2" xfId="4042" xr:uid="{00000000-0005-0000-0000-0000C70F0000}"/>
    <cellStyle name="Normal - Style1 2 3" xfId="4043" xr:uid="{00000000-0005-0000-0000-0000C80F0000}"/>
    <cellStyle name="Normal - Style1 2 4" xfId="4044" xr:uid="{00000000-0005-0000-0000-0000C90F0000}"/>
    <cellStyle name="Normal - Style1 2 5" xfId="4045" xr:uid="{00000000-0005-0000-0000-0000CA0F0000}"/>
    <cellStyle name="Normal - Style1 2 6" xfId="4046" xr:uid="{00000000-0005-0000-0000-0000CB0F0000}"/>
    <cellStyle name="Normal - Style1 3" xfId="4047" xr:uid="{00000000-0005-0000-0000-0000CC0F0000}"/>
    <cellStyle name="Normal - Style1 3 2" xfId="4048" xr:uid="{00000000-0005-0000-0000-0000CD0F0000}"/>
    <cellStyle name="Normal - Style1 4" xfId="4049" xr:uid="{00000000-0005-0000-0000-0000CE0F0000}"/>
    <cellStyle name="Normal - Style1 4 2" xfId="4050" xr:uid="{00000000-0005-0000-0000-0000CF0F0000}"/>
    <cellStyle name="Normal - Style1 5" xfId="4051" xr:uid="{00000000-0005-0000-0000-0000D00F0000}"/>
    <cellStyle name="Normal - Style1 6" xfId="4052" xr:uid="{00000000-0005-0000-0000-0000D10F0000}"/>
    <cellStyle name="Normal - Style1 7" xfId="4053" xr:uid="{00000000-0005-0000-0000-0000D20F0000}"/>
    <cellStyle name="Normal - Style1 8" xfId="4054" xr:uid="{00000000-0005-0000-0000-0000D30F0000}"/>
    <cellStyle name="Normal - Style2" xfId="4055" xr:uid="{00000000-0005-0000-0000-0000D40F0000}"/>
    <cellStyle name="Normal - Style2 2" xfId="4056" xr:uid="{00000000-0005-0000-0000-0000D50F0000}"/>
    <cellStyle name="Normal - Style2 3" xfId="4057" xr:uid="{00000000-0005-0000-0000-0000D60F0000}"/>
    <cellStyle name="Normal - Style2 4" xfId="4058" xr:uid="{00000000-0005-0000-0000-0000D70F0000}"/>
    <cellStyle name="Normal - Style2 5" xfId="4059" xr:uid="{00000000-0005-0000-0000-0000D80F0000}"/>
    <cellStyle name="Normal - Style3" xfId="4060" xr:uid="{00000000-0005-0000-0000-0000D90F0000}"/>
    <cellStyle name="Normal - Style3 2" xfId="4061" xr:uid="{00000000-0005-0000-0000-0000DA0F0000}"/>
    <cellStyle name="Normal - Style3 3" xfId="4062" xr:uid="{00000000-0005-0000-0000-0000DB0F0000}"/>
    <cellStyle name="Normal - Style3 4" xfId="4063" xr:uid="{00000000-0005-0000-0000-0000DC0F0000}"/>
    <cellStyle name="Normal - Style3 5" xfId="4064" xr:uid="{00000000-0005-0000-0000-0000DD0F0000}"/>
    <cellStyle name="Normal - Style4" xfId="4065" xr:uid="{00000000-0005-0000-0000-0000DE0F0000}"/>
    <cellStyle name="Normal - Style4 2" xfId="4066" xr:uid="{00000000-0005-0000-0000-0000DF0F0000}"/>
    <cellStyle name="Normal - Style4 3" xfId="4067" xr:uid="{00000000-0005-0000-0000-0000E00F0000}"/>
    <cellStyle name="Normal - Style4 4" xfId="4068" xr:uid="{00000000-0005-0000-0000-0000E10F0000}"/>
    <cellStyle name="Normal - Style4 5" xfId="4069" xr:uid="{00000000-0005-0000-0000-0000E20F0000}"/>
    <cellStyle name="Normal - Style5" xfId="4070" xr:uid="{00000000-0005-0000-0000-0000E30F0000}"/>
    <cellStyle name="Normal - Style5 2" xfId="4071" xr:uid="{00000000-0005-0000-0000-0000E40F0000}"/>
    <cellStyle name="Normal - Style5 3" xfId="4072" xr:uid="{00000000-0005-0000-0000-0000E50F0000}"/>
    <cellStyle name="Normal - Style5 4" xfId="4073" xr:uid="{00000000-0005-0000-0000-0000E60F0000}"/>
    <cellStyle name="Normal - Style5 5" xfId="4074" xr:uid="{00000000-0005-0000-0000-0000E70F0000}"/>
    <cellStyle name="Normal - Style6" xfId="4075" xr:uid="{00000000-0005-0000-0000-0000E80F0000}"/>
    <cellStyle name="Normal - Style6 2" xfId="4076" xr:uid="{00000000-0005-0000-0000-0000E90F0000}"/>
    <cellStyle name="Normal - Style6 3" xfId="4077" xr:uid="{00000000-0005-0000-0000-0000EA0F0000}"/>
    <cellStyle name="Normal - Style6 4" xfId="4078" xr:uid="{00000000-0005-0000-0000-0000EB0F0000}"/>
    <cellStyle name="Normal - Style6 5" xfId="4079" xr:uid="{00000000-0005-0000-0000-0000EC0F0000}"/>
    <cellStyle name="Normal - Style7" xfId="4080" xr:uid="{00000000-0005-0000-0000-0000ED0F0000}"/>
    <cellStyle name="Normal - Style7 2" xfId="4081" xr:uid="{00000000-0005-0000-0000-0000EE0F0000}"/>
    <cellStyle name="Normal - Style7 3" xfId="4082" xr:uid="{00000000-0005-0000-0000-0000EF0F0000}"/>
    <cellStyle name="Normal - Style7 4" xfId="4083" xr:uid="{00000000-0005-0000-0000-0000F00F0000}"/>
    <cellStyle name="Normal - Style7 5" xfId="4084" xr:uid="{00000000-0005-0000-0000-0000F10F0000}"/>
    <cellStyle name="Normal - Style8" xfId="4085" xr:uid="{00000000-0005-0000-0000-0000F20F0000}"/>
    <cellStyle name="Normal - Style8 2" xfId="4086" xr:uid="{00000000-0005-0000-0000-0000F30F0000}"/>
    <cellStyle name="Normal - Style8 3" xfId="4087" xr:uid="{00000000-0005-0000-0000-0000F40F0000}"/>
    <cellStyle name="Normal - Style8 4" xfId="4088" xr:uid="{00000000-0005-0000-0000-0000F50F0000}"/>
    <cellStyle name="Normal - Style8 5" xfId="4089" xr:uid="{00000000-0005-0000-0000-0000F60F0000}"/>
    <cellStyle name="Normal 2 3" xfId="10015" xr:uid="{00000000-0005-0000-0000-0000F70F0000}"/>
    <cellStyle name="Normal_ SG&amp;A Bridge " xfId="4090" xr:uid="{00000000-0005-0000-0000-0000F80F0000}"/>
    <cellStyle name="Normal_Cable.cho" xfId="1" xr:uid="{00000000-0005-0000-0000-0000F90F0000}"/>
    <cellStyle name="Normale_Electrical Load List-Rev 2" xfId="4091" xr:uid="{00000000-0005-0000-0000-0000FA0F0000}"/>
    <cellStyle name="Normalny_ZTGD847061_08_23-odzysk" xfId="4092" xr:uid="{00000000-0005-0000-0000-0000FB0F0000}"/>
    <cellStyle name="Œ…?æ맖?e [0.00]_laroux" xfId="4093" xr:uid="{00000000-0005-0000-0000-0000FC0F0000}"/>
    <cellStyle name="Œ…?æ맖?e_laroux" xfId="4094" xr:uid="{00000000-0005-0000-0000-0000FD0F0000}"/>
    <cellStyle name="Percent" xfId="4095" xr:uid="{00000000-0005-0000-0000-0000FE0F0000}"/>
    <cellStyle name="Percent [2]" xfId="4096" xr:uid="{00000000-0005-0000-0000-0000FF0F0000}"/>
    <cellStyle name="Percent [2] 2" xfId="4097" xr:uid="{00000000-0005-0000-0000-000000100000}"/>
    <cellStyle name="Percent [2] 3" xfId="4098" xr:uid="{00000000-0005-0000-0000-000001100000}"/>
    <cellStyle name="Percent [2] 4" xfId="4099" xr:uid="{00000000-0005-0000-0000-000002100000}"/>
    <cellStyle name="Percent [2] 5" xfId="4100" xr:uid="{00000000-0005-0000-0000-000003100000}"/>
    <cellStyle name="Percent [2] 6" xfId="4101" xr:uid="{00000000-0005-0000-0000-000004100000}"/>
    <cellStyle name="Percent 10" xfId="4102" xr:uid="{00000000-0005-0000-0000-000005100000}"/>
    <cellStyle name="Percent 10 2" xfId="4103" xr:uid="{00000000-0005-0000-0000-000006100000}"/>
    <cellStyle name="Percent 11" xfId="4104" xr:uid="{00000000-0005-0000-0000-000007100000}"/>
    <cellStyle name="Percent 11 2" xfId="4105" xr:uid="{00000000-0005-0000-0000-000008100000}"/>
    <cellStyle name="Percent 12" xfId="4106" xr:uid="{00000000-0005-0000-0000-000009100000}"/>
    <cellStyle name="Percent 13" xfId="4107" xr:uid="{00000000-0005-0000-0000-00000A100000}"/>
    <cellStyle name="Percent 14" xfId="4108" xr:uid="{00000000-0005-0000-0000-00000B100000}"/>
    <cellStyle name="Percent 2" xfId="4109" xr:uid="{00000000-0005-0000-0000-00000C100000}"/>
    <cellStyle name="Percent 2 2" xfId="4110" xr:uid="{00000000-0005-0000-0000-00000D100000}"/>
    <cellStyle name="Percent 2 3" xfId="4111" xr:uid="{00000000-0005-0000-0000-00000E100000}"/>
    <cellStyle name="Percent 2 4" xfId="4112" xr:uid="{00000000-0005-0000-0000-00000F100000}"/>
    <cellStyle name="Percent 2 5" xfId="4113" xr:uid="{00000000-0005-0000-0000-000010100000}"/>
    <cellStyle name="Percent 2 6" xfId="4114" xr:uid="{00000000-0005-0000-0000-000011100000}"/>
    <cellStyle name="Percent 3" xfId="4115" xr:uid="{00000000-0005-0000-0000-000012100000}"/>
    <cellStyle name="Percent 3 2" xfId="4116" xr:uid="{00000000-0005-0000-0000-000013100000}"/>
    <cellStyle name="Percent 3 3" xfId="4117" xr:uid="{00000000-0005-0000-0000-000014100000}"/>
    <cellStyle name="Percent 3 4" xfId="4118" xr:uid="{00000000-0005-0000-0000-000015100000}"/>
    <cellStyle name="Percent 3 5" xfId="4119" xr:uid="{00000000-0005-0000-0000-000016100000}"/>
    <cellStyle name="Percent 3 6" xfId="4120" xr:uid="{00000000-0005-0000-0000-000017100000}"/>
    <cellStyle name="Percent 4" xfId="4121" xr:uid="{00000000-0005-0000-0000-000018100000}"/>
    <cellStyle name="Percent 4 2" xfId="4122" xr:uid="{00000000-0005-0000-0000-000019100000}"/>
    <cellStyle name="Percent 5" xfId="4123" xr:uid="{00000000-0005-0000-0000-00001A100000}"/>
    <cellStyle name="Percent 5 2" xfId="4124" xr:uid="{00000000-0005-0000-0000-00001B100000}"/>
    <cellStyle name="Percent 6" xfId="4125" xr:uid="{00000000-0005-0000-0000-00001C100000}"/>
    <cellStyle name="Percent 6 2" xfId="4126" xr:uid="{00000000-0005-0000-0000-00001D100000}"/>
    <cellStyle name="Percent 7" xfId="4127" xr:uid="{00000000-0005-0000-0000-00001E100000}"/>
    <cellStyle name="Percent 7 2" xfId="4128" xr:uid="{00000000-0005-0000-0000-00001F100000}"/>
    <cellStyle name="Percent 8" xfId="4129" xr:uid="{00000000-0005-0000-0000-000020100000}"/>
    <cellStyle name="Percent 8 2" xfId="4130" xr:uid="{00000000-0005-0000-0000-000021100000}"/>
    <cellStyle name="Percent 9" xfId="4131" xr:uid="{00000000-0005-0000-0000-000022100000}"/>
    <cellStyle name="Percent 9 2" xfId="4132" xr:uid="{00000000-0005-0000-0000-000023100000}"/>
    <cellStyle name="Percent_20.토목 내역서(파주)" xfId="4133" xr:uid="{00000000-0005-0000-0000-000024100000}"/>
    <cellStyle name="Red Title" xfId="4134" xr:uid="{00000000-0005-0000-0000-000025100000}"/>
    <cellStyle name="Red Title 2" xfId="4135" xr:uid="{00000000-0005-0000-0000-000026100000}"/>
    <cellStyle name="Red Title 3" xfId="4136" xr:uid="{00000000-0005-0000-0000-000027100000}"/>
    <cellStyle name="Red Title 4" xfId="4137" xr:uid="{00000000-0005-0000-0000-000028100000}"/>
    <cellStyle name="Red Title 5" xfId="4138" xr:uid="{00000000-0005-0000-0000-000029100000}"/>
    <cellStyle name="RevList" xfId="4139" xr:uid="{00000000-0005-0000-0000-00002A100000}"/>
    <cellStyle name="RevList 2" xfId="4140" xr:uid="{00000000-0005-0000-0000-00002B100000}"/>
    <cellStyle name="Standard_Aufstellung" xfId="4141" xr:uid="{00000000-0005-0000-0000-00002C100000}"/>
    <cellStyle name="string" xfId="4142" xr:uid="{00000000-0005-0000-0000-00002D100000}"/>
    <cellStyle name="subhead" xfId="4143" xr:uid="{00000000-0005-0000-0000-00002E100000}"/>
    <cellStyle name="Subtotal" xfId="4144" xr:uid="{00000000-0005-0000-0000-00002F100000}"/>
    <cellStyle name="Subtotal 2" xfId="4145" xr:uid="{00000000-0005-0000-0000-000030100000}"/>
    <cellStyle name="Title" xfId="4146" xr:uid="{00000000-0005-0000-0000-000031100000}"/>
    <cellStyle name="title [1]" xfId="4147" xr:uid="{00000000-0005-0000-0000-000032100000}"/>
    <cellStyle name="title [1] 2" xfId="4148" xr:uid="{00000000-0005-0000-0000-000033100000}"/>
    <cellStyle name="title [1] 3" xfId="4149" xr:uid="{00000000-0005-0000-0000-000034100000}"/>
    <cellStyle name="title [1] 4" xfId="4150" xr:uid="{00000000-0005-0000-0000-000035100000}"/>
    <cellStyle name="title [1] 5" xfId="4151" xr:uid="{00000000-0005-0000-0000-000036100000}"/>
    <cellStyle name="title [2]" xfId="4152" xr:uid="{00000000-0005-0000-0000-000037100000}"/>
    <cellStyle name="title [2] 2" xfId="4153" xr:uid="{00000000-0005-0000-0000-000038100000}"/>
    <cellStyle name="title [2] 3" xfId="4154" xr:uid="{00000000-0005-0000-0000-000039100000}"/>
    <cellStyle name="title [2] 4" xfId="4155" xr:uid="{00000000-0005-0000-0000-00003A100000}"/>
    <cellStyle name="title [2] 5" xfId="4156" xr:uid="{00000000-0005-0000-0000-00003B100000}"/>
    <cellStyle name="Title 2" xfId="4157" xr:uid="{00000000-0005-0000-0000-00003C100000}"/>
    <cellStyle name="Title 3" xfId="4158" xr:uid="{00000000-0005-0000-0000-00003D100000}"/>
    <cellStyle name="Title 4" xfId="4159" xr:uid="{00000000-0005-0000-0000-00003E100000}"/>
    <cellStyle name="Title 5" xfId="4160" xr:uid="{00000000-0005-0000-0000-00003F100000}"/>
    <cellStyle name="Total" xfId="4161" xr:uid="{00000000-0005-0000-0000-000040100000}"/>
    <cellStyle name="Total 2" xfId="4162" xr:uid="{00000000-0005-0000-0000-000041100000}"/>
    <cellStyle name="Total 2 2" xfId="4163" xr:uid="{00000000-0005-0000-0000-000042100000}"/>
    <cellStyle name="Total 2 3" xfId="4164" xr:uid="{00000000-0005-0000-0000-000043100000}"/>
    <cellStyle name="Total 2 4" xfId="4165" xr:uid="{00000000-0005-0000-0000-000044100000}"/>
    <cellStyle name="Total 2 5" xfId="4166" xr:uid="{00000000-0005-0000-0000-000045100000}"/>
    <cellStyle name="Total 2 6" xfId="4167" xr:uid="{00000000-0005-0000-0000-000046100000}"/>
    <cellStyle name="Total 3" xfId="4168" xr:uid="{00000000-0005-0000-0000-000047100000}"/>
    <cellStyle name="Total 4" xfId="4169" xr:uid="{00000000-0005-0000-0000-000048100000}"/>
    <cellStyle name="Total 5" xfId="4170" xr:uid="{00000000-0005-0000-0000-000049100000}"/>
    <cellStyle name="Total 6" xfId="4171" xr:uid="{00000000-0005-0000-0000-00004A100000}"/>
    <cellStyle name="Total 7" xfId="4172" xr:uid="{00000000-0005-0000-0000-00004B100000}"/>
    <cellStyle name="Total 8" xfId="4173" xr:uid="{00000000-0005-0000-0000-00004C100000}"/>
    <cellStyle name="unit" xfId="4174" xr:uid="{00000000-0005-0000-0000-00004D100000}"/>
    <cellStyle name="UPS 용량계산서" xfId="4175" xr:uid="{00000000-0005-0000-0000-00004E100000}"/>
    <cellStyle name="UPS용량계산서" xfId="4176" xr:uid="{00000000-0005-0000-0000-00004F100000}"/>
    <cellStyle name="W?rung [0]_KHI_KAB1" xfId="4177" xr:uid="{00000000-0005-0000-0000-000050100000}"/>
    <cellStyle name="W?rung_KHI_KAB1" xfId="4178" xr:uid="{00000000-0005-0000-0000-000051100000}"/>
    <cellStyle name="Währung [0]_SGV" xfId="4179" xr:uid="{00000000-0005-0000-0000-000052100000}"/>
    <cellStyle name="Währung_SGV" xfId="4180" xr:uid="{00000000-0005-0000-0000-000053100000}"/>
    <cellStyle name="Обычный_Units" xfId="4181" xr:uid="{00000000-0005-0000-0000-000054100000}"/>
    <cellStyle name="ปกติ_Sum of Bearing and sett" xfId="4182" xr:uid="{00000000-0005-0000-0000-000055100000}"/>
    <cellStyle name="강조색1 10" xfId="4183" xr:uid="{00000000-0005-0000-0000-000056100000}"/>
    <cellStyle name="강조색1 10 2" xfId="4184" xr:uid="{00000000-0005-0000-0000-000057100000}"/>
    <cellStyle name="강조색1 10 2 2" xfId="4185" xr:uid="{00000000-0005-0000-0000-000058100000}"/>
    <cellStyle name="강조색1 10 2 3" xfId="4186" xr:uid="{00000000-0005-0000-0000-000059100000}"/>
    <cellStyle name="강조색1 10 2 4" xfId="4187" xr:uid="{00000000-0005-0000-0000-00005A100000}"/>
    <cellStyle name="강조색1 10 2 5" xfId="4188" xr:uid="{00000000-0005-0000-0000-00005B100000}"/>
    <cellStyle name="강조색1 10 3" xfId="4189" xr:uid="{00000000-0005-0000-0000-00005C100000}"/>
    <cellStyle name="강조색1 10 4" xfId="4190" xr:uid="{00000000-0005-0000-0000-00005D100000}"/>
    <cellStyle name="강조색1 10 5" xfId="4191" xr:uid="{00000000-0005-0000-0000-00005E100000}"/>
    <cellStyle name="강조색1 10 6" xfId="4192" xr:uid="{00000000-0005-0000-0000-00005F100000}"/>
    <cellStyle name="강조색1 10 7" xfId="4193" xr:uid="{00000000-0005-0000-0000-000060100000}"/>
    <cellStyle name="강조색1 11" xfId="4194" xr:uid="{00000000-0005-0000-0000-000061100000}"/>
    <cellStyle name="강조색1 11 2" xfId="4195" xr:uid="{00000000-0005-0000-0000-000062100000}"/>
    <cellStyle name="강조색1 11 2 2" xfId="4196" xr:uid="{00000000-0005-0000-0000-000063100000}"/>
    <cellStyle name="강조색1 11 2 3" xfId="4197" xr:uid="{00000000-0005-0000-0000-000064100000}"/>
    <cellStyle name="강조색1 11 2 4" xfId="4198" xr:uid="{00000000-0005-0000-0000-000065100000}"/>
    <cellStyle name="강조색1 11 2 5" xfId="4199" xr:uid="{00000000-0005-0000-0000-000066100000}"/>
    <cellStyle name="강조색1 11 3" xfId="4200" xr:uid="{00000000-0005-0000-0000-000067100000}"/>
    <cellStyle name="강조색1 11 4" xfId="4201" xr:uid="{00000000-0005-0000-0000-000068100000}"/>
    <cellStyle name="강조색1 11 5" xfId="4202" xr:uid="{00000000-0005-0000-0000-000069100000}"/>
    <cellStyle name="강조색1 11 6" xfId="4203" xr:uid="{00000000-0005-0000-0000-00006A100000}"/>
    <cellStyle name="강조색1 11 7" xfId="4204" xr:uid="{00000000-0005-0000-0000-00006B100000}"/>
    <cellStyle name="강조색1 12" xfId="4205" xr:uid="{00000000-0005-0000-0000-00006C100000}"/>
    <cellStyle name="강조색1 12 2" xfId="4206" xr:uid="{00000000-0005-0000-0000-00006D100000}"/>
    <cellStyle name="강조색1 12 2 2" xfId="4207" xr:uid="{00000000-0005-0000-0000-00006E100000}"/>
    <cellStyle name="강조색1 12 2 3" xfId="4208" xr:uid="{00000000-0005-0000-0000-00006F100000}"/>
    <cellStyle name="강조색1 12 2 4" xfId="4209" xr:uid="{00000000-0005-0000-0000-000070100000}"/>
    <cellStyle name="강조색1 12 2 5" xfId="4210" xr:uid="{00000000-0005-0000-0000-000071100000}"/>
    <cellStyle name="강조색1 12 3" xfId="4211" xr:uid="{00000000-0005-0000-0000-000072100000}"/>
    <cellStyle name="강조색1 12 4" xfId="4212" xr:uid="{00000000-0005-0000-0000-000073100000}"/>
    <cellStyle name="강조색1 12 5" xfId="4213" xr:uid="{00000000-0005-0000-0000-000074100000}"/>
    <cellStyle name="강조색1 12 6" xfId="4214" xr:uid="{00000000-0005-0000-0000-000075100000}"/>
    <cellStyle name="강조색1 12 7" xfId="4215" xr:uid="{00000000-0005-0000-0000-000076100000}"/>
    <cellStyle name="강조색1 13" xfId="4216" xr:uid="{00000000-0005-0000-0000-000077100000}"/>
    <cellStyle name="강조색1 13 2" xfId="4217" xr:uid="{00000000-0005-0000-0000-000078100000}"/>
    <cellStyle name="강조색1 13 3" xfId="4218" xr:uid="{00000000-0005-0000-0000-000079100000}"/>
    <cellStyle name="강조색1 13 4" xfId="4219" xr:uid="{00000000-0005-0000-0000-00007A100000}"/>
    <cellStyle name="강조색1 14" xfId="4220" xr:uid="{00000000-0005-0000-0000-00007B100000}"/>
    <cellStyle name="강조색1 14 2" xfId="4221" xr:uid="{00000000-0005-0000-0000-00007C100000}"/>
    <cellStyle name="강조색1 14 3" xfId="4222" xr:uid="{00000000-0005-0000-0000-00007D100000}"/>
    <cellStyle name="강조색1 14 4" xfId="4223" xr:uid="{00000000-0005-0000-0000-00007E100000}"/>
    <cellStyle name="강조색1 15" xfId="4224" xr:uid="{00000000-0005-0000-0000-00007F100000}"/>
    <cellStyle name="강조색1 15 2" xfId="4225" xr:uid="{00000000-0005-0000-0000-000080100000}"/>
    <cellStyle name="강조색1 15 3" xfId="4226" xr:uid="{00000000-0005-0000-0000-000081100000}"/>
    <cellStyle name="강조색1 15 4" xfId="4227" xr:uid="{00000000-0005-0000-0000-000082100000}"/>
    <cellStyle name="강조색1 16" xfId="4228" xr:uid="{00000000-0005-0000-0000-000083100000}"/>
    <cellStyle name="강조색1 16 2" xfId="4229" xr:uid="{00000000-0005-0000-0000-000084100000}"/>
    <cellStyle name="강조색1 16 3" xfId="4230" xr:uid="{00000000-0005-0000-0000-000085100000}"/>
    <cellStyle name="강조색1 16 4" xfId="4231" xr:uid="{00000000-0005-0000-0000-000086100000}"/>
    <cellStyle name="강조색1 2" xfId="4232" xr:uid="{00000000-0005-0000-0000-000087100000}"/>
    <cellStyle name="강조색1 2 2" xfId="4233" xr:uid="{00000000-0005-0000-0000-000088100000}"/>
    <cellStyle name="강조색1 2 2 2" xfId="4234" xr:uid="{00000000-0005-0000-0000-000089100000}"/>
    <cellStyle name="강조색1 2 2 3" xfId="4235" xr:uid="{00000000-0005-0000-0000-00008A100000}"/>
    <cellStyle name="강조색1 2 2 4" xfId="4236" xr:uid="{00000000-0005-0000-0000-00008B100000}"/>
    <cellStyle name="강조색1 2 2 5" xfId="4237" xr:uid="{00000000-0005-0000-0000-00008C100000}"/>
    <cellStyle name="강조색1 2 3" xfId="4238" xr:uid="{00000000-0005-0000-0000-00008D100000}"/>
    <cellStyle name="강조색1 2 4" xfId="4239" xr:uid="{00000000-0005-0000-0000-00008E100000}"/>
    <cellStyle name="강조색1 2 5" xfId="4240" xr:uid="{00000000-0005-0000-0000-00008F100000}"/>
    <cellStyle name="강조색1 2 6" xfId="4241" xr:uid="{00000000-0005-0000-0000-000090100000}"/>
    <cellStyle name="강조색1 2 7" xfId="4242" xr:uid="{00000000-0005-0000-0000-000091100000}"/>
    <cellStyle name="강조색1 3" xfId="4243" xr:uid="{00000000-0005-0000-0000-000092100000}"/>
    <cellStyle name="강조색1 3 2" xfId="4244" xr:uid="{00000000-0005-0000-0000-000093100000}"/>
    <cellStyle name="강조색1 3 2 2" xfId="4245" xr:uid="{00000000-0005-0000-0000-000094100000}"/>
    <cellStyle name="강조색1 3 2 3" xfId="4246" xr:uid="{00000000-0005-0000-0000-000095100000}"/>
    <cellStyle name="강조색1 3 2 4" xfId="4247" xr:uid="{00000000-0005-0000-0000-000096100000}"/>
    <cellStyle name="강조색1 3 2 5" xfId="4248" xr:uid="{00000000-0005-0000-0000-000097100000}"/>
    <cellStyle name="강조색1 3 3" xfId="4249" xr:uid="{00000000-0005-0000-0000-000098100000}"/>
    <cellStyle name="강조색1 3 4" xfId="4250" xr:uid="{00000000-0005-0000-0000-000099100000}"/>
    <cellStyle name="강조색1 3 5" xfId="4251" xr:uid="{00000000-0005-0000-0000-00009A100000}"/>
    <cellStyle name="강조색1 3 6" xfId="4252" xr:uid="{00000000-0005-0000-0000-00009B100000}"/>
    <cellStyle name="강조색1 3 7" xfId="4253" xr:uid="{00000000-0005-0000-0000-00009C100000}"/>
    <cellStyle name="강조색1 4" xfId="4254" xr:uid="{00000000-0005-0000-0000-00009D100000}"/>
    <cellStyle name="강조색1 4 2" xfId="4255" xr:uid="{00000000-0005-0000-0000-00009E100000}"/>
    <cellStyle name="강조색1 4 2 2" xfId="4256" xr:uid="{00000000-0005-0000-0000-00009F100000}"/>
    <cellStyle name="강조색1 4 2 3" xfId="4257" xr:uid="{00000000-0005-0000-0000-0000A0100000}"/>
    <cellStyle name="강조색1 4 2 4" xfId="4258" xr:uid="{00000000-0005-0000-0000-0000A1100000}"/>
    <cellStyle name="강조색1 4 2 5" xfId="4259" xr:uid="{00000000-0005-0000-0000-0000A2100000}"/>
    <cellStyle name="강조색1 4 3" xfId="4260" xr:uid="{00000000-0005-0000-0000-0000A3100000}"/>
    <cellStyle name="강조색1 4 4" xfId="4261" xr:uid="{00000000-0005-0000-0000-0000A4100000}"/>
    <cellStyle name="강조색1 4 5" xfId="4262" xr:uid="{00000000-0005-0000-0000-0000A5100000}"/>
    <cellStyle name="강조색1 4 6" xfId="4263" xr:uid="{00000000-0005-0000-0000-0000A6100000}"/>
    <cellStyle name="강조색1 4 7" xfId="4264" xr:uid="{00000000-0005-0000-0000-0000A7100000}"/>
    <cellStyle name="강조색1 5" xfId="4265" xr:uid="{00000000-0005-0000-0000-0000A8100000}"/>
    <cellStyle name="강조색1 5 2" xfId="4266" xr:uid="{00000000-0005-0000-0000-0000A9100000}"/>
    <cellStyle name="강조색1 5 2 2" xfId="4267" xr:uid="{00000000-0005-0000-0000-0000AA100000}"/>
    <cellStyle name="강조색1 5 2 3" xfId="4268" xr:uid="{00000000-0005-0000-0000-0000AB100000}"/>
    <cellStyle name="강조색1 5 2 4" xfId="4269" xr:uid="{00000000-0005-0000-0000-0000AC100000}"/>
    <cellStyle name="강조색1 5 2 5" xfId="4270" xr:uid="{00000000-0005-0000-0000-0000AD100000}"/>
    <cellStyle name="강조색1 5 3" xfId="4271" xr:uid="{00000000-0005-0000-0000-0000AE100000}"/>
    <cellStyle name="강조색1 5 4" xfId="4272" xr:uid="{00000000-0005-0000-0000-0000AF100000}"/>
    <cellStyle name="강조색1 5 5" xfId="4273" xr:uid="{00000000-0005-0000-0000-0000B0100000}"/>
    <cellStyle name="강조색1 5 6" xfId="4274" xr:uid="{00000000-0005-0000-0000-0000B1100000}"/>
    <cellStyle name="강조색1 5 7" xfId="4275" xr:uid="{00000000-0005-0000-0000-0000B2100000}"/>
    <cellStyle name="강조색1 6" xfId="4276" xr:uid="{00000000-0005-0000-0000-0000B3100000}"/>
    <cellStyle name="강조색1 6 2" xfId="4277" xr:uid="{00000000-0005-0000-0000-0000B4100000}"/>
    <cellStyle name="강조색1 6 2 2" xfId="4278" xr:uid="{00000000-0005-0000-0000-0000B5100000}"/>
    <cellStyle name="강조색1 6 2 3" xfId="4279" xr:uid="{00000000-0005-0000-0000-0000B6100000}"/>
    <cellStyle name="강조색1 6 2 4" xfId="4280" xr:uid="{00000000-0005-0000-0000-0000B7100000}"/>
    <cellStyle name="강조색1 6 2 5" xfId="4281" xr:uid="{00000000-0005-0000-0000-0000B8100000}"/>
    <cellStyle name="강조색1 6 3" xfId="4282" xr:uid="{00000000-0005-0000-0000-0000B9100000}"/>
    <cellStyle name="강조색1 6 4" xfId="4283" xr:uid="{00000000-0005-0000-0000-0000BA100000}"/>
    <cellStyle name="강조색1 6 5" xfId="4284" xr:uid="{00000000-0005-0000-0000-0000BB100000}"/>
    <cellStyle name="강조색1 6 6" xfId="4285" xr:uid="{00000000-0005-0000-0000-0000BC100000}"/>
    <cellStyle name="강조색1 6 7" xfId="4286" xr:uid="{00000000-0005-0000-0000-0000BD100000}"/>
    <cellStyle name="강조색1 7" xfId="4287" xr:uid="{00000000-0005-0000-0000-0000BE100000}"/>
    <cellStyle name="강조색1 7 2" xfId="4288" xr:uid="{00000000-0005-0000-0000-0000BF100000}"/>
    <cellStyle name="강조색1 7 2 2" xfId="4289" xr:uid="{00000000-0005-0000-0000-0000C0100000}"/>
    <cellStyle name="강조색1 7 2 3" xfId="4290" xr:uid="{00000000-0005-0000-0000-0000C1100000}"/>
    <cellStyle name="강조색1 7 2 4" xfId="4291" xr:uid="{00000000-0005-0000-0000-0000C2100000}"/>
    <cellStyle name="강조색1 7 2 5" xfId="4292" xr:uid="{00000000-0005-0000-0000-0000C3100000}"/>
    <cellStyle name="강조색1 7 3" xfId="4293" xr:uid="{00000000-0005-0000-0000-0000C4100000}"/>
    <cellStyle name="강조색1 7 4" xfId="4294" xr:uid="{00000000-0005-0000-0000-0000C5100000}"/>
    <cellStyle name="강조색1 7 5" xfId="4295" xr:uid="{00000000-0005-0000-0000-0000C6100000}"/>
    <cellStyle name="강조색1 7 6" xfId="4296" xr:uid="{00000000-0005-0000-0000-0000C7100000}"/>
    <cellStyle name="강조색1 7 7" xfId="4297" xr:uid="{00000000-0005-0000-0000-0000C8100000}"/>
    <cellStyle name="강조색1 8" xfId="4298" xr:uid="{00000000-0005-0000-0000-0000C9100000}"/>
    <cellStyle name="강조색1 8 2" xfId="4299" xr:uid="{00000000-0005-0000-0000-0000CA100000}"/>
    <cellStyle name="강조색1 8 2 2" xfId="4300" xr:uid="{00000000-0005-0000-0000-0000CB100000}"/>
    <cellStyle name="강조색1 8 2 3" xfId="4301" xr:uid="{00000000-0005-0000-0000-0000CC100000}"/>
    <cellStyle name="강조색1 8 2 4" xfId="4302" xr:uid="{00000000-0005-0000-0000-0000CD100000}"/>
    <cellStyle name="강조색1 8 2 5" xfId="4303" xr:uid="{00000000-0005-0000-0000-0000CE100000}"/>
    <cellStyle name="강조색1 8 3" xfId="4304" xr:uid="{00000000-0005-0000-0000-0000CF100000}"/>
    <cellStyle name="강조색1 8 4" xfId="4305" xr:uid="{00000000-0005-0000-0000-0000D0100000}"/>
    <cellStyle name="강조색1 8 5" xfId="4306" xr:uid="{00000000-0005-0000-0000-0000D1100000}"/>
    <cellStyle name="강조색1 8 6" xfId="4307" xr:uid="{00000000-0005-0000-0000-0000D2100000}"/>
    <cellStyle name="강조색1 8 7" xfId="4308" xr:uid="{00000000-0005-0000-0000-0000D3100000}"/>
    <cellStyle name="강조색1 9" xfId="4309" xr:uid="{00000000-0005-0000-0000-0000D4100000}"/>
    <cellStyle name="강조색1 9 2" xfId="4310" xr:uid="{00000000-0005-0000-0000-0000D5100000}"/>
    <cellStyle name="강조색1 9 2 2" xfId="4311" xr:uid="{00000000-0005-0000-0000-0000D6100000}"/>
    <cellStyle name="강조색1 9 2 3" xfId="4312" xr:uid="{00000000-0005-0000-0000-0000D7100000}"/>
    <cellStyle name="강조색1 9 2 4" xfId="4313" xr:uid="{00000000-0005-0000-0000-0000D8100000}"/>
    <cellStyle name="강조색1 9 2 5" xfId="4314" xr:uid="{00000000-0005-0000-0000-0000D9100000}"/>
    <cellStyle name="강조색1 9 3" xfId="4315" xr:uid="{00000000-0005-0000-0000-0000DA100000}"/>
    <cellStyle name="강조색1 9 4" xfId="4316" xr:uid="{00000000-0005-0000-0000-0000DB100000}"/>
    <cellStyle name="강조색1 9 5" xfId="4317" xr:uid="{00000000-0005-0000-0000-0000DC100000}"/>
    <cellStyle name="강조색1 9 6" xfId="4318" xr:uid="{00000000-0005-0000-0000-0000DD100000}"/>
    <cellStyle name="강조색1 9 7" xfId="4319" xr:uid="{00000000-0005-0000-0000-0000DE100000}"/>
    <cellStyle name="강조색2 10" xfId="4320" xr:uid="{00000000-0005-0000-0000-0000DF100000}"/>
    <cellStyle name="강조색2 10 2" xfId="4321" xr:uid="{00000000-0005-0000-0000-0000E0100000}"/>
    <cellStyle name="강조색2 10 2 2" xfId="4322" xr:uid="{00000000-0005-0000-0000-0000E1100000}"/>
    <cellStyle name="강조색2 10 2 3" xfId="4323" xr:uid="{00000000-0005-0000-0000-0000E2100000}"/>
    <cellStyle name="강조색2 10 2 4" xfId="4324" xr:uid="{00000000-0005-0000-0000-0000E3100000}"/>
    <cellStyle name="강조색2 10 2 5" xfId="4325" xr:uid="{00000000-0005-0000-0000-0000E4100000}"/>
    <cellStyle name="강조색2 10 3" xfId="4326" xr:uid="{00000000-0005-0000-0000-0000E5100000}"/>
    <cellStyle name="강조색2 10 4" xfId="4327" xr:uid="{00000000-0005-0000-0000-0000E6100000}"/>
    <cellStyle name="강조색2 10 5" xfId="4328" xr:uid="{00000000-0005-0000-0000-0000E7100000}"/>
    <cellStyle name="강조색2 10 6" xfId="4329" xr:uid="{00000000-0005-0000-0000-0000E8100000}"/>
    <cellStyle name="강조색2 10 7" xfId="4330" xr:uid="{00000000-0005-0000-0000-0000E9100000}"/>
    <cellStyle name="강조색2 11" xfId="4331" xr:uid="{00000000-0005-0000-0000-0000EA100000}"/>
    <cellStyle name="강조색2 11 2" xfId="4332" xr:uid="{00000000-0005-0000-0000-0000EB100000}"/>
    <cellStyle name="강조색2 11 2 2" xfId="4333" xr:uid="{00000000-0005-0000-0000-0000EC100000}"/>
    <cellStyle name="강조색2 11 2 3" xfId="4334" xr:uid="{00000000-0005-0000-0000-0000ED100000}"/>
    <cellStyle name="강조색2 11 2 4" xfId="4335" xr:uid="{00000000-0005-0000-0000-0000EE100000}"/>
    <cellStyle name="강조색2 11 2 5" xfId="4336" xr:uid="{00000000-0005-0000-0000-0000EF100000}"/>
    <cellStyle name="강조색2 11 3" xfId="4337" xr:uid="{00000000-0005-0000-0000-0000F0100000}"/>
    <cellStyle name="강조색2 11 4" xfId="4338" xr:uid="{00000000-0005-0000-0000-0000F1100000}"/>
    <cellStyle name="강조색2 11 5" xfId="4339" xr:uid="{00000000-0005-0000-0000-0000F2100000}"/>
    <cellStyle name="강조색2 11 6" xfId="4340" xr:uid="{00000000-0005-0000-0000-0000F3100000}"/>
    <cellStyle name="강조색2 11 7" xfId="4341" xr:uid="{00000000-0005-0000-0000-0000F4100000}"/>
    <cellStyle name="강조색2 12" xfId="4342" xr:uid="{00000000-0005-0000-0000-0000F5100000}"/>
    <cellStyle name="강조색2 12 2" xfId="4343" xr:uid="{00000000-0005-0000-0000-0000F6100000}"/>
    <cellStyle name="강조색2 12 2 2" xfId="4344" xr:uid="{00000000-0005-0000-0000-0000F7100000}"/>
    <cellStyle name="강조색2 12 2 3" xfId="4345" xr:uid="{00000000-0005-0000-0000-0000F8100000}"/>
    <cellStyle name="강조색2 12 2 4" xfId="4346" xr:uid="{00000000-0005-0000-0000-0000F9100000}"/>
    <cellStyle name="강조색2 12 2 5" xfId="4347" xr:uid="{00000000-0005-0000-0000-0000FA100000}"/>
    <cellStyle name="강조색2 12 3" xfId="4348" xr:uid="{00000000-0005-0000-0000-0000FB100000}"/>
    <cellStyle name="강조색2 12 4" xfId="4349" xr:uid="{00000000-0005-0000-0000-0000FC100000}"/>
    <cellStyle name="강조색2 12 5" xfId="4350" xr:uid="{00000000-0005-0000-0000-0000FD100000}"/>
    <cellStyle name="강조색2 12 6" xfId="4351" xr:uid="{00000000-0005-0000-0000-0000FE100000}"/>
    <cellStyle name="강조색2 12 7" xfId="4352" xr:uid="{00000000-0005-0000-0000-0000FF100000}"/>
    <cellStyle name="강조색2 13" xfId="4353" xr:uid="{00000000-0005-0000-0000-000000110000}"/>
    <cellStyle name="강조색2 13 2" xfId="4354" xr:uid="{00000000-0005-0000-0000-000001110000}"/>
    <cellStyle name="강조색2 13 3" xfId="4355" xr:uid="{00000000-0005-0000-0000-000002110000}"/>
    <cellStyle name="강조색2 13 4" xfId="4356" xr:uid="{00000000-0005-0000-0000-000003110000}"/>
    <cellStyle name="강조색2 14" xfId="4357" xr:uid="{00000000-0005-0000-0000-000004110000}"/>
    <cellStyle name="강조색2 14 2" xfId="4358" xr:uid="{00000000-0005-0000-0000-000005110000}"/>
    <cellStyle name="강조색2 14 3" xfId="4359" xr:uid="{00000000-0005-0000-0000-000006110000}"/>
    <cellStyle name="강조색2 14 4" xfId="4360" xr:uid="{00000000-0005-0000-0000-000007110000}"/>
    <cellStyle name="강조색2 15" xfId="4361" xr:uid="{00000000-0005-0000-0000-000008110000}"/>
    <cellStyle name="강조색2 15 2" xfId="4362" xr:uid="{00000000-0005-0000-0000-000009110000}"/>
    <cellStyle name="강조색2 15 3" xfId="4363" xr:uid="{00000000-0005-0000-0000-00000A110000}"/>
    <cellStyle name="강조색2 15 4" xfId="4364" xr:uid="{00000000-0005-0000-0000-00000B110000}"/>
    <cellStyle name="강조색2 16" xfId="4365" xr:uid="{00000000-0005-0000-0000-00000C110000}"/>
    <cellStyle name="강조색2 16 2" xfId="4366" xr:uid="{00000000-0005-0000-0000-00000D110000}"/>
    <cellStyle name="강조색2 16 3" xfId="4367" xr:uid="{00000000-0005-0000-0000-00000E110000}"/>
    <cellStyle name="강조색2 16 4" xfId="4368" xr:uid="{00000000-0005-0000-0000-00000F110000}"/>
    <cellStyle name="강조색2 2" xfId="4369" xr:uid="{00000000-0005-0000-0000-000010110000}"/>
    <cellStyle name="강조색2 2 2" xfId="4370" xr:uid="{00000000-0005-0000-0000-000011110000}"/>
    <cellStyle name="강조색2 2 2 2" xfId="4371" xr:uid="{00000000-0005-0000-0000-000012110000}"/>
    <cellStyle name="강조색2 2 2 3" xfId="4372" xr:uid="{00000000-0005-0000-0000-000013110000}"/>
    <cellStyle name="강조색2 2 2 4" xfId="4373" xr:uid="{00000000-0005-0000-0000-000014110000}"/>
    <cellStyle name="강조색2 2 2 5" xfId="4374" xr:uid="{00000000-0005-0000-0000-000015110000}"/>
    <cellStyle name="강조색2 2 3" xfId="4375" xr:uid="{00000000-0005-0000-0000-000016110000}"/>
    <cellStyle name="강조색2 2 4" xfId="4376" xr:uid="{00000000-0005-0000-0000-000017110000}"/>
    <cellStyle name="강조색2 2 5" xfId="4377" xr:uid="{00000000-0005-0000-0000-000018110000}"/>
    <cellStyle name="강조색2 2 6" xfId="4378" xr:uid="{00000000-0005-0000-0000-000019110000}"/>
    <cellStyle name="강조색2 2 7" xfId="4379" xr:uid="{00000000-0005-0000-0000-00001A110000}"/>
    <cellStyle name="강조색2 3" xfId="4380" xr:uid="{00000000-0005-0000-0000-00001B110000}"/>
    <cellStyle name="강조색2 3 2" xfId="4381" xr:uid="{00000000-0005-0000-0000-00001C110000}"/>
    <cellStyle name="강조색2 3 2 2" xfId="4382" xr:uid="{00000000-0005-0000-0000-00001D110000}"/>
    <cellStyle name="강조색2 3 2 3" xfId="4383" xr:uid="{00000000-0005-0000-0000-00001E110000}"/>
    <cellStyle name="강조색2 3 2 4" xfId="4384" xr:uid="{00000000-0005-0000-0000-00001F110000}"/>
    <cellStyle name="강조색2 3 2 5" xfId="4385" xr:uid="{00000000-0005-0000-0000-000020110000}"/>
    <cellStyle name="강조색2 3 3" xfId="4386" xr:uid="{00000000-0005-0000-0000-000021110000}"/>
    <cellStyle name="강조색2 3 4" xfId="4387" xr:uid="{00000000-0005-0000-0000-000022110000}"/>
    <cellStyle name="강조색2 3 5" xfId="4388" xr:uid="{00000000-0005-0000-0000-000023110000}"/>
    <cellStyle name="강조색2 3 6" xfId="4389" xr:uid="{00000000-0005-0000-0000-000024110000}"/>
    <cellStyle name="강조색2 3 7" xfId="4390" xr:uid="{00000000-0005-0000-0000-000025110000}"/>
    <cellStyle name="강조색2 4" xfId="4391" xr:uid="{00000000-0005-0000-0000-000026110000}"/>
    <cellStyle name="강조색2 4 2" xfId="4392" xr:uid="{00000000-0005-0000-0000-000027110000}"/>
    <cellStyle name="강조색2 4 2 2" xfId="4393" xr:uid="{00000000-0005-0000-0000-000028110000}"/>
    <cellStyle name="강조색2 4 2 3" xfId="4394" xr:uid="{00000000-0005-0000-0000-000029110000}"/>
    <cellStyle name="강조색2 4 2 4" xfId="4395" xr:uid="{00000000-0005-0000-0000-00002A110000}"/>
    <cellStyle name="강조색2 4 2 5" xfId="4396" xr:uid="{00000000-0005-0000-0000-00002B110000}"/>
    <cellStyle name="강조색2 4 3" xfId="4397" xr:uid="{00000000-0005-0000-0000-00002C110000}"/>
    <cellStyle name="강조색2 4 4" xfId="4398" xr:uid="{00000000-0005-0000-0000-00002D110000}"/>
    <cellStyle name="강조색2 4 5" xfId="4399" xr:uid="{00000000-0005-0000-0000-00002E110000}"/>
    <cellStyle name="강조색2 4 6" xfId="4400" xr:uid="{00000000-0005-0000-0000-00002F110000}"/>
    <cellStyle name="강조색2 4 7" xfId="4401" xr:uid="{00000000-0005-0000-0000-000030110000}"/>
    <cellStyle name="강조색2 5" xfId="4402" xr:uid="{00000000-0005-0000-0000-000031110000}"/>
    <cellStyle name="강조색2 5 2" xfId="4403" xr:uid="{00000000-0005-0000-0000-000032110000}"/>
    <cellStyle name="강조색2 5 2 2" xfId="4404" xr:uid="{00000000-0005-0000-0000-000033110000}"/>
    <cellStyle name="강조색2 5 2 3" xfId="4405" xr:uid="{00000000-0005-0000-0000-000034110000}"/>
    <cellStyle name="강조색2 5 2 4" xfId="4406" xr:uid="{00000000-0005-0000-0000-000035110000}"/>
    <cellStyle name="강조색2 5 2 5" xfId="4407" xr:uid="{00000000-0005-0000-0000-000036110000}"/>
    <cellStyle name="강조색2 5 3" xfId="4408" xr:uid="{00000000-0005-0000-0000-000037110000}"/>
    <cellStyle name="강조색2 5 4" xfId="4409" xr:uid="{00000000-0005-0000-0000-000038110000}"/>
    <cellStyle name="강조색2 5 5" xfId="4410" xr:uid="{00000000-0005-0000-0000-000039110000}"/>
    <cellStyle name="강조색2 5 6" xfId="4411" xr:uid="{00000000-0005-0000-0000-00003A110000}"/>
    <cellStyle name="강조색2 5 7" xfId="4412" xr:uid="{00000000-0005-0000-0000-00003B110000}"/>
    <cellStyle name="강조색2 6" xfId="4413" xr:uid="{00000000-0005-0000-0000-00003C110000}"/>
    <cellStyle name="강조색2 6 2" xfId="4414" xr:uid="{00000000-0005-0000-0000-00003D110000}"/>
    <cellStyle name="강조색2 6 2 2" xfId="4415" xr:uid="{00000000-0005-0000-0000-00003E110000}"/>
    <cellStyle name="강조색2 6 2 3" xfId="4416" xr:uid="{00000000-0005-0000-0000-00003F110000}"/>
    <cellStyle name="강조색2 6 2 4" xfId="4417" xr:uid="{00000000-0005-0000-0000-000040110000}"/>
    <cellStyle name="강조색2 6 2 5" xfId="4418" xr:uid="{00000000-0005-0000-0000-000041110000}"/>
    <cellStyle name="강조색2 6 3" xfId="4419" xr:uid="{00000000-0005-0000-0000-000042110000}"/>
    <cellStyle name="강조색2 6 4" xfId="4420" xr:uid="{00000000-0005-0000-0000-000043110000}"/>
    <cellStyle name="강조색2 6 5" xfId="4421" xr:uid="{00000000-0005-0000-0000-000044110000}"/>
    <cellStyle name="강조색2 6 6" xfId="4422" xr:uid="{00000000-0005-0000-0000-000045110000}"/>
    <cellStyle name="강조색2 6 7" xfId="4423" xr:uid="{00000000-0005-0000-0000-000046110000}"/>
    <cellStyle name="강조색2 7" xfId="4424" xr:uid="{00000000-0005-0000-0000-000047110000}"/>
    <cellStyle name="강조색2 7 2" xfId="4425" xr:uid="{00000000-0005-0000-0000-000048110000}"/>
    <cellStyle name="강조색2 7 2 2" xfId="4426" xr:uid="{00000000-0005-0000-0000-000049110000}"/>
    <cellStyle name="강조색2 7 2 3" xfId="4427" xr:uid="{00000000-0005-0000-0000-00004A110000}"/>
    <cellStyle name="강조색2 7 2 4" xfId="4428" xr:uid="{00000000-0005-0000-0000-00004B110000}"/>
    <cellStyle name="강조색2 7 2 5" xfId="4429" xr:uid="{00000000-0005-0000-0000-00004C110000}"/>
    <cellStyle name="강조색2 7 3" xfId="4430" xr:uid="{00000000-0005-0000-0000-00004D110000}"/>
    <cellStyle name="강조색2 7 4" xfId="4431" xr:uid="{00000000-0005-0000-0000-00004E110000}"/>
    <cellStyle name="강조색2 7 5" xfId="4432" xr:uid="{00000000-0005-0000-0000-00004F110000}"/>
    <cellStyle name="강조색2 7 6" xfId="4433" xr:uid="{00000000-0005-0000-0000-000050110000}"/>
    <cellStyle name="강조색2 7 7" xfId="4434" xr:uid="{00000000-0005-0000-0000-000051110000}"/>
    <cellStyle name="강조색2 8" xfId="4435" xr:uid="{00000000-0005-0000-0000-000052110000}"/>
    <cellStyle name="강조색2 8 2" xfId="4436" xr:uid="{00000000-0005-0000-0000-000053110000}"/>
    <cellStyle name="강조색2 8 2 2" xfId="4437" xr:uid="{00000000-0005-0000-0000-000054110000}"/>
    <cellStyle name="강조색2 8 2 3" xfId="4438" xr:uid="{00000000-0005-0000-0000-000055110000}"/>
    <cellStyle name="강조색2 8 2 4" xfId="4439" xr:uid="{00000000-0005-0000-0000-000056110000}"/>
    <cellStyle name="강조색2 8 2 5" xfId="4440" xr:uid="{00000000-0005-0000-0000-000057110000}"/>
    <cellStyle name="강조색2 8 3" xfId="4441" xr:uid="{00000000-0005-0000-0000-000058110000}"/>
    <cellStyle name="강조색2 8 4" xfId="4442" xr:uid="{00000000-0005-0000-0000-000059110000}"/>
    <cellStyle name="강조색2 8 5" xfId="4443" xr:uid="{00000000-0005-0000-0000-00005A110000}"/>
    <cellStyle name="강조색2 8 6" xfId="4444" xr:uid="{00000000-0005-0000-0000-00005B110000}"/>
    <cellStyle name="강조색2 8 7" xfId="4445" xr:uid="{00000000-0005-0000-0000-00005C110000}"/>
    <cellStyle name="강조색2 9" xfId="4446" xr:uid="{00000000-0005-0000-0000-00005D110000}"/>
    <cellStyle name="강조색2 9 2" xfId="4447" xr:uid="{00000000-0005-0000-0000-00005E110000}"/>
    <cellStyle name="강조색2 9 2 2" xfId="4448" xr:uid="{00000000-0005-0000-0000-00005F110000}"/>
    <cellStyle name="강조색2 9 2 3" xfId="4449" xr:uid="{00000000-0005-0000-0000-000060110000}"/>
    <cellStyle name="강조색2 9 2 4" xfId="4450" xr:uid="{00000000-0005-0000-0000-000061110000}"/>
    <cellStyle name="강조색2 9 2 5" xfId="4451" xr:uid="{00000000-0005-0000-0000-000062110000}"/>
    <cellStyle name="강조색2 9 3" xfId="4452" xr:uid="{00000000-0005-0000-0000-000063110000}"/>
    <cellStyle name="강조색2 9 4" xfId="4453" xr:uid="{00000000-0005-0000-0000-000064110000}"/>
    <cellStyle name="강조색2 9 5" xfId="4454" xr:uid="{00000000-0005-0000-0000-000065110000}"/>
    <cellStyle name="강조색2 9 6" xfId="4455" xr:uid="{00000000-0005-0000-0000-000066110000}"/>
    <cellStyle name="강조색2 9 7" xfId="4456" xr:uid="{00000000-0005-0000-0000-000067110000}"/>
    <cellStyle name="강조색3 10" xfId="4457" xr:uid="{00000000-0005-0000-0000-000068110000}"/>
    <cellStyle name="강조색3 10 2" xfId="4458" xr:uid="{00000000-0005-0000-0000-000069110000}"/>
    <cellStyle name="강조색3 10 2 2" xfId="4459" xr:uid="{00000000-0005-0000-0000-00006A110000}"/>
    <cellStyle name="강조색3 10 2 3" xfId="4460" xr:uid="{00000000-0005-0000-0000-00006B110000}"/>
    <cellStyle name="강조색3 10 2 4" xfId="4461" xr:uid="{00000000-0005-0000-0000-00006C110000}"/>
    <cellStyle name="강조색3 10 2 5" xfId="4462" xr:uid="{00000000-0005-0000-0000-00006D110000}"/>
    <cellStyle name="강조색3 10 3" xfId="4463" xr:uid="{00000000-0005-0000-0000-00006E110000}"/>
    <cellStyle name="강조색3 10 4" xfId="4464" xr:uid="{00000000-0005-0000-0000-00006F110000}"/>
    <cellStyle name="강조색3 10 5" xfId="4465" xr:uid="{00000000-0005-0000-0000-000070110000}"/>
    <cellStyle name="강조색3 10 6" xfId="4466" xr:uid="{00000000-0005-0000-0000-000071110000}"/>
    <cellStyle name="강조색3 10 7" xfId="4467" xr:uid="{00000000-0005-0000-0000-000072110000}"/>
    <cellStyle name="강조색3 11" xfId="4468" xr:uid="{00000000-0005-0000-0000-000073110000}"/>
    <cellStyle name="강조색3 11 2" xfId="4469" xr:uid="{00000000-0005-0000-0000-000074110000}"/>
    <cellStyle name="강조색3 11 2 2" xfId="4470" xr:uid="{00000000-0005-0000-0000-000075110000}"/>
    <cellStyle name="강조색3 11 2 3" xfId="4471" xr:uid="{00000000-0005-0000-0000-000076110000}"/>
    <cellStyle name="강조색3 11 2 4" xfId="4472" xr:uid="{00000000-0005-0000-0000-000077110000}"/>
    <cellStyle name="강조색3 11 2 5" xfId="4473" xr:uid="{00000000-0005-0000-0000-000078110000}"/>
    <cellStyle name="강조색3 11 3" xfId="4474" xr:uid="{00000000-0005-0000-0000-000079110000}"/>
    <cellStyle name="강조색3 11 4" xfId="4475" xr:uid="{00000000-0005-0000-0000-00007A110000}"/>
    <cellStyle name="강조색3 11 5" xfId="4476" xr:uid="{00000000-0005-0000-0000-00007B110000}"/>
    <cellStyle name="강조색3 11 6" xfId="4477" xr:uid="{00000000-0005-0000-0000-00007C110000}"/>
    <cellStyle name="강조색3 11 7" xfId="4478" xr:uid="{00000000-0005-0000-0000-00007D110000}"/>
    <cellStyle name="강조색3 12" xfId="4479" xr:uid="{00000000-0005-0000-0000-00007E110000}"/>
    <cellStyle name="강조색3 12 2" xfId="4480" xr:uid="{00000000-0005-0000-0000-00007F110000}"/>
    <cellStyle name="강조색3 12 2 2" xfId="4481" xr:uid="{00000000-0005-0000-0000-000080110000}"/>
    <cellStyle name="강조색3 12 2 3" xfId="4482" xr:uid="{00000000-0005-0000-0000-000081110000}"/>
    <cellStyle name="강조색3 12 2 4" xfId="4483" xr:uid="{00000000-0005-0000-0000-000082110000}"/>
    <cellStyle name="강조색3 12 2 5" xfId="4484" xr:uid="{00000000-0005-0000-0000-000083110000}"/>
    <cellStyle name="강조색3 12 3" xfId="4485" xr:uid="{00000000-0005-0000-0000-000084110000}"/>
    <cellStyle name="강조색3 12 4" xfId="4486" xr:uid="{00000000-0005-0000-0000-000085110000}"/>
    <cellStyle name="강조색3 12 5" xfId="4487" xr:uid="{00000000-0005-0000-0000-000086110000}"/>
    <cellStyle name="강조색3 12 6" xfId="4488" xr:uid="{00000000-0005-0000-0000-000087110000}"/>
    <cellStyle name="강조색3 12 7" xfId="4489" xr:uid="{00000000-0005-0000-0000-000088110000}"/>
    <cellStyle name="강조색3 13" xfId="4490" xr:uid="{00000000-0005-0000-0000-000089110000}"/>
    <cellStyle name="강조색3 13 2" xfId="4491" xr:uid="{00000000-0005-0000-0000-00008A110000}"/>
    <cellStyle name="강조색3 13 3" xfId="4492" xr:uid="{00000000-0005-0000-0000-00008B110000}"/>
    <cellStyle name="강조색3 13 4" xfId="4493" xr:uid="{00000000-0005-0000-0000-00008C110000}"/>
    <cellStyle name="강조색3 14" xfId="4494" xr:uid="{00000000-0005-0000-0000-00008D110000}"/>
    <cellStyle name="강조색3 14 2" xfId="4495" xr:uid="{00000000-0005-0000-0000-00008E110000}"/>
    <cellStyle name="강조색3 14 3" xfId="4496" xr:uid="{00000000-0005-0000-0000-00008F110000}"/>
    <cellStyle name="강조색3 14 4" xfId="4497" xr:uid="{00000000-0005-0000-0000-000090110000}"/>
    <cellStyle name="강조색3 15" xfId="4498" xr:uid="{00000000-0005-0000-0000-000091110000}"/>
    <cellStyle name="강조색3 15 2" xfId="4499" xr:uid="{00000000-0005-0000-0000-000092110000}"/>
    <cellStyle name="강조색3 15 3" xfId="4500" xr:uid="{00000000-0005-0000-0000-000093110000}"/>
    <cellStyle name="강조색3 15 4" xfId="4501" xr:uid="{00000000-0005-0000-0000-000094110000}"/>
    <cellStyle name="강조색3 16" xfId="4502" xr:uid="{00000000-0005-0000-0000-000095110000}"/>
    <cellStyle name="강조색3 16 2" xfId="4503" xr:uid="{00000000-0005-0000-0000-000096110000}"/>
    <cellStyle name="강조색3 16 3" xfId="4504" xr:uid="{00000000-0005-0000-0000-000097110000}"/>
    <cellStyle name="강조색3 16 4" xfId="4505" xr:uid="{00000000-0005-0000-0000-000098110000}"/>
    <cellStyle name="강조색3 2" xfId="4506" xr:uid="{00000000-0005-0000-0000-000099110000}"/>
    <cellStyle name="강조색3 2 2" xfId="4507" xr:uid="{00000000-0005-0000-0000-00009A110000}"/>
    <cellStyle name="강조색3 2 2 2" xfId="4508" xr:uid="{00000000-0005-0000-0000-00009B110000}"/>
    <cellStyle name="강조색3 2 2 3" xfId="4509" xr:uid="{00000000-0005-0000-0000-00009C110000}"/>
    <cellStyle name="강조색3 2 2 4" xfId="4510" xr:uid="{00000000-0005-0000-0000-00009D110000}"/>
    <cellStyle name="강조색3 2 2 5" xfId="4511" xr:uid="{00000000-0005-0000-0000-00009E110000}"/>
    <cellStyle name="강조색3 2 3" xfId="4512" xr:uid="{00000000-0005-0000-0000-00009F110000}"/>
    <cellStyle name="강조색3 2 4" xfId="4513" xr:uid="{00000000-0005-0000-0000-0000A0110000}"/>
    <cellStyle name="강조색3 2 5" xfId="4514" xr:uid="{00000000-0005-0000-0000-0000A1110000}"/>
    <cellStyle name="강조색3 2 6" xfId="4515" xr:uid="{00000000-0005-0000-0000-0000A2110000}"/>
    <cellStyle name="강조색3 2 7" xfId="4516" xr:uid="{00000000-0005-0000-0000-0000A3110000}"/>
    <cellStyle name="강조색3 3" xfId="4517" xr:uid="{00000000-0005-0000-0000-0000A4110000}"/>
    <cellStyle name="강조색3 3 2" xfId="4518" xr:uid="{00000000-0005-0000-0000-0000A5110000}"/>
    <cellStyle name="강조색3 3 2 2" xfId="4519" xr:uid="{00000000-0005-0000-0000-0000A6110000}"/>
    <cellStyle name="강조색3 3 2 3" xfId="4520" xr:uid="{00000000-0005-0000-0000-0000A7110000}"/>
    <cellStyle name="강조색3 3 2 4" xfId="4521" xr:uid="{00000000-0005-0000-0000-0000A8110000}"/>
    <cellStyle name="강조색3 3 2 5" xfId="4522" xr:uid="{00000000-0005-0000-0000-0000A9110000}"/>
    <cellStyle name="강조색3 3 3" xfId="4523" xr:uid="{00000000-0005-0000-0000-0000AA110000}"/>
    <cellStyle name="강조색3 3 4" xfId="4524" xr:uid="{00000000-0005-0000-0000-0000AB110000}"/>
    <cellStyle name="강조색3 3 5" xfId="4525" xr:uid="{00000000-0005-0000-0000-0000AC110000}"/>
    <cellStyle name="강조색3 3 6" xfId="4526" xr:uid="{00000000-0005-0000-0000-0000AD110000}"/>
    <cellStyle name="강조색3 3 7" xfId="4527" xr:uid="{00000000-0005-0000-0000-0000AE110000}"/>
    <cellStyle name="강조색3 4" xfId="4528" xr:uid="{00000000-0005-0000-0000-0000AF110000}"/>
    <cellStyle name="강조색3 4 2" xfId="4529" xr:uid="{00000000-0005-0000-0000-0000B0110000}"/>
    <cellStyle name="강조색3 4 2 2" xfId="4530" xr:uid="{00000000-0005-0000-0000-0000B1110000}"/>
    <cellStyle name="강조색3 4 2 3" xfId="4531" xr:uid="{00000000-0005-0000-0000-0000B2110000}"/>
    <cellStyle name="강조색3 4 2 4" xfId="4532" xr:uid="{00000000-0005-0000-0000-0000B3110000}"/>
    <cellStyle name="강조색3 4 2 5" xfId="4533" xr:uid="{00000000-0005-0000-0000-0000B4110000}"/>
    <cellStyle name="강조색3 4 3" xfId="4534" xr:uid="{00000000-0005-0000-0000-0000B5110000}"/>
    <cellStyle name="강조색3 4 4" xfId="4535" xr:uid="{00000000-0005-0000-0000-0000B6110000}"/>
    <cellStyle name="강조색3 4 5" xfId="4536" xr:uid="{00000000-0005-0000-0000-0000B7110000}"/>
    <cellStyle name="강조색3 4 6" xfId="4537" xr:uid="{00000000-0005-0000-0000-0000B8110000}"/>
    <cellStyle name="강조색3 4 7" xfId="4538" xr:uid="{00000000-0005-0000-0000-0000B9110000}"/>
    <cellStyle name="강조색3 5" xfId="4539" xr:uid="{00000000-0005-0000-0000-0000BA110000}"/>
    <cellStyle name="강조색3 5 2" xfId="4540" xr:uid="{00000000-0005-0000-0000-0000BB110000}"/>
    <cellStyle name="강조색3 5 2 2" xfId="4541" xr:uid="{00000000-0005-0000-0000-0000BC110000}"/>
    <cellStyle name="강조색3 5 2 3" xfId="4542" xr:uid="{00000000-0005-0000-0000-0000BD110000}"/>
    <cellStyle name="강조색3 5 2 4" xfId="4543" xr:uid="{00000000-0005-0000-0000-0000BE110000}"/>
    <cellStyle name="강조색3 5 2 5" xfId="4544" xr:uid="{00000000-0005-0000-0000-0000BF110000}"/>
    <cellStyle name="강조색3 5 3" xfId="4545" xr:uid="{00000000-0005-0000-0000-0000C0110000}"/>
    <cellStyle name="강조색3 5 4" xfId="4546" xr:uid="{00000000-0005-0000-0000-0000C1110000}"/>
    <cellStyle name="강조색3 5 5" xfId="4547" xr:uid="{00000000-0005-0000-0000-0000C2110000}"/>
    <cellStyle name="강조색3 5 6" xfId="4548" xr:uid="{00000000-0005-0000-0000-0000C3110000}"/>
    <cellStyle name="강조색3 5 7" xfId="4549" xr:uid="{00000000-0005-0000-0000-0000C4110000}"/>
    <cellStyle name="강조색3 6" xfId="4550" xr:uid="{00000000-0005-0000-0000-0000C5110000}"/>
    <cellStyle name="강조색3 6 2" xfId="4551" xr:uid="{00000000-0005-0000-0000-0000C6110000}"/>
    <cellStyle name="강조색3 6 2 2" xfId="4552" xr:uid="{00000000-0005-0000-0000-0000C7110000}"/>
    <cellStyle name="강조색3 6 2 3" xfId="4553" xr:uid="{00000000-0005-0000-0000-0000C8110000}"/>
    <cellStyle name="강조색3 6 2 4" xfId="4554" xr:uid="{00000000-0005-0000-0000-0000C9110000}"/>
    <cellStyle name="강조색3 6 2 5" xfId="4555" xr:uid="{00000000-0005-0000-0000-0000CA110000}"/>
    <cellStyle name="강조색3 6 3" xfId="4556" xr:uid="{00000000-0005-0000-0000-0000CB110000}"/>
    <cellStyle name="강조색3 6 4" xfId="4557" xr:uid="{00000000-0005-0000-0000-0000CC110000}"/>
    <cellStyle name="강조색3 6 5" xfId="4558" xr:uid="{00000000-0005-0000-0000-0000CD110000}"/>
    <cellStyle name="강조색3 6 6" xfId="4559" xr:uid="{00000000-0005-0000-0000-0000CE110000}"/>
    <cellStyle name="강조색3 6 7" xfId="4560" xr:uid="{00000000-0005-0000-0000-0000CF110000}"/>
    <cellStyle name="강조색3 7" xfId="4561" xr:uid="{00000000-0005-0000-0000-0000D0110000}"/>
    <cellStyle name="강조색3 7 2" xfId="4562" xr:uid="{00000000-0005-0000-0000-0000D1110000}"/>
    <cellStyle name="강조색3 7 2 2" xfId="4563" xr:uid="{00000000-0005-0000-0000-0000D2110000}"/>
    <cellStyle name="강조색3 7 2 3" xfId="4564" xr:uid="{00000000-0005-0000-0000-0000D3110000}"/>
    <cellStyle name="강조색3 7 2 4" xfId="4565" xr:uid="{00000000-0005-0000-0000-0000D4110000}"/>
    <cellStyle name="강조색3 7 2 5" xfId="4566" xr:uid="{00000000-0005-0000-0000-0000D5110000}"/>
    <cellStyle name="강조색3 7 3" xfId="4567" xr:uid="{00000000-0005-0000-0000-0000D6110000}"/>
    <cellStyle name="강조색3 7 4" xfId="4568" xr:uid="{00000000-0005-0000-0000-0000D7110000}"/>
    <cellStyle name="강조색3 7 5" xfId="4569" xr:uid="{00000000-0005-0000-0000-0000D8110000}"/>
    <cellStyle name="강조색3 7 6" xfId="4570" xr:uid="{00000000-0005-0000-0000-0000D9110000}"/>
    <cellStyle name="강조색3 7 7" xfId="4571" xr:uid="{00000000-0005-0000-0000-0000DA110000}"/>
    <cellStyle name="강조색3 8" xfId="4572" xr:uid="{00000000-0005-0000-0000-0000DB110000}"/>
    <cellStyle name="강조색3 8 2" xfId="4573" xr:uid="{00000000-0005-0000-0000-0000DC110000}"/>
    <cellStyle name="강조색3 8 2 2" xfId="4574" xr:uid="{00000000-0005-0000-0000-0000DD110000}"/>
    <cellStyle name="강조색3 8 2 3" xfId="4575" xr:uid="{00000000-0005-0000-0000-0000DE110000}"/>
    <cellStyle name="강조색3 8 2 4" xfId="4576" xr:uid="{00000000-0005-0000-0000-0000DF110000}"/>
    <cellStyle name="강조색3 8 2 5" xfId="4577" xr:uid="{00000000-0005-0000-0000-0000E0110000}"/>
    <cellStyle name="강조색3 8 3" xfId="4578" xr:uid="{00000000-0005-0000-0000-0000E1110000}"/>
    <cellStyle name="강조색3 8 4" xfId="4579" xr:uid="{00000000-0005-0000-0000-0000E2110000}"/>
    <cellStyle name="강조색3 8 5" xfId="4580" xr:uid="{00000000-0005-0000-0000-0000E3110000}"/>
    <cellStyle name="강조색3 8 6" xfId="4581" xr:uid="{00000000-0005-0000-0000-0000E4110000}"/>
    <cellStyle name="강조색3 8 7" xfId="4582" xr:uid="{00000000-0005-0000-0000-0000E5110000}"/>
    <cellStyle name="강조색3 9" xfId="4583" xr:uid="{00000000-0005-0000-0000-0000E6110000}"/>
    <cellStyle name="강조색3 9 2" xfId="4584" xr:uid="{00000000-0005-0000-0000-0000E7110000}"/>
    <cellStyle name="강조색3 9 2 2" xfId="4585" xr:uid="{00000000-0005-0000-0000-0000E8110000}"/>
    <cellStyle name="강조색3 9 2 3" xfId="4586" xr:uid="{00000000-0005-0000-0000-0000E9110000}"/>
    <cellStyle name="강조색3 9 2 4" xfId="4587" xr:uid="{00000000-0005-0000-0000-0000EA110000}"/>
    <cellStyle name="강조색3 9 2 5" xfId="4588" xr:uid="{00000000-0005-0000-0000-0000EB110000}"/>
    <cellStyle name="강조색3 9 3" xfId="4589" xr:uid="{00000000-0005-0000-0000-0000EC110000}"/>
    <cellStyle name="강조색3 9 4" xfId="4590" xr:uid="{00000000-0005-0000-0000-0000ED110000}"/>
    <cellStyle name="강조색3 9 5" xfId="4591" xr:uid="{00000000-0005-0000-0000-0000EE110000}"/>
    <cellStyle name="강조색3 9 6" xfId="4592" xr:uid="{00000000-0005-0000-0000-0000EF110000}"/>
    <cellStyle name="강조색3 9 7" xfId="4593" xr:uid="{00000000-0005-0000-0000-0000F0110000}"/>
    <cellStyle name="강조색4 10" xfId="4594" xr:uid="{00000000-0005-0000-0000-0000F1110000}"/>
    <cellStyle name="강조색4 10 2" xfId="4595" xr:uid="{00000000-0005-0000-0000-0000F2110000}"/>
    <cellStyle name="강조색4 10 2 2" xfId="4596" xr:uid="{00000000-0005-0000-0000-0000F3110000}"/>
    <cellStyle name="강조색4 10 2 3" xfId="4597" xr:uid="{00000000-0005-0000-0000-0000F4110000}"/>
    <cellStyle name="강조색4 10 2 4" xfId="4598" xr:uid="{00000000-0005-0000-0000-0000F5110000}"/>
    <cellStyle name="강조색4 10 2 5" xfId="4599" xr:uid="{00000000-0005-0000-0000-0000F6110000}"/>
    <cellStyle name="강조색4 10 3" xfId="4600" xr:uid="{00000000-0005-0000-0000-0000F7110000}"/>
    <cellStyle name="강조색4 10 4" xfId="4601" xr:uid="{00000000-0005-0000-0000-0000F8110000}"/>
    <cellStyle name="강조색4 10 5" xfId="4602" xr:uid="{00000000-0005-0000-0000-0000F9110000}"/>
    <cellStyle name="강조색4 10 6" xfId="4603" xr:uid="{00000000-0005-0000-0000-0000FA110000}"/>
    <cellStyle name="강조색4 10 7" xfId="4604" xr:uid="{00000000-0005-0000-0000-0000FB110000}"/>
    <cellStyle name="강조색4 11" xfId="4605" xr:uid="{00000000-0005-0000-0000-0000FC110000}"/>
    <cellStyle name="강조색4 11 2" xfId="4606" xr:uid="{00000000-0005-0000-0000-0000FD110000}"/>
    <cellStyle name="강조색4 11 2 2" xfId="4607" xr:uid="{00000000-0005-0000-0000-0000FE110000}"/>
    <cellStyle name="강조색4 11 2 3" xfId="4608" xr:uid="{00000000-0005-0000-0000-0000FF110000}"/>
    <cellStyle name="강조색4 11 2 4" xfId="4609" xr:uid="{00000000-0005-0000-0000-000000120000}"/>
    <cellStyle name="강조색4 11 2 5" xfId="4610" xr:uid="{00000000-0005-0000-0000-000001120000}"/>
    <cellStyle name="강조색4 11 3" xfId="4611" xr:uid="{00000000-0005-0000-0000-000002120000}"/>
    <cellStyle name="강조색4 11 4" xfId="4612" xr:uid="{00000000-0005-0000-0000-000003120000}"/>
    <cellStyle name="강조색4 11 5" xfId="4613" xr:uid="{00000000-0005-0000-0000-000004120000}"/>
    <cellStyle name="강조색4 11 6" xfId="4614" xr:uid="{00000000-0005-0000-0000-000005120000}"/>
    <cellStyle name="강조색4 11 7" xfId="4615" xr:uid="{00000000-0005-0000-0000-000006120000}"/>
    <cellStyle name="강조색4 12" xfId="4616" xr:uid="{00000000-0005-0000-0000-000007120000}"/>
    <cellStyle name="강조색4 12 2" xfId="4617" xr:uid="{00000000-0005-0000-0000-000008120000}"/>
    <cellStyle name="강조색4 12 2 2" xfId="4618" xr:uid="{00000000-0005-0000-0000-000009120000}"/>
    <cellStyle name="강조색4 12 2 3" xfId="4619" xr:uid="{00000000-0005-0000-0000-00000A120000}"/>
    <cellStyle name="강조색4 12 2 4" xfId="4620" xr:uid="{00000000-0005-0000-0000-00000B120000}"/>
    <cellStyle name="강조색4 12 2 5" xfId="4621" xr:uid="{00000000-0005-0000-0000-00000C120000}"/>
    <cellStyle name="강조색4 12 3" xfId="4622" xr:uid="{00000000-0005-0000-0000-00000D120000}"/>
    <cellStyle name="강조색4 12 4" xfId="4623" xr:uid="{00000000-0005-0000-0000-00000E120000}"/>
    <cellStyle name="강조색4 12 5" xfId="4624" xr:uid="{00000000-0005-0000-0000-00000F120000}"/>
    <cellStyle name="강조색4 12 6" xfId="4625" xr:uid="{00000000-0005-0000-0000-000010120000}"/>
    <cellStyle name="강조색4 12 7" xfId="4626" xr:uid="{00000000-0005-0000-0000-000011120000}"/>
    <cellStyle name="강조색4 13" xfId="4627" xr:uid="{00000000-0005-0000-0000-000012120000}"/>
    <cellStyle name="강조색4 13 2" xfId="4628" xr:uid="{00000000-0005-0000-0000-000013120000}"/>
    <cellStyle name="강조색4 13 3" xfId="4629" xr:uid="{00000000-0005-0000-0000-000014120000}"/>
    <cellStyle name="강조색4 13 4" xfId="4630" xr:uid="{00000000-0005-0000-0000-000015120000}"/>
    <cellStyle name="강조색4 14" xfId="4631" xr:uid="{00000000-0005-0000-0000-000016120000}"/>
    <cellStyle name="강조색4 14 2" xfId="4632" xr:uid="{00000000-0005-0000-0000-000017120000}"/>
    <cellStyle name="강조색4 14 3" xfId="4633" xr:uid="{00000000-0005-0000-0000-000018120000}"/>
    <cellStyle name="강조색4 14 4" xfId="4634" xr:uid="{00000000-0005-0000-0000-000019120000}"/>
    <cellStyle name="강조색4 15" xfId="4635" xr:uid="{00000000-0005-0000-0000-00001A120000}"/>
    <cellStyle name="강조색4 15 2" xfId="4636" xr:uid="{00000000-0005-0000-0000-00001B120000}"/>
    <cellStyle name="강조색4 15 3" xfId="4637" xr:uid="{00000000-0005-0000-0000-00001C120000}"/>
    <cellStyle name="강조색4 15 4" xfId="4638" xr:uid="{00000000-0005-0000-0000-00001D120000}"/>
    <cellStyle name="강조색4 16" xfId="4639" xr:uid="{00000000-0005-0000-0000-00001E120000}"/>
    <cellStyle name="강조색4 16 2" xfId="4640" xr:uid="{00000000-0005-0000-0000-00001F120000}"/>
    <cellStyle name="강조색4 16 3" xfId="4641" xr:uid="{00000000-0005-0000-0000-000020120000}"/>
    <cellStyle name="강조색4 16 4" xfId="4642" xr:uid="{00000000-0005-0000-0000-000021120000}"/>
    <cellStyle name="강조색4 2" xfId="4643" xr:uid="{00000000-0005-0000-0000-000022120000}"/>
    <cellStyle name="강조색4 2 2" xfId="4644" xr:uid="{00000000-0005-0000-0000-000023120000}"/>
    <cellStyle name="강조색4 2 2 2" xfId="4645" xr:uid="{00000000-0005-0000-0000-000024120000}"/>
    <cellStyle name="강조색4 2 2 3" xfId="4646" xr:uid="{00000000-0005-0000-0000-000025120000}"/>
    <cellStyle name="강조색4 2 2 4" xfId="4647" xr:uid="{00000000-0005-0000-0000-000026120000}"/>
    <cellStyle name="강조색4 2 2 5" xfId="4648" xr:uid="{00000000-0005-0000-0000-000027120000}"/>
    <cellStyle name="강조색4 2 3" xfId="4649" xr:uid="{00000000-0005-0000-0000-000028120000}"/>
    <cellStyle name="강조색4 2 4" xfId="4650" xr:uid="{00000000-0005-0000-0000-000029120000}"/>
    <cellStyle name="강조색4 2 5" xfId="4651" xr:uid="{00000000-0005-0000-0000-00002A120000}"/>
    <cellStyle name="강조색4 2 6" xfId="4652" xr:uid="{00000000-0005-0000-0000-00002B120000}"/>
    <cellStyle name="강조색4 2 7" xfId="4653" xr:uid="{00000000-0005-0000-0000-00002C120000}"/>
    <cellStyle name="강조색4 3" xfId="4654" xr:uid="{00000000-0005-0000-0000-00002D120000}"/>
    <cellStyle name="강조색4 3 2" xfId="4655" xr:uid="{00000000-0005-0000-0000-00002E120000}"/>
    <cellStyle name="강조색4 3 2 2" xfId="4656" xr:uid="{00000000-0005-0000-0000-00002F120000}"/>
    <cellStyle name="강조색4 3 2 3" xfId="4657" xr:uid="{00000000-0005-0000-0000-000030120000}"/>
    <cellStyle name="강조색4 3 2 4" xfId="4658" xr:uid="{00000000-0005-0000-0000-000031120000}"/>
    <cellStyle name="강조색4 3 2 5" xfId="4659" xr:uid="{00000000-0005-0000-0000-000032120000}"/>
    <cellStyle name="강조색4 3 3" xfId="4660" xr:uid="{00000000-0005-0000-0000-000033120000}"/>
    <cellStyle name="강조색4 3 4" xfId="4661" xr:uid="{00000000-0005-0000-0000-000034120000}"/>
    <cellStyle name="강조색4 3 5" xfId="4662" xr:uid="{00000000-0005-0000-0000-000035120000}"/>
    <cellStyle name="강조색4 3 6" xfId="4663" xr:uid="{00000000-0005-0000-0000-000036120000}"/>
    <cellStyle name="강조색4 3 7" xfId="4664" xr:uid="{00000000-0005-0000-0000-000037120000}"/>
    <cellStyle name="강조색4 4" xfId="4665" xr:uid="{00000000-0005-0000-0000-000038120000}"/>
    <cellStyle name="강조색4 4 2" xfId="4666" xr:uid="{00000000-0005-0000-0000-000039120000}"/>
    <cellStyle name="강조색4 4 2 2" xfId="4667" xr:uid="{00000000-0005-0000-0000-00003A120000}"/>
    <cellStyle name="강조색4 4 2 3" xfId="4668" xr:uid="{00000000-0005-0000-0000-00003B120000}"/>
    <cellStyle name="강조색4 4 2 4" xfId="4669" xr:uid="{00000000-0005-0000-0000-00003C120000}"/>
    <cellStyle name="강조색4 4 2 5" xfId="4670" xr:uid="{00000000-0005-0000-0000-00003D120000}"/>
    <cellStyle name="강조색4 4 3" xfId="4671" xr:uid="{00000000-0005-0000-0000-00003E120000}"/>
    <cellStyle name="강조색4 4 4" xfId="4672" xr:uid="{00000000-0005-0000-0000-00003F120000}"/>
    <cellStyle name="강조색4 4 5" xfId="4673" xr:uid="{00000000-0005-0000-0000-000040120000}"/>
    <cellStyle name="강조색4 4 6" xfId="4674" xr:uid="{00000000-0005-0000-0000-000041120000}"/>
    <cellStyle name="강조색4 4 7" xfId="4675" xr:uid="{00000000-0005-0000-0000-000042120000}"/>
    <cellStyle name="강조색4 5" xfId="4676" xr:uid="{00000000-0005-0000-0000-000043120000}"/>
    <cellStyle name="강조색4 5 2" xfId="4677" xr:uid="{00000000-0005-0000-0000-000044120000}"/>
    <cellStyle name="강조색4 5 2 2" xfId="4678" xr:uid="{00000000-0005-0000-0000-000045120000}"/>
    <cellStyle name="강조색4 5 2 3" xfId="4679" xr:uid="{00000000-0005-0000-0000-000046120000}"/>
    <cellStyle name="강조색4 5 2 4" xfId="4680" xr:uid="{00000000-0005-0000-0000-000047120000}"/>
    <cellStyle name="강조색4 5 2 5" xfId="4681" xr:uid="{00000000-0005-0000-0000-000048120000}"/>
    <cellStyle name="강조색4 5 3" xfId="4682" xr:uid="{00000000-0005-0000-0000-000049120000}"/>
    <cellStyle name="강조색4 5 4" xfId="4683" xr:uid="{00000000-0005-0000-0000-00004A120000}"/>
    <cellStyle name="강조색4 5 5" xfId="4684" xr:uid="{00000000-0005-0000-0000-00004B120000}"/>
    <cellStyle name="강조색4 5 6" xfId="4685" xr:uid="{00000000-0005-0000-0000-00004C120000}"/>
    <cellStyle name="강조색4 5 7" xfId="4686" xr:uid="{00000000-0005-0000-0000-00004D120000}"/>
    <cellStyle name="강조색4 6" xfId="4687" xr:uid="{00000000-0005-0000-0000-00004E120000}"/>
    <cellStyle name="강조색4 6 2" xfId="4688" xr:uid="{00000000-0005-0000-0000-00004F120000}"/>
    <cellStyle name="강조색4 6 2 2" xfId="4689" xr:uid="{00000000-0005-0000-0000-000050120000}"/>
    <cellStyle name="강조색4 6 2 3" xfId="4690" xr:uid="{00000000-0005-0000-0000-000051120000}"/>
    <cellStyle name="강조색4 6 2 4" xfId="4691" xr:uid="{00000000-0005-0000-0000-000052120000}"/>
    <cellStyle name="강조색4 6 2 5" xfId="4692" xr:uid="{00000000-0005-0000-0000-000053120000}"/>
    <cellStyle name="강조색4 6 3" xfId="4693" xr:uid="{00000000-0005-0000-0000-000054120000}"/>
    <cellStyle name="강조색4 6 4" xfId="4694" xr:uid="{00000000-0005-0000-0000-000055120000}"/>
    <cellStyle name="강조색4 6 5" xfId="4695" xr:uid="{00000000-0005-0000-0000-000056120000}"/>
    <cellStyle name="강조색4 6 6" xfId="4696" xr:uid="{00000000-0005-0000-0000-000057120000}"/>
    <cellStyle name="강조색4 6 7" xfId="4697" xr:uid="{00000000-0005-0000-0000-000058120000}"/>
    <cellStyle name="강조색4 7" xfId="4698" xr:uid="{00000000-0005-0000-0000-000059120000}"/>
    <cellStyle name="강조색4 7 2" xfId="4699" xr:uid="{00000000-0005-0000-0000-00005A120000}"/>
    <cellStyle name="강조색4 7 2 2" xfId="4700" xr:uid="{00000000-0005-0000-0000-00005B120000}"/>
    <cellStyle name="강조색4 7 2 3" xfId="4701" xr:uid="{00000000-0005-0000-0000-00005C120000}"/>
    <cellStyle name="강조색4 7 2 4" xfId="4702" xr:uid="{00000000-0005-0000-0000-00005D120000}"/>
    <cellStyle name="강조색4 7 2 5" xfId="4703" xr:uid="{00000000-0005-0000-0000-00005E120000}"/>
    <cellStyle name="강조색4 7 3" xfId="4704" xr:uid="{00000000-0005-0000-0000-00005F120000}"/>
    <cellStyle name="강조색4 7 4" xfId="4705" xr:uid="{00000000-0005-0000-0000-000060120000}"/>
    <cellStyle name="강조색4 7 5" xfId="4706" xr:uid="{00000000-0005-0000-0000-000061120000}"/>
    <cellStyle name="강조색4 7 6" xfId="4707" xr:uid="{00000000-0005-0000-0000-000062120000}"/>
    <cellStyle name="강조색4 7 7" xfId="4708" xr:uid="{00000000-0005-0000-0000-000063120000}"/>
    <cellStyle name="강조색4 8" xfId="4709" xr:uid="{00000000-0005-0000-0000-000064120000}"/>
    <cellStyle name="강조색4 8 2" xfId="4710" xr:uid="{00000000-0005-0000-0000-000065120000}"/>
    <cellStyle name="강조색4 8 2 2" xfId="4711" xr:uid="{00000000-0005-0000-0000-000066120000}"/>
    <cellStyle name="강조색4 8 2 3" xfId="4712" xr:uid="{00000000-0005-0000-0000-000067120000}"/>
    <cellStyle name="강조색4 8 2 4" xfId="4713" xr:uid="{00000000-0005-0000-0000-000068120000}"/>
    <cellStyle name="강조색4 8 2 5" xfId="4714" xr:uid="{00000000-0005-0000-0000-000069120000}"/>
    <cellStyle name="강조색4 8 3" xfId="4715" xr:uid="{00000000-0005-0000-0000-00006A120000}"/>
    <cellStyle name="강조색4 8 4" xfId="4716" xr:uid="{00000000-0005-0000-0000-00006B120000}"/>
    <cellStyle name="강조색4 8 5" xfId="4717" xr:uid="{00000000-0005-0000-0000-00006C120000}"/>
    <cellStyle name="강조색4 8 6" xfId="4718" xr:uid="{00000000-0005-0000-0000-00006D120000}"/>
    <cellStyle name="강조색4 8 7" xfId="4719" xr:uid="{00000000-0005-0000-0000-00006E120000}"/>
    <cellStyle name="강조색4 9" xfId="4720" xr:uid="{00000000-0005-0000-0000-00006F120000}"/>
    <cellStyle name="강조색4 9 2" xfId="4721" xr:uid="{00000000-0005-0000-0000-000070120000}"/>
    <cellStyle name="강조색4 9 2 2" xfId="4722" xr:uid="{00000000-0005-0000-0000-000071120000}"/>
    <cellStyle name="강조색4 9 2 3" xfId="4723" xr:uid="{00000000-0005-0000-0000-000072120000}"/>
    <cellStyle name="강조색4 9 2 4" xfId="4724" xr:uid="{00000000-0005-0000-0000-000073120000}"/>
    <cellStyle name="강조색4 9 2 5" xfId="4725" xr:uid="{00000000-0005-0000-0000-000074120000}"/>
    <cellStyle name="강조색4 9 3" xfId="4726" xr:uid="{00000000-0005-0000-0000-000075120000}"/>
    <cellStyle name="강조색4 9 4" xfId="4727" xr:uid="{00000000-0005-0000-0000-000076120000}"/>
    <cellStyle name="강조색4 9 5" xfId="4728" xr:uid="{00000000-0005-0000-0000-000077120000}"/>
    <cellStyle name="강조색4 9 6" xfId="4729" xr:uid="{00000000-0005-0000-0000-000078120000}"/>
    <cellStyle name="강조색4 9 7" xfId="4730" xr:uid="{00000000-0005-0000-0000-000079120000}"/>
    <cellStyle name="강조색5 10" xfId="4731" xr:uid="{00000000-0005-0000-0000-00007A120000}"/>
    <cellStyle name="강조색5 10 2" xfId="4732" xr:uid="{00000000-0005-0000-0000-00007B120000}"/>
    <cellStyle name="강조색5 10 2 2" xfId="4733" xr:uid="{00000000-0005-0000-0000-00007C120000}"/>
    <cellStyle name="강조색5 10 2 3" xfId="4734" xr:uid="{00000000-0005-0000-0000-00007D120000}"/>
    <cellStyle name="강조색5 10 2 4" xfId="4735" xr:uid="{00000000-0005-0000-0000-00007E120000}"/>
    <cellStyle name="강조색5 10 2 5" xfId="4736" xr:uid="{00000000-0005-0000-0000-00007F120000}"/>
    <cellStyle name="강조색5 10 3" xfId="4737" xr:uid="{00000000-0005-0000-0000-000080120000}"/>
    <cellStyle name="강조색5 10 4" xfId="4738" xr:uid="{00000000-0005-0000-0000-000081120000}"/>
    <cellStyle name="강조색5 10 5" xfId="4739" xr:uid="{00000000-0005-0000-0000-000082120000}"/>
    <cellStyle name="강조색5 10 6" xfId="4740" xr:uid="{00000000-0005-0000-0000-000083120000}"/>
    <cellStyle name="강조색5 10 7" xfId="4741" xr:uid="{00000000-0005-0000-0000-000084120000}"/>
    <cellStyle name="강조색5 11" xfId="4742" xr:uid="{00000000-0005-0000-0000-000085120000}"/>
    <cellStyle name="강조색5 11 2" xfId="4743" xr:uid="{00000000-0005-0000-0000-000086120000}"/>
    <cellStyle name="강조색5 11 2 2" xfId="4744" xr:uid="{00000000-0005-0000-0000-000087120000}"/>
    <cellStyle name="강조색5 11 2 3" xfId="4745" xr:uid="{00000000-0005-0000-0000-000088120000}"/>
    <cellStyle name="강조색5 11 2 4" xfId="4746" xr:uid="{00000000-0005-0000-0000-000089120000}"/>
    <cellStyle name="강조색5 11 2 5" xfId="4747" xr:uid="{00000000-0005-0000-0000-00008A120000}"/>
    <cellStyle name="강조색5 11 3" xfId="4748" xr:uid="{00000000-0005-0000-0000-00008B120000}"/>
    <cellStyle name="강조색5 11 4" xfId="4749" xr:uid="{00000000-0005-0000-0000-00008C120000}"/>
    <cellStyle name="강조색5 11 5" xfId="4750" xr:uid="{00000000-0005-0000-0000-00008D120000}"/>
    <cellStyle name="강조색5 11 6" xfId="4751" xr:uid="{00000000-0005-0000-0000-00008E120000}"/>
    <cellStyle name="강조색5 11 7" xfId="4752" xr:uid="{00000000-0005-0000-0000-00008F120000}"/>
    <cellStyle name="강조색5 12" xfId="4753" xr:uid="{00000000-0005-0000-0000-000090120000}"/>
    <cellStyle name="강조색5 12 2" xfId="4754" xr:uid="{00000000-0005-0000-0000-000091120000}"/>
    <cellStyle name="강조색5 12 2 2" xfId="4755" xr:uid="{00000000-0005-0000-0000-000092120000}"/>
    <cellStyle name="강조색5 12 2 3" xfId="4756" xr:uid="{00000000-0005-0000-0000-000093120000}"/>
    <cellStyle name="강조색5 12 2 4" xfId="4757" xr:uid="{00000000-0005-0000-0000-000094120000}"/>
    <cellStyle name="강조색5 12 2 5" xfId="4758" xr:uid="{00000000-0005-0000-0000-000095120000}"/>
    <cellStyle name="강조색5 12 3" xfId="4759" xr:uid="{00000000-0005-0000-0000-000096120000}"/>
    <cellStyle name="강조색5 12 4" xfId="4760" xr:uid="{00000000-0005-0000-0000-000097120000}"/>
    <cellStyle name="강조색5 12 5" xfId="4761" xr:uid="{00000000-0005-0000-0000-000098120000}"/>
    <cellStyle name="강조색5 12 6" xfId="4762" xr:uid="{00000000-0005-0000-0000-000099120000}"/>
    <cellStyle name="강조색5 12 7" xfId="4763" xr:uid="{00000000-0005-0000-0000-00009A120000}"/>
    <cellStyle name="강조색5 13" xfId="4764" xr:uid="{00000000-0005-0000-0000-00009B120000}"/>
    <cellStyle name="강조색5 13 2" xfId="4765" xr:uid="{00000000-0005-0000-0000-00009C120000}"/>
    <cellStyle name="강조색5 13 3" xfId="4766" xr:uid="{00000000-0005-0000-0000-00009D120000}"/>
    <cellStyle name="강조색5 13 4" xfId="4767" xr:uid="{00000000-0005-0000-0000-00009E120000}"/>
    <cellStyle name="강조색5 14" xfId="4768" xr:uid="{00000000-0005-0000-0000-00009F120000}"/>
    <cellStyle name="강조색5 14 2" xfId="4769" xr:uid="{00000000-0005-0000-0000-0000A0120000}"/>
    <cellStyle name="강조색5 14 3" xfId="4770" xr:uid="{00000000-0005-0000-0000-0000A1120000}"/>
    <cellStyle name="강조색5 14 4" xfId="4771" xr:uid="{00000000-0005-0000-0000-0000A2120000}"/>
    <cellStyle name="강조색5 15" xfId="4772" xr:uid="{00000000-0005-0000-0000-0000A3120000}"/>
    <cellStyle name="강조색5 15 2" xfId="4773" xr:uid="{00000000-0005-0000-0000-0000A4120000}"/>
    <cellStyle name="강조색5 15 3" xfId="4774" xr:uid="{00000000-0005-0000-0000-0000A5120000}"/>
    <cellStyle name="강조색5 15 4" xfId="4775" xr:uid="{00000000-0005-0000-0000-0000A6120000}"/>
    <cellStyle name="강조색5 16" xfId="4776" xr:uid="{00000000-0005-0000-0000-0000A7120000}"/>
    <cellStyle name="강조색5 16 2" xfId="4777" xr:uid="{00000000-0005-0000-0000-0000A8120000}"/>
    <cellStyle name="강조색5 16 3" xfId="4778" xr:uid="{00000000-0005-0000-0000-0000A9120000}"/>
    <cellStyle name="강조색5 16 4" xfId="4779" xr:uid="{00000000-0005-0000-0000-0000AA120000}"/>
    <cellStyle name="강조색5 2" xfId="4780" xr:uid="{00000000-0005-0000-0000-0000AB120000}"/>
    <cellStyle name="강조색5 2 2" xfId="4781" xr:uid="{00000000-0005-0000-0000-0000AC120000}"/>
    <cellStyle name="강조색5 2 2 2" xfId="4782" xr:uid="{00000000-0005-0000-0000-0000AD120000}"/>
    <cellStyle name="강조색5 2 2 3" xfId="4783" xr:uid="{00000000-0005-0000-0000-0000AE120000}"/>
    <cellStyle name="강조색5 2 2 4" xfId="4784" xr:uid="{00000000-0005-0000-0000-0000AF120000}"/>
    <cellStyle name="강조색5 2 2 5" xfId="4785" xr:uid="{00000000-0005-0000-0000-0000B0120000}"/>
    <cellStyle name="강조색5 2 3" xfId="4786" xr:uid="{00000000-0005-0000-0000-0000B1120000}"/>
    <cellStyle name="강조색5 2 4" xfId="4787" xr:uid="{00000000-0005-0000-0000-0000B2120000}"/>
    <cellStyle name="강조색5 2 5" xfId="4788" xr:uid="{00000000-0005-0000-0000-0000B3120000}"/>
    <cellStyle name="강조색5 2 6" xfId="4789" xr:uid="{00000000-0005-0000-0000-0000B4120000}"/>
    <cellStyle name="강조색5 2 7" xfId="4790" xr:uid="{00000000-0005-0000-0000-0000B5120000}"/>
    <cellStyle name="강조색5 3" xfId="4791" xr:uid="{00000000-0005-0000-0000-0000B6120000}"/>
    <cellStyle name="강조색5 3 2" xfId="4792" xr:uid="{00000000-0005-0000-0000-0000B7120000}"/>
    <cellStyle name="강조색5 3 2 2" xfId="4793" xr:uid="{00000000-0005-0000-0000-0000B8120000}"/>
    <cellStyle name="강조색5 3 2 3" xfId="4794" xr:uid="{00000000-0005-0000-0000-0000B9120000}"/>
    <cellStyle name="강조색5 3 2 4" xfId="4795" xr:uid="{00000000-0005-0000-0000-0000BA120000}"/>
    <cellStyle name="강조색5 3 2 5" xfId="4796" xr:uid="{00000000-0005-0000-0000-0000BB120000}"/>
    <cellStyle name="강조색5 3 3" xfId="4797" xr:uid="{00000000-0005-0000-0000-0000BC120000}"/>
    <cellStyle name="강조색5 3 4" xfId="4798" xr:uid="{00000000-0005-0000-0000-0000BD120000}"/>
    <cellStyle name="강조색5 3 5" xfId="4799" xr:uid="{00000000-0005-0000-0000-0000BE120000}"/>
    <cellStyle name="강조색5 3 6" xfId="4800" xr:uid="{00000000-0005-0000-0000-0000BF120000}"/>
    <cellStyle name="강조색5 3 7" xfId="4801" xr:uid="{00000000-0005-0000-0000-0000C0120000}"/>
    <cellStyle name="강조색5 4" xfId="4802" xr:uid="{00000000-0005-0000-0000-0000C1120000}"/>
    <cellStyle name="강조색5 4 2" xfId="4803" xr:uid="{00000000-0005-0000-0000-0000C2120000}"/>
    <cellStyle name="강조색5 4 2 2" xfId="4804" xr:uid="{00000000-0005-0000-0000-0000C3120000}"/>
    <cellStyle name="강조색5 4 2 3" xfId="4805" xr:uid="{00000000-0005-0000-0000-0000C4120000}"/>
    <cellStyle name="강조색5 4 2 4" xfId="4806" xr:uid="{00000000-0005-0000-0000-0000C5120000}"/>
    <cellStyle name="강조색5 4 2 5" xfId="4807" xr:uid="{00000000-0005-0000-0000-0000C6120000}"/>
    <cellStyle name="강조색5 4 3" xfId="4808" xr:uid="{00000000-0005-0000-0000-0000C7120000}"/>
    <cellStyle name="강조색5 4 4" xfId="4809" xr:uid="{00000000-0005-0000-0000-0000C8120000}"/>
    <cellStyle name="강조색5 4 5" xfId="4810" xr:uid="{00000000-0005-0000-0000-0000C9120000}"/>
    <cellStyle name="강조색5 4 6" xfId="4811" xr:uid="{00000000-0005-0000-0000-0000CA120000}"/>
    <cellStyle name="강조색5 4 7" xfId="4812" xr:uid="{00000000-0005-0000-0000-0000CB120000}"/>
    <cellStyle name="강조색5 5" xfId="4813" xr:uid="{00000000-0005-0000-0000-0000CC120000}"/>
    <cellStyle name="강조색5 5 2" xfId="4814" xr:uid="{00000000-0005-0000-0000-0000CD120000}"/>
    <cellStyle name="강조색5 5 2 2" xfId="4815" xr:uid="{00000000-0005-0000-0000-0000CE120000}"/>
    <cellStyle name="강조색5 5 2 3" xfId="4816" xr:uid="{00000000-0005-0000-0000-0000CF120000}"/>
    <cellStyle name="강조색5 5 2 4" xfId="4817" xr:uid="{00000000-0005-0000-0000-0000D0120000}"/>
    <cellStyle name="강조색5 5 2 5" xfId="4818" xr:uid="{00000000-0005-0000-0000-0000D1120000}"/>
    <cellStyle name="강조색5 5 3" xfId="4819" xr:uid="{00000000-0005-0000-0000-0000D2120000}"/>
    <cellStyle name="강조색5 5 4" xfId="4820" xr:uid="{00000000-0005-0000-0000-0000D3120000}"/>
    <cellStyle name="강조색5 5 5" xfId="4821" xr:uid="{00000000-0005-0000-0000-0000D4120000}"/>
    <cellStyle name="강조색5 5 6" xfId="4822" xr:uid="{00000000-0005-0000-0000-0000D5120000}"/>
    <cellStyle name="강조색5 5 7" xfId="4823" xr:uid="{00000000-0005-0000-0000-0000D6120000}"/>
    <cellStyle name="강조색5 6" xfId="4824" xr:uid="{00000000-0005-0000-0000-0000D7120000}"/>
    <cellStyle name="강조색5 6 2" xfId="4825" xr:uid="{00000000-0005-0000-0000-0000D8120000}"/>
    <cellStyle name="강조색5 6 2 2" xfId="4826" xr:uid="{00000000-0005-0000-0000-0000D9120000}"/>
    <cellStyle name="강조색5 6 2 3" xfId="4827" xr:uid="{00000000-0005-0000-0000-0000DA120000}"/>
    <cellStyle name="강조색5 6 2 4" xfId="4828" xr:uid="{00000000-0005-0000-0000-0000DB120000}"/>
    <cellStyle name="강조색5 6 2 5" xfId="4829" xr:uid="{00000000-0005-0000-0000-0000DC120000}"/>
    <cellStyle name="강조색5 6 3" xfId="4830" xr:uid="{00000000-0005-0000-0000-0000DD120000}"/>
    <cellStyle name="강조색5 6 4" xfId="4831" xr:uid="{00000000-0005-0000-0000-0000DE120000}"/>
    <cellStyle name="강조색5 6 5" xfId="4832" xr:uid="{00000000-0005-0000-0000-0000DF120000}"/>
    <cellStyle name="강조색5 6 6" xfId="4833" xr:uid="{00000000-0005-0000-0000-0000E0120000}"/>
    <cellStyle name="강조색5 6 7" xfId="4834" xr:uid="{00000000-0005-0000-0000-0000E1120000}"/>
    <cellStyle name="강조색5 7" xfId="4835" xr:uid="{00000000-0005-0000-0000-0000E2120000}"/>
    <cellStyle name="강조색5 7 2" xfId="4836" xr:uid="{00000000-0005-0000-0000-0000E3120000}"/>
    <cellStyle name="강조색5 7 2 2" xfId="4837" xr:uid="{00000000-0005-0000-0000-0000E4120000}"/>
    <cellStyle name="강조색5 7 2 3" xfId="4838" xr:uid="{00000000-0005-0000-0000-0000E5120000}"/>
    <cellStyle name="강조색5 7 2 4" xfId="4839" xr:uid="{00000000-0005-0000-0000-0000E6120000}"/>
    <cellStyle name="강조색5 7 2 5" xfId="4840" xr:uid="{00000000-0005-0000-0000-0000E7120000}"/>
    <cellStyle name="강조색5 7 3" xfId="4841" xr:uid="{00000000-0005-0000-0000-0000E8120000}"/>
    <cellStyle name="강조색5 7 4" xfId="4842" xr:uid="{00000000-0005-0000-0000-0000E9120000}"/>
    <cellStyle name="강조색5 7 5" xfId="4843" xr:uid="{00000000-0005-0000-0000-0000EA120000}"/>
    <cellStyle name="강조색5 7 6" xfId="4844" xr:uid="{00000000-0005-0000-0000-0000EB120000}"/>
    <cellStyle name="강조색5 7 7" xfId="4845" xr:uid="{00000000-0005-0000-0000-0000EC120000}"/>
    <cellStyle name="강조색5 8" xfId="4846" xr:uid="{00000000-0005-0000-0000-0000ED120000}"/>
    <cellStyle name="강조색5 8 2" xfId="4847" xr:uid="{00000000-0005-0000-0000-0000EE120000}"/>
    <cellStyle name="강조색5 8 2 2" xfId="4848" xr:uid="{00000000-0005-0000-0000-0000EF120000}"/>
    <cellStyle name="강조색5 8 2 3" xfId="4849" xr:uid="{00000000-0005-0000-0000-0000F0120000}"/>
    <cellStyle name="강조색5 8 2 4" xfId="4850" xr:uid="{00000000-0005-0000-0000-0000F1120000}"/>
    <cellStyle name="강조색5 8 2 5" xfId="4851" xr:uid="{00000000-0005-0000-0000-0000F2120000}"/>
    <cellStyle name="강조색5 8 3" xfId="4852" xr:uid="{00000000-0005-0000-0000-0000F3120000}"/>
    <cellStyle name="강조색5 8 4" xfId="4853" xr:uid="{00000000-0005-0000-0000-0000F4120000}"/>
    <cellStyle name="강조색5 8 5" xfId="4854" xr:uid="{00000000-0005-0000-0000-0000F5120000}"/>
    <cellStyle name="강조색5 8 6" xfId="4855" xr:uid="{00000000-0005-0000-0000-0000F6120000}"/>
    <cellStyle name="강조색5 8 7" xfId="4856" xr:uid="{00000000-0005-0000-0000-0000F7120000}"/>
    <cellStyle name="강조색5 9" xfId="4857" xr:uid="{00000000-0005-0000-0000-0000F8120000}"/>
    <cellStyle name="강조색5 9 2" xfId="4858" xr:uid="{00000000-0005-0000-0000-0000F9120000}"/>
    <cellStyle name="강조색5 9 2 2" xfId="4859" xr:uid="{00000000-0005-0000-0000-0000FA120000}"/>
    <cellStyle name="강조색5 9 2 3" xfId="4860" xr:uid="{00000000-0005-0000-0000-0000FB120000}"/>
    <cellStyle name="강조색5 9 2 4" xfId="4861" xr:uid="{00000000-0005-0000-0000-0000FC120000}"/>
    <cellStyle name="강조색5 9 2 5" xfId="4862" xr:uid="{00000000-0005-0000-0000-0000FD120000}"/>
    <cellStyle name="강조색5 9 3" xfId="4863" xr:uid="{00000000-0005-0000-0000-0000FE120000}"/>
    <cellStyle name="강조색5 9 4" xfId="4864" xr:uid="{00000000-0005-0000-0000-0000FF120000}"/>
    <cellStyle name="강조색5 9 5" xfId="4865" xr:uid="{00000000-0005-0000-0000-000000130000}"/>
    <cellStyle name="강조색5 9 6" xfId="4866" xr:uid="{00000000-0005-0000-0000-000001130000}"/>
    <cellStyle name="강조색5 9 7" xfId="4867" xr:uid="{00000000-0005-0000-0000-000002130000}"/>
    <cellStyle name="강조색6 10" xfId="4868" xr:uid="{00000000-0005-0000-0000-000003130000}"/>
    <cellStyle name="강조색6 10 2" xfId="4869" xr:uid="{00000000-0005-0000-0000-000004130000}"/>
    <cellStyle name="강조색6 10 2 2" xfId="4870" xr:uid="{00000000-0005-0000-0000-000005130000}"/>
    <cellStyle name="강조색6 10 2 3" xfId="4871" xr:uid="{00000000-0005-0000-0000-000006130000}"/>
    <cellStyle name="강조색6 10 2 4" xfId="4872" xr:uid="{00000000-0005-0000-0000-000007130000}"/>
    <cellStyle name="강조색6 10 2 5" xfId="4873" xr:uid="{00000000-0005-0000-0000-000008130000}"/>
    <cellStyle name="강조색6 10 3" xfId="4874" xr:uid="{00000000-0005-0000-0000-000009130000}"/>
    <cellStyle name="강조색6 10 4" xfId="4875" xr:uid="{00000000-0005-0000-0000-00000A130000}"/>
    <cellStyle name="강조색6 10 5" xfId="4876" xr:uid="{00000000-0005-0000-0000-00000B130000}"/>
    <cellStyle name="강조색6 10 6" xfId="4877" xr:uid="{00000000-0005-0000-0000-00000C130000}"/>
    <cellStyle name="강조색6 10 7" xfId="4878" xr:uid="{00000000-0005-0000-0000-00000D130000}"/>
    <cellStyle name="강조색6 11" xfId="4879" xr:uid="{00000000-0005-0000-0000-00000E130000}"/>
    <cellStyle name="강조색6 11 2" xfId="4880" xr:uid="{00000000-0005-0000-0000-00000F130000}"/>
    <cellStyle name="강조색6 11 2 2" xfId="4881" xr:uid="{00000000-0005-0000-0000-000010130000}"/>
    <cellStyle name="강조색6 11 2 3" xfId="4882" xr:uid="{00000000-0005-0000-0000-000011130000}"/>
    <cellStyle name="강조색6 11 2 4" xfId="4883" xr:uid="{00000000-0005-0000-0000-000012130000}"/>
    <cellStyle name="강조색6 11 2 5" xfId="4884" xr:uid="{00000000-0005-0000-0000-000013130000}"/>
    <cellStyle name="강조색6 11 3" xfId="4885" xr:uid="{00000000-0005-0000-0000-000014130000}"/>
    <cellStyle name="강조색6 11 4" xfId="4886" xr:uid="{00000000-0005-0000-0000-000015130000}"/>
    <cellStyle name="강조색6 11 5" xfId="4887" xr:uid="{00000000-0005-0000-0000-000016130000}"/>
    <cellStyle name="강조색6 11 6" xfId="4888" xr:uid="{00000000-0005-0000-0000-000017130000}"/>
    <cellStyle name="강조색6 11 7" xfId="4889" xr:uid="{00000000-0005-0000-0000-000018130000}"/>
    <cellStyle name="강조색6 12" xfId="4890" xr:uid="{00000000-0005-0000-0000-000019130000}"/>
    <cellStyle name="강조색6 12 2" xfId="4891" xr:uid="{00000000-0005-0000-0000-00001A130000}"/>
    <cellStyle name="강조색6 12 2 2" xfId="4892" xr:uid="{00000000-0005-0000-0000-00001B130000}"/>
    <cellStyle name="강조색6 12 2 3" xfId="4893" xr:uid="{00000000-0005-0000-0000-00001C130000}"/>
    <cellStyle name="강조색6 12 2 4" xfId="4894" xr:uid="{00000000-0005-0000-0000-00001D130000}"/>
    <cellStyle name="강조색6 12 2 5" xfId="4895" xr:uid="{00000000-0005-0000-0000-00001E130000}"/>
    <cellStyle name="강조색6 12 3" xfId="4896" xr:uid="{00000000-0005-0000-0000-00001F130000}"/>
    <cellStyle name="강조색6 12 4" xfId="4897" xr:uid="{00000000-0005-0000-0000-000020130000}"/>
    <cellStyle name="강조색6 12 5" xfId="4898" xr:uid="{00000000-0005-0000-0000-000021130000}"/>
    <cellStyle name="강조색6 12 6" xfId="4899" xr:uid="{00000000-0005-0000-0000-000022130000}"/>
    <cellStyle name="강조색6 12 7" xfId="4900" xr:uid="{00000000-0005-0000-0000-000023130000}"/>
    <cellStyle name="강조색6 13" xfId="4901" xr:uid="{00000000-0005-0000-0000-000024130000}"/>
    <cellStyle name="강조색6 13 2" xfId="4902" xr:uid="{00000000-0005-0000-0000-000025130000}"/>
    <cellStyle name="강조색6 13 3" xfId="4903" xr:uid="{00000000-0005-0000-0000-000026130000}"/>
    <cellStyle name="강조색6 13 4" xfId="4904" xr:uid="{00000000-0005-0000-0000-000027130000}"/>
    <cellStyle name="강조색6 14" xfId="4905" xr:uid="{00000000-0005-0000-0000-000028130000}"/>
    <cellStyle name="강조색6 14 2" xfId="4906" xr:uid="{00000000-0005-0000-0000-000029130000}"/>
    <cellStyle name="강조색6 14 3" xfId="4907" xr:uid="{00000000-0005-0000-0000-00002A130000}"/>
    <cellStyle name="강조색6 14 4" xfId="4908" xr:uid="{00000000-0005-0000-0000-00002B130000}"/>
    <cellStyle name="강조색6 15" xfId="4909" xr:uid="{00000000-0005-0000-0000-00002C130000}"/>
    <cellStyle name="강조색6 15 2" xfId="4910" xr:uid="{00000000-0005-0000-0000-00002D130000}"/>
    <cellStyle name="강조색6 15 3" xfId="4911" xr:uid="{00000000-0005-0000-0000-00002E130000}"/>
    <cellStyle name="강조색6 15 4" xfId="4912" xr:uid="{00000000-0005-0000-0000-00002F130000}"/>
    <cellStyle name="강조색6 16" xfId="4913" xr:uid="{00000000-0005-0000-0000-000030130000}"/>
    <cellStyle name="강조색6 16 2" xfId="4914" xr:uid="{00000000-0005-0000-0000-000031130000}"/>
    <cellStyle name="강조색6 16 3" xfId="4915" xr:uid="{00000000-0005-0000-0000-000032130000}"/>
    <cellStyle name="강조색6 16 4" xfId="4916" xr:uid="{00000000-0005-0000-0000-000033130000}"/>
    <cellStyle name="강조색6 2" xfId="4917" xr:uid="{00000000-0005-0000-0000-000034130000}"/>
    <cellStyle name="강조색6 2 2" xfId="4918" xr:uid="{00000000-0005-0000-0000-000035130000}"/>
    <cellStyle name="강조색6 2 2 2" xfId="4919" xr:uid="{00000000-0005-0000-0000-000036130000}"/>
    <cellStyle name="강조색6 2 2 3" xfId="4920" xr:uid="{00000000-0005-0000-0000-000037130000}"/>
    <cellStyle name="강조색6 2 2 4" xfId="4921" xr:uid="{00000000-0005-0000-0000-000038130000}"/>
    <cellStyle name="강조색6 2 2 5" xfId="4922" xr:uid="{00000000-0005-0000-0000-000039130000}"/>
    <cellStyle name="강조색6 2 3" xfId="4923" xr:uid="{00000000-0005-0000-0000-00003A130000}"/>
    <cellStyle name="강조색6 2 4" xfId="4924" xr:uid="{00000000-0005-0000-0000-00003B130000}"/>
    <cellStyle name="강조색6 2 5" xfId="4925" xr:uid="{00000000-0005-0000-0000-00003C130000}"/>
    <cellStyle name="강조색6 2 6" xfId="4926" xr:uid="{00000000-0005-0000-0000-00003D130000}"/>
    <cellStyle name="강조색6 2 7" xfId="4927" xr:uid="{00000000-0005-0000-0000-00003E130000}"/>
    <cellStyle name="강조색6 3" xfId="4928" xr:uid="{00000000-0005-0000-0000-00003F130000}"/>
    <cellStyle name="강조색6 3 2" xfId="4929" xr:uid="{00000000-0005-0000-0000-000040130000}"/>
    <cellStyle name="강조색6 3 2 2" xfId="4930" xr:uid="{00000000-0005-0000-0000-000041130000}"/>
    <cellStyle name="강조색6 3 2 3" xfId="4931" xr:uid="{00000000-0005-0000-0000-000042130000}"/>
    <cellStyle name="강조색6 3 2 4" xfId="4932" xr:uid="{00000000-0005-0000-0000-000043130000}"/>
    <cellStyle name="강조색6 3 2 5" xfId="4933" xr:uid="{00000000-0005-0000-0000-000044130000}"/>
    <cellStyle name="강조색6 3 3" xfId="4934" xr:uid="{00000000-0005-0000-0000-000045130000}"/>
    <cellStyle name="강조색6 3 4" xfId="4935" xr:uid="{00000000-0005-0000-0000-000046130000}"/>
    <cellStyle name="강조색6 3 5" xfId="4936" xr:uid="{00000000-0005-0000-0000-000047130000}"/>
    <cellStyle name="강조색6 3 6" xfId="4937" xr:uid="{00000000-0005-0000-0000-000048130000}"/>
    <cellStyle name="강조색6 3 7" xfId="4938" xr:uid="{00000000-0005-0000-0000-000049130000}"/>
    <cellStyle name="강조색6 4" xfId="4939" xr:uid="{00000000-0005-0000-0000-00004A130000}"/>
    <cellStyle name="강조색6 4 2" xfId="4940" xr:uid="{00000000-0005-0000-0000-00004B130000}"/>
    <cellStyle name="강조색6 4 2 2" xfId="4941" xr:uid="{00000000-0005-0000-0000-00004C130000}"/>
    <cellStyle name="강조색6 4 2 3" xfId="4942" xr:uid="{00000000-0005-0000-0000-00004D130000}"/>
    <cellStyle name="강조색6 4 2 4" xfId="4943" xr:uid="{00000000-0005-0000-0000-00004E130000}"/>
    <cellStyle name="강조색6 4 2 5" xfId="4944" xr:uid="{00000000-0005-0000-0000-00004F130000}"/>
    <cellStyle name="강조색6 4 3" xfId="4945" xr:uid="{00000000-0005-0000-0000-000050130000}"/>
    <cellStyle name="강조색6 4 4" xfId="4946" xr:uid="{00000000-0005-0000-0000-000051130000}"/>
    <cellStyle name="강조색6 4 5" xfId="4947" xr:uid="{00000000-0005-0000-0000-000052130000}"/>
    <cellStyle name="강조색6 4 6" xfId="4948" xr:uid="{00000000-0005-0000-0000-000053130000}"/>
    <cellStyle name="강조색6 4 7" xfId="4949" xr:uid="{00000000-0005-0000-0000-000054130000}"/>
    <cellStyle name="강조색6 5" xfId="4950" xr:uid="{00000000-0005-0000-0000-000055130000}"/>
    <cellStyle name="강조색6 5 2" xfId="4951" xr:uid="{00000000-0005-0000-0000-000056130000}"/>
    <cellStyle name="강조색6 5 2 2" xfId="4952" xr:uid="{00000000-0005-0000-0000-000057130000}"/>
    <cellStyle name="강조색6 5 2 3" xfId="4953" xr:uid="{00000000-0005-0000-0000-000058130000}"/>
    <cellStyle name="강조색6 5 2 4" xfId="4954" xr:uid="{00000000-0005-0000-0000-000059130000}"/>
    <cellStyle name="강조색6 5 2 5" xfId="4955" xr:uid="{00000000-0005-0000-0000-00005A130000}"/>
    <cellStyle name="강조색6 5 3" xfId="4956" xr:uid="{00000000-0005-0000-0000-00005B130000}"/>
    <cellStyle name="강조색6 5 4" xfId="4957" xr:uid="{00000000-0005-0000-0000-00005C130000}"/>
    <cellStyle name="강조색6 5 5" xfId="4958" xr:uid="{00000000-0005-0000-0000-00005D130000}"/>
    <cellStyle name="강조색6 5 6" xfId="4959" xr:uid="{00000000-0005-0000-0000-00005E130000}"/>
    <cellStyle name="강조색6 5 7" xfId="4960" xr:uid="{00000000-0005-0000-0000-00005F130000}"/>
    <cellStyle name="강조색6 6" xfId="4961" xr:uid="{00000000-0005-0000-0000-000060130000}"/>
    <cellStyle name="강조색6 6 2" xfId="4962" xr:uid="{00000000-0005-0000-0000-000061130000}"/>
    <cellStyle name="강조색6 6 2 2" xfId="4963" xr:uid="{00000000-0005-0000-0000-000062130000}"/>
    <cellStyle name="강조색6 6 2 3" xfId="4964" xr:uid="{00000000-0005-0000-0000-000063130000}"/>
    <cellStyle name="강조색6 6 2 4" xfId="4965" xr:uid="{00000000-0005-0000-0000-000064130000}"/>
    <cellStyle name="강조색6 6 2 5" xfId="4966" xr:uid="{00000000-0005-0000-0000-000065130000}"/>
    <cellStyle name="강조색6 6 3" xfId="4967" xr:uid="{00000000-0005-0000-0000-000066130000}"/>
    <cellStyle name="강조색6 6 4" xfId="4968" xr:uid="{00000000-0005-0000-0000-000067130000}"/>
    <cellStyle name="강조색6 6 5" xfId="4969" xr:uid="{00000000-0005-0000-0000-000068130000}"/>
    <cellStyle name="강조색6 6 6" xfId="4970" xr:uid="{00000000-0005-0000-0000-000069130000}"/>
    <cellStyle name="강조색6 6 7" xfId="4971" xr:uid="{00000000-0005-0000-0000-00006A130000}"/>
    <cellStyle name="강조색6 7" xfId="4972" xr:uid="{00000000-0005-0000-0000-00006B130000}"/>
    <cellStyle name="강조색6 7 2" xfId="4973" xr:uid="{00000000-0005-0000-0000-00006C130000}"/>
    <cellStyle name="강조색6 7 2 2" xfId="4974" xr:uid="{00000000-0005-0000-0000-00006D130000}"/>
    <cellStyle name="강조색6 7 2 3" xfId="4975" xr:uid="{00000000-0005-0000-0000-00006E130000}"/>
    <cellStyle name="강조색6 7 2 4" xfId="4976" xr:uid="{00000000-0005-0000-0000-00006F130000}"/>
    <cellStyle name="강조색6 7 2 5" xfId="4977" xr:uid="{00000000-0005-0000-0000-000070130000}"/>
    <cellStyle name="강조색6 7 3" xfId="4978" xr:uid="{00000000-0005-0000-0000-000071130000}"/>
    <cellStyle name="강조색6 7 4" xfId="4979" xr:uid="{00000000-0005-0000-0000-000072130000}"/>
    <cellStyle name="강조색6 7 5" xfId="4980" xr:uid="{00000000-0005-0000-0000-000073130000}"/>
    <cellStyle name="강조색6 7 6" xfId="4981" xr:uid="{00000000-0005-0000-0000-000074130000}"/>
    <cellStyle name="강조색6 7 7" xfId="4982" xr:uid="{00000000-0005-0000-0000-000075130000}"/>
    <cellStyle name="강조색6 8" xfId="4983" xr:uid="{00000000-0005-0000-0000-000076130000}"/>
    <cellStyle name="강조색6 8 2" xfId="4984" xr:uid="{00000000-0005-0000-0000-000077130000}"/>
    <cellStyle name="강조색6 8 2 2" xfId="4985" xr:uid="{00000000-0005-0000-0000-000078130000}"/>
    <cellStyle name="강조색6 8 2 3" xfId="4986" xr:uid="{00000000-0005-0000-0000-000079130000}"/>
    <cellStyle name="강조색6 8 2 4" xfId="4987" xr:uid="{00000000-0005-0000-0000-00007A130000}"/>
    <cellStyle name="강조색6 8 2 5" xfId="4988" xr:uid="{00000000-0005-0000-0000-00007B130000}"/>
    <cellStyle name="강조색6 8 3" xfId="4989" xr:uid="{00000000-0005-0000-0000-00007C130000}"/>
    <cellStyle name="강조색6 8 4" xfId="4990" xr:uid="{00000000-0005-0000-0000-00007D130000}"/>
    <cellStyle name="강조색6 8 5" xfId="4991" xr:uid="{00000000-0005-0000-0000-00007E130000}"/>
    <cellStyle name="강조색6 8 6" xfId="4992" xr:uid="{00000000-0005-0000-0000-00007F130000}"/>
    <cellStyle name="강조색6 8 7" xfId="4993" xr:uid="{00000000-0005-0000-0000-000080130000}"/>
    <cellStyle name="강조색6 9" xfId="4994" xr:uid="{00000000-0005-0000-0000-000081130000}"/>
    <cellStyle name="강조색6 9 2" xfId="4995" xr:uid="{00000000-0005-0000-0000-000082130000}"/>
    <cellStyle name="강조색6 9 2 2" xfId="4996" xr:uid="{00000000-0005-0000-0000-000083130000}"/>
    <cellStyle name="강조색6 9 2 3" xfId="4997" xr:uid="{00000000-0005-0000-0000-000084130000}"/>
    <cellStyle name="강조색6 9 2 4" xfId="4998" xr:uid="{00000000-0005-0000-0000-000085130000}"/>
    <cellStyle name="강조색6 9 2 5" xfId="4999" xr:uid="{00000000-0005-0000-0000-000086130000}"/>
    <cellStyle name="강조색6 9 3" xfId="5000" xr:uid="{00000000-0005-0000-0000-000087130000}"/>
    <cellStyle name="강조색6 9 4" xfId="5001" xr:uid="{00000000-0005-0000-0000-000088130000}"/>
    <cellStyle name="강조색6 9 5" xfId="5002" xr:uid="{00000000-0005-0000-0000-000089130000}"/>
    <cellStyle name="강조색6 9 6" xfId="5003" xr:uid="{00000000-0005-0000-0000-00008A130000}"/>
    <cellStyle name="강조색6 9 7" xfId="5004" xr:uid="{00000000-0005-0000-0000-00008B130000}"/>
    <cellStyle name="경고문 10" xfId="5005" xr:uid="{00000000-0005-0000-0000-00008C130000}"/>
    <cellStyle name="경고문 10 2" xfId="5006" xr:uid="{00000000-0005-0000-0000-00008D130000}"/>
    <cellStyle name="경고문 10 2 2" xfId="5007" xr:uid="{00000000-0005-0000-0000-00008E130000}"/>
    <cellStyle name="경고문 10 2 3" xfId="5008" xr:uid="{00000000-0005-0000-0000-00008F130000}"/>
    <cellStyle name="경고문 10 2 4" xfId="5009" xr:uid="{00000000-0005-0000-0000-000090130000}"/>
    <cellStyle name="경고문 10 2 5" xfId="5010" xr:uid="{00000000-0005-0000-0000-000091130000}"/>
    <cellStyle name="경고문 10 3" xfId="5011" xr:uid="{00000000-0005-0000-0000-000092130000}"/>
    <cellStyle name="경고문 10 4" xfId="5012" xr:uid="{00000000-0005-0000-0000-000093130000}"/>
    <cellStyle name="경고문 10 5" xfId="5013" xr:uid="{00000000-0005-0000-0000-000094130000}"/>
    <cellStyle name="경고문 10 6" xfId="5014" xr:uid="{00000000-0005-0000-0000-000095130000}"/>
    <cellStyle name="경고문 10 7" xfId="5015" xr:uid="{00000000-0005-0000-0000-000096130000}"/>
    <cellStyle name="경고문 11" xfId="5016" xr:uid="{00000000-0005-0000-0000-000097130000}"/>
    <cellStyle name="경고문 11 2" xfId="5017" xr:uid="{00000000-0005-0000-0000-000098130000}"/>
    <cellStyle name="경고문 11 2 2" xfId="5018" xr:uid="{00000000-0005-0000-0000-000099130000}"/>
    <cellStyle name="경고문 11 2 3" xfId="5019" xr:uid="{00000000-0005-0000-0000-00009A130000}"/>
    <cellStyle name="경고문 11 2 4" xfId="5020" xr:uid="{00000000-0005-0000-0000-00009B130000}"/>
    <cellStyle name="경고문 11 2 5" xfId="5021" xr:uid="{00000000-0005-0000-0000-00009C130000}"/>
    <cellStyle name="경고문 11 3" xfId="5022" xr:uid="{00000000-0005-0000-0000-00009D130000}"/>
    <cellStyle name="경고문 11 4" xfId="5023" xr:uid="{00000000-0005-0000-0000-00009E130000}"/>
    <cellStyle name="경고문 11 5" xfId="5024" xr:uid="{00000000-0005-0000-0000-00009F130000}"/>
    <cellStyle name="경고문 11 6" xfId="5025" xr:uid="{00000000-0005-0000-0000-0000A0130000}"/>
    <cellStyle name="경고문 11 7" xfId="5026" xr:uid="{00000000-0005-0000-0000-0000A1130000}"/>
    <cellStyle name="경고문 12" xfId="5027" xr:uid="{00000000-0005-0000-0000-0000A2130000}"/>
    <cellStyle name="경고문 12 2" xfId="5028" xr:uid="{00000000-0005-0000-0000-0000A3130000}"/>
    <cellStyle name="경고문 12 2 2" xfId="5029" xr:uid="{00000000-0005-0000-0000-0000A4130000}"/>
    <cellStyle name="경고문 12 2 3" xfId="5030" xr:uid="{00000000-0005-0000-0000-0000A5130000}"/>
    <cellStyle name="경고문 12 2 4" xfId="5031" xr:uid="{00000000-0005-0000-0000-0000A6130000}"/>
    <cellStyle name="경고문 12 2 5" xfId="5032" xr:uid="{00000000-0005-0000-0000-0000A7130000}"/>
    <cellStyle name="경고문 12 3" xfId="5033" xr:uid="{00000000-0005-0000-0000-0000A8130000}"/>
    <cellStyle name="경고문 12 4" xfId="5034" xr:uid="{00000000-0005-0000-0000-0000A9130000}"/>
    <cellStyle name="경고문 12 5" xfId="5035" xr:uid="{00000000-0005-0000-0000-0000AA130000}"/>
    <cellStyle name="경고문 12 6" xfId="5036" xr:uid="{00000000-0005-0000-0000-0000AB130000}"/>
    <cellStyle name="경고문 12 7" xfId="5037" xr:uid="{00000000-0005-0000-0000-0000AC130000}"/>
    <cellStyle name="경고문 13" xfId="5038" xr:uid="{00000000-0005-0000-0000-0000AD130000}"/>
    <cellStyle name="경고문 13 2" xfId="5039" xr:uid="{00000000-0005-0000-0000-0000AE130000}"/>
    <cellStyle name="경고문 13 3" xfId="5040" xr:uid="{00000000-0005-0000-0000-0000AF130000}"/>
    <cellStyle name="경고문 13 4" xfId="5041" xr:uid="{00000000-0005-0000-0000-0000B0130000}"/>
    <cellStyle name="경고문 14" xfId="5042" xr:uid="{00000000-0005-0000-0000-0000B1130000}"/>
    <cellStyle name="경고문 14 2" xfId="5043" xr:uid="{00000000-0005-0000-0000-0000B2130000}"/>
    <cellStyle name="경고문 14 3" xfId="5044" xr:uid="{00000000-0005-0000-0000-0000B3130000}"/>
    <cellStyle name="경고문 14 4" xfId="5045" xr:uid="{00000000-0005-0000-0000-0000B4130000}"/>
    <cellStyle name="경고문 15" xfId="5046" xr:uid="{00000000-0005-0000-0000-0000B5130000}"/>
    <cellStyle name="경고문 15 2" xfId="5047" xr:uid="{00000000-0005-0000-0000-0000B6130000}"/>
    <cellStyle name="경고문 15 3" xfId="5048" xr:uid="{00000000-0005-0000-0000-0000B7130000}"/>
    <cellStyle name="경고문 15 4" xfId="5049" xr:uid="{00000000-0005-0000-0000-0000B8130000}"/>
    <cellStyle name="경고문 16" xfId="5050" xr:uid="{00000000-0005-0000-0000-0000B9130000}"/>
    <cellStyle name="경고문 16 2" xfId="5051" xr:uid="{00000000-0005-0000-0000-0000BA130000}"/>
    <cellStyle name="경고문 16 3" xfId="5052" xr:uid="{00000000-0005-0000-0000-0000BB130000}"/>
    <cellStyle name="경고문 16 4" xfId="5053" xr:uid="{00000000-0005-0000-0000-0000BC130000}"/>
    <cellStyle name="경고문 2" xfId="5054" xr:uid="{00000000-0005-0000-0000-0000BD130000}"/>
    <cellStyle name="경고문 2 2" xfId="5055" xr:uid="{00000000-0005-0000-0000-0000BE130000}"/>
    <cellStyle name="경고문 2 2 2" xfId="5056" xr:uid="{00000000-0005-0000-0000-0000BF130000}"/>
    <cellStyle name="경고문 2 2 3" xfId="5057" xr:uid="{00000000-0005-0000-0000-0000C0130000}"/>
    <cellStyle name="경고문 2 2 4" xfId="5058" xr:uid="{00000000-0005-0000-0000-0000C1130000}"/>
    <cellStyle name="경고문 2 2 5" xfId="5059" xr:uid="{00000000-0005-0000-0000-0000C2130000}"/>
    <cellStyle name="경고문 2 3" xfId="5060" xr:uid="{00000000-0005-0000-0000-0000C3130000}"/>
    <cellStyle name="경고문 2 4" xfId="5061" xr:uid="{00000000-0005-0000-0000-0000C4130000}"/>
    <cellStyle name="경고문 2 5" xfId="5062" xr:uid="{00000000-0005-0000-0000-0000C5130000}"/>
    <cellStyle name="경고문 2 6" xfId="5063" xr:uid="{00000000-0005-0000-0000-0000C6130000}"/>
    <cellStyle name="경고문 2 7" xfId="5064" xr:uid="{00000000-0005-0000-0000-0000C7130000}"/>
    <cellStyle name="경고문 3" xfId="5065" xr:uid="{00000000-0005-0000-0000-0000C8130000}"/>
    <cellStyle name="경고문 3 2" xfId="5066" xr:uid="{00000000-0005-0000-0000-0000C9130000}"/>
    <cellStyle name="경고문 3 2 2" xfId="5067" xr:uid="{00000000-0005-0000-0000-0000CA130000}"/>
    <cellStyle name="경고문 3 2 3" xfId="5068" xr:uid="{00000000-0005-0000-0000-0000CB130000}"/>
    <cellStyle name="경고문 3 2 4" xfId="5069" xr:uid="{00000000-0005-0000-0000-0000CC130000}"/>
    <cellStyle name="경고문 3 2 5" xfId="5070" xr:uid="{00000000-0005-0000-0000-0000CD130000}"/>
    <cellStyle name="경고문 3 3" xfId="5071" xr:uid="{00000000-0005-0000-0000-0000CE130000}"/>
    <cellStyle name="경고문 3 4" xfId="5072" xr:uid="{00000000-0005-0000-0000-0000CF130000}"/>
    <cellStyle name="경고문 3 5" xfId="5073" xr:uid="{00000000-0005-0000-0000-0000D0130000}"/>
    <cellStyle name="경고문 3 6" xfId="5074" xr:uid="{00000000-0005-0000-0000-0000D1130000}"/>
    <cellStyle name="경고문 3 7" xfId="5075" xr:uid="{00000000-0005-0000-0000-0000D2130000}"/>
    <cellStyle name="경고문 4" xfId="5076" xr:uid="{00000000-0005-0000-0000-0000D3130000}"/>
    <cellStyle name="경고문 4 2" xfId="5077" xr:uid="{00000000-0005-0000-0000-0000D4130000}"/>
    <cellStyle name="경고문 4 2 2" xfId="5078" xr:uid="{00000000-0005-0000-0000-0000D5130000}"/>
    <cellStyle name="경고문 4 2 3" xfId="5079" xr:uid="{00000000-0005-0000-0000-0000D6130000}"/>
    <cellStyle name="경고문 4 2 4" xfId="5080" xr:uid="{00000000-0005-0000-0000-0000D7130000}"/>
    <cellStyle name="경고문 4 2 5" xfId="5081" xr:uid="{00000000-0005-0000-0000-0000D8130000}"/>
    <cellStyle name="경고문 4 3" xfId="5082" xr:uid="{00000000-0005-0000-0000-0000D9130000}"/>
    <cellStyle name="경고문 4 4" xfId="5083" xr:uid="{00000000-0005-0000-0000-0000DA130000}"/>
    <cellStyle name="경고문 4 5" xfId="5084" xr:uid="{00000000-0005-0000-0000-0000DB130000}"/>
    <cellStyle name="경고문 4 6" xfId="5085" xr:uid="{00000000-0005-0000-0000-0000DC130000}"/>
    <cellStyle name="경고문 4 7" xfId="5086" xr:uid="{00000000-0005-0000-0000-0000DD130000}"/>
    <cellStyle name="경고문 5" xfId="5087" xr:uid="{00000000-0005-0000-0000-0000DE130000}"/>
    <cellStyle name="경고문 5 2" xfId="5088" xr:uid="{00000000-0005-0000-0000-0000DF130000}"/>
    <cellStyle name="경고문 5 2 2" xfId="5089" xr:uid="{00000000-0005-0000-0000-0000E0130000}"/>
    <cellStyle name="경고문 5 2 3" xfId="5090" xr:uid="{00000000-0005-0000-0000-0000E1130000}"/>
    <cellStyle name="경고문 5 2 4" xfId="5091" xr:uid="{00000000-0005-0000-0000-0000E2130000}"/>
    <cellStyle name="경고문 5 2 5" xfId="5092" xr:uid="{00000000-0005-0000-0000-0000E3130000}"/>
    <cellStyle name="경고문 5 3" xfId="5093" xr:uid="{00000000-0005-0000-0000-0000E4130000}"/>
    <cellStyle name="경고문 5 4" xfId="5094" xr:uid="{00000000-0005-0000-0000-0000E5130000}"/>
    <cellStyle name="경고문 5 5" xfId="5095" xr:uid="{00000000-0005-0000-0000-0000E6130000}"/>
    <cellStyle name="경고문 5 6" xfId="5096" xr:uid="{00000000-0005-0000-0000-0000E7130000}"/>
    <cellStyle name="경고문 5 7" xfId="5097" xr:uid="{00000000-0005-0000-0000-0000E8130000}"/>
    <cellStyle name="경고문 6" xfId="5098" xr:uid="{00000000-0005-0000-0000-0000E9130000}"/>
    <cellStyle name="경고문 6 2" xfId="5099" xr:uid="{00000000-0005-0000-0000-0000EA130000}"/>
    <cellStyle name="경고문 6 2 2" xfId="5100" xr:uid="{00000000-0005-0000-0000-0000EB130000}"/>
    <cellStyle name="경고문 6 2 3" xfId="5101" xr:uid="{00000000-0005-0000-0000-0000EC130000}"/>
    <cellStyle name="경고문 6 2 4" xfId="5102" xr:uid="{00000000-0005-0000-0000-0000ED130000}"/>
    <cellStyle name="경고문 6 2 5" xfId="5103" xr:uid="{00000000-0005-0000-0000-0000EE130000}"/>
    <cellStyle name="경고문 6 3" xfId="5104" xr:uid="{00000000-0005-0000-0000-0000EF130000}"/>
    <cellStyle name="경고문 6 4" xfId="5105" xr:uid="{00000000-0005-0000-0000-0000F0130000}"/>
    <cellStyle name="경고문 6 5" xfId="5106" xr:uid="{00000000-0005-0000-0000-0000F1130000}"/>
    <cellStyle name="경고문 6 6" xfId="5107" xr:uid="{00000000-0005-0000-0000-0000F2130000}"/>
    <cellStyle name="경고문 6 7" xfId="5108" xr:uid="{00000000-0005-0000-0000-0000F3130000}"/>
    <cellStyle name="경고문 7" xfId="5109" xr:uid="{00000000-0005-0000-0000-0000F4130000}"/>
    <cellStyle name="경고문 7 2" xfId="5110" xr:uid="{00000000-0005-0000-0000-0000F5130000}"/>
    <cellStyle name="경고문 7 2 2" xfId="5111" xr:uid="{00000000-0005-0000-0000-0000F6130000}"/>
    <cellStyle name="경고문 7 2 3" xfId="5112" xr:uid="{00000000-0005-0000-0000-0000F7130000}"/>
    <cellStyle name="경고문 7 2 4" xfId="5113" xr:uid="{00000000-0005-0000-0000-0000F8130000}"/>
    <cellStyle name="경고문 7 2 5" xfId="5114" xr:uid="{00000000-0005-0000-0000-0000F9130000}"/>
    <cellStyle name="경고문 7 3" xfId="5115" xr:uid="{00000000-0005-0000-0000-0000FA130000}"/>
    <cellStyle name="경고문 7 4" xfId="5116" xr:uid="{00000000-0005-0000-0000-0000FB130000}"/>
    <cellStyle name="경고문 7 5" xfId="5117" xr:uid="{00000000-0005-0000-0000-0000FC130000}"/>
    <cellStyle name="경고문 7 6" xfId="5118" xr:uid="{00000000-0005-0000-0000-0000FD130000}"/>
    <cellStyle name="경고문 7 7" xfId="5119" xr:uid="{00000000-0005-0000-0000-0000FE130000}"/>
    <cellStyle name="경고문 8" xfId="5120" xr:uid="{00000000-0005-0000-0000-0000FF130000}"/>
    <cellStyle name="경고문 8 2" xfId="5121" xr:uid="{00000000-0005-0000-0000-000000140000}"/>
    <cellStyle name="경고문 8 2 2" xfId="5122" xr:uid="{00000000-0005-0000-0000-000001140000}"/>
    <cellStyle name="경고문 8 2 3" xfId="5123" xr:uid="{00000000-0005-0000-0000-000002140000}"/>
    <cellStyle name="경고문 8 2 4" xfId="5124" xr:uid="{00000000-0005-0000-0000-000003140000}"/>
    <cellStyle name="경고문 8 2 5" xfId="5125" xr:uid="{00000000-0005-0000-0000-000004140000}"/>
    <cellStyle name="경고문 8 3" xfId="5126" xr:uid="{00000000-0005-0000-0000-000005140000}"/>
    <cellStyle name="경고문 8 4" xfId="5127" xr:uid="{00000000-0005-0000-0000-000006140000}"/>
    <cellStyle name="경고문 8 5" xfId="5128" xr:uid="{00000000-0005-0000-0000-000007140000}"/>
    <cellStyle name="경고문 8 6" xfId="5129" xr:uid="{00000000-0005-0000-0000-000008140000}"/>
    <cellStyle name="경고문 8 7" xfId="5130" xr:uid="{00000000-0005-0000-0000-000009140000}"/>
    <cellStyle name="경고문 9" xfId="5131" xr:uid="{00000000-0005-0000-0000-00000A140000}"/>
    <cellStyle name="경고문 9 2" xfId="5132" xr:uid="{00000000-0005-0000-0000-00000B140000}"/>
    <cellStyle name="경고문 9 2 2" xfId="5133" xr:uid="{00000000-0005-0000-0000-00000C140000}"/>
    <cellStyle name="경고문 9 2 3" xfId="5134" xr:uid="{00000000-0005-0000-0000-00000D140000}"/>
    <cellStyle name="경고문 9 2 4" xfId="5135" xr:uid="{00000000-0005-0000-0000-00000E140000}"/>
    <cellStyle name="경고문 9 2 5" xfId="5136" xr:uid="{00000000-0005-0000-0000-00000F140000}"/>
    <cellStyle name="경고문 9 3" xfId="5137" xr:uid="{00000000-0005-0000-0000-000010140000}"/>
    <cellStyle name="경고문 9 4" xfId="5138" xr:uid="{00000000-0005-0000-0000-000011140000}"/>
    <cellStyle name="경고문 9 5" xfId="5139" xr:uid="{00000000-0005-0000-0000-000012140000}"/>
    <cellStyle name="경고문 9 6" xfId="5140" xr:uid="{00000000-0005-0000-0000-000013140000}"/>
    <cellStyle name="경고문 9 7" xfId="5141" xr:uid="{00000000-0005-0000-0000-000014140000}"/>
    <cellStyle name="계산 10" xfId="5142" xr:uid="{00000000-0005-0000-0000-000015140000}"/>
    <cellStyle name="계산 10 2" xfId="5143" xr:uid="{00000000-0005-0000-0000-000016140000}"/>
    <cellStyle name="계산 10 2 2" xfId="5144" xr:uid="{00000000-0005-0000-0000-000017140000}"/>
    <cellStyle name="계산 10 2 3" xfId="5145" xr:uid="{00000000-0005-0000-0000-000018140000}"/>
    <cellStyle name="계산 10 2 4" xfId="5146" xr:uid="{00000000-0005-0000-0000-000019140000}"/>
    <cellStyle name="계산 10 2 5" xfId="5147" xr:uid="{00000000-0005-0000-0000-00001A140000}"/>
    <cellStyle name="계산 10 3" xfId="5148" xr:uid="{00000000-0005-0000-0000-00001B140000}"/>
    <cellStyle name="계산 10 4" xfId="5149" xr:uid="{00000000-0005-0000-0000-00001C140000}"/>
    <cellStyle name="계산 10 5" xfId="5150" xr:uid="{00000000-0005-0000-0000-00001D140000}"/>
    <cellStyle name="계산 10 6" xfId="5151" xr:uid="{00000000-0005-0000-0000-00001E140000}"/>
    <cellStyle name="계산 10 7" xfId="5152" xr:uid="{00000000-0005-0000-0000-00001F140000}"/>
    <cellStyle name="계산 11" xfId="5153" xr:uid="{00000000-0005-0000-0000-000020140000}"/>
    <cellStyle name="계산 11 2" xfId="5154" xr:uid="{00000000-0005-0000-0000-000021140000}"/>
    <cellStyle name="계산 11 2 2" xfId="5155" xr:uid="{00000000-0005-0000-0000-000022140000}"/>
    <cellStyle name="계산 11 2 3" xfId="5156" xr:uid="{00000000-0005-0000-0000-000023140000}"/>
    <cellStyle name="계산 11 2 4" xfId="5157" xr:uid="{00000000-0005-0000-0000-000024140000}"/>
    <cellStyle name="계산 11 2 5" xfId="5158" xr:uid="{00000000-0005-0000-0000-000025140000}"/>
    <cellStyle name="계산 11 3" xfId="5159" xr:uid="{00000000-0005-0000-0000-000026140000}"/>
    <cellStyle name="계산 11 4" xfId="5160" xr:uid="{00000000-0005-0000-0000-000027140000}"/>
    <cellStyle name="계산 11 5" xfId="5161" xr:uid="{00000000-0005-0000-0000-000028140000}"/>
    <cellStyle name="계산 11 6" xfId="5162" xr:uid="{00000000-0005-0000-0000-000029140000}"/>
    <cellStyle name="계산 11 7" xfId="5163" xr:uid="{00000000-0005-0000-0000-00002A140000}"/>
    <cellStyle name="계산 12" xfId="5164" xr:uid="{00000000-0005-0000-0000-00002B140000}"/>
    <cellStyle name="계산 12 2" xfId="5165" xr:uid="{00000000-0005-0000-0000-00002C140000}"/>
    <cellStyle name="계산 12 2 2" xfId="5166" xr:uid="{00000000-0005-0000-0000-00002D140000}"/>
    <cellStyle name="계산 12 2 3" xfId="5167" xr:uid="{00000000-0005-0000-0000-00002E140000}"/>
    <cellStyle name="계산 12 2 4" xfId="5168" xr:uid="{00000000-0005-0000-0000-00002F140000}"/>
    <cellStyle name="계산 12 2 5" xfId="5169" xr:uid="{00000000-0005-0000-0000-000030140000}"/>
    <cellStyle name="계산 12 3" xfId="5170" xr:uid="{00000000-0005-0000-0000-000031140000}"/>
    <cellStyle name="계산 12 4" xfId="5171" xr:uid="{00000000-0005-0000-0000-000032140000}"/>
    <cellStyle name="계산 12 5" xfId="5172" xr:uid="{00000000-0005-0000-0000-000033140000}"/>
    <cellStyle name="계산 12 6" xfId="5173" xr:uid="{00000000-0005-0000-0000-000034140000}"/>
    <cellStyle name="계산 12 7" xfId="5174" xr:uid="{00000000-0005-0000-0000-000035140000}"/>
    <cellStyle name="계산 13" xfId="5175" xr:uid="{00000000-0005-0000-0000-000036140000}"/>
    <cellStyle name="계산 13 2" xfId="5176" xr:uid="{00000000-0005-0000-0000-000037140000}"/>
    <cellStyle name="계산 13 3" xfId="5177" xr:uid="{00000000-0005-0000-0000-000038140000}"/>
    <cellStyle name="계산 13 4" xfId="5178" xr:uid="{00000000-0005-0000-0000-000039140000}"/>
    <cellStyle name="계산 14" xfId="5179" xr:uid="{00000000-0005-0000-0000-00003A140000}"/>
    <cellStyle name="계산 14 2" xfId="5180" xr:uid="{00000000-0005-0000-0000-00003B140000}"/>
    <cellStyle name="계산 14 3" xfId="5181" xr:uid="{00000000-0005-0000-0000-00003C140000}"/>
    <cellStyle name="계산 14 4" xfId="5182" xr:uid="{00000000-0005-0000-0000-00003D140000}"/>
    <cellStyle name="계산 15" xfId="5183" xr:uid="{00000000-0005-0000-0000-00003E140000}"/>
    <cellStyle name="계산 15 2" xfId="5184" xr:uid="{00000000-0005-0000-0000-00003F140000}"/>
    <cellStyle name="계산 15 3" xfId="5185" xr:uid="{00000000-0005-0000-0000-000040140000}"/>
    <cellStyle name="계산 15 4" xfId="5186" xr:uid="{00000000-0005-0000-0000-000041140000}"/>
    <cellStyle name="계산 16" xfId="5187" xr:uid="{00000000-0005-0000-0000-000042140000}"/>
    <cellStyle name="계산 16 2" xfId="5188" xr:uid="{00000000-0005-0000-0000-000043140000}"/>
    <cellStyle name="계산 16 3" xfId="5189" xr:uid="{00000000-0005-0000-0000-000044140000}"/>
    <cellStyle name="계산 16 4" xfId="5190" xr:uid="{00000000-0005-0000-0000-000045140000}"/>
    <cellStyle name="계산 2" xfId="5191" xr:uid="{00000000-0005-0000-0000-000046140000}"/>
    <cellStyle name="계산 2 2" xfId="5192" xr:uid="{00000000-0005-0000-0000-000047140000}"/>
    <cellStyle name="계산 2 2 2" xfId="5193" xr:uid="{00000000-0005-0000-0000-000048140000}"/>
    <cellStyle name="계산 2 2 3" xfId="5194" xr:uid="{00000000-0005-0000-0000-000049140000}"/>
    <cellStyle name="계산 2 2 4" xfId="5195" xr:uid="{00000000-0005-0000-0000-00004A140000}"/>
    <cellStyle name="계산 2 2 5" xfId="5196" xr:uid="{00000000-0005-0000-0000-00004B140000}"/>
    <cellStyle name="계산 2 3" xfId="5197" xr:uid="{00000000-0005-0000-0000-00004C140000}"/>
    <cellStyle name="계산 2 4" xfId="5198" xr:uid="{00000000-0005-0000-0000-00004D140000}"/>
    <cellStyle name="계산 2 5" xfId="5199" xr:uid="{00000000-0005-0000-0000-00004E140000}"/>
    <cellStyle name="계산 2 6" xfId="5200" xr:uid="{00000000-0005-0000-0000-00004F140000}"/>
    <cellStyle name="계산 2 7" xfId="5201" xr:uid="{00000000-0005-0000-0000-000050140000}"/>
    <cellStyle name="계산 3" xfId="5202" xr:uid="{00000000-0005-0000-0000-000051140000}"/>
    <cellStyle name="계산 3 2" xfId="5203" xr:uid="{00000000-0005-0000-0000-000052140000}"/>
    <cellStyle name="계산 3 2 2" xfId="5204" xr:uid="{00000000-0005-0000-0000-000053140000}"/>
    <cellStyle name="계산 3 2 3" xfId="5205" xr:uid="{00000000-0005-0000-0000-000054140000}"/>
    <cellStyle name="계산 3 2 4" xfId="5206" xr:uid="{00000000-0005-0000-0000-000055140000}"/>
    <cellStyle name="계산 3 2 5" xfId="5207" xr:uid="{00000000-0005-0000-0000-000056140000}"/>
    <cellStyle name="계산 3 3" xfId="5208" xr:uid="{00000000-0005-0000-0000-000057140000}"/>
    <cellStyle name="계산 3 4" xfId="5209" xr:uid="{00000000-0005-0000-0000-000058140000}"/>
    <cellStyle name="계산 3 5" xfId="5210" xr:uid="{00000000-0005-0000-0000-000059140000}"/>
    <cellStyle name="계산 3 6" xfId="5211" xr:uid="{00000000-0005-0000-0000-00005A140000}"/>
    <cellStyle name="계산 3 7" xfId="5212" xr:uid="{00000000-0005-0000-0000-00005B140000}"/>
    <cellStyle name="계산 4" xfId="5213" xr:uid="{00000000-0005-0000-0000-00005C140000}"/>
    <cellStyle name="계산 4 2" xfId="5214" xr:uid="{00000000-0005-0000-0000-00005D140000}"/>
    <cellStyle name="계산 4 2 2" xfId="5215" xr:uid="{00000000-0005-0000-0000-00005E140000}"/>
    <cellStyle name="계산 4 2 3" xfId="5216" xr:uid="{00000000-0005-0000-0000-00005F140000}"/>
    <cellStyle name="계산 4 2 4" xfId="5217" xr:uid="{00000000-0005-0000-0000-000060140000}"/>
    <cellStyle name="계산 4 2 5" xfId="5218" xr:uid="{00000000-0005-0000-0000-000061140000}"/>
    <cellStyle name="계산 4 3" xfId="5219" xr:uid="{00000000-0005-0000-0000-000062140000}"/>
    <cellStyle name="계산 4 4" xfId="5220" xr:uid="{00000000-0005-0000-0000-000063140000}"/>
    <cellStyle name="계산 4 5" xfId="5221" xr:uid="{00000000-0005-0000-0000-000064140000}"/>
    <cellStyle name="계산 4 6" xfId="5222" xr:uid="{00000000-0005-0000-0000-000065140000}"/>
    <cellStyle name="계산 4 7" xfId="5223" xr:uid="{00000000-0005-0000-0000-000066140000}"/>
    <cellStyle name="계산 5" xfId="5224" xr:uid="{00000000-0005-0000-0000-000067140000}"/>
    <cellStyle name="계산 5 2" xfId="5225" xr:uid="{00000000-0005-0000-0000-000068140000}"/>
    <cellStyle name="계산 5 2 2" xfId="5226" xr:uid="{00000000-0005-0000-0000-000069140000}"/>
    <cellStyle name="계산 5 2 3" xfId="5227" xr:uid="{00000000-0005-0000-0000-00006A140000}"/>
    <cellStyle name="계산 5 2 4" xfId="5228" xr:uid="{00000000-0005-0000-0000-00006B140000}"/>
    <cellStyle name="계산 5 2 5" xfId="5229" xr:uid="{00000000-0005-0000-0000-00006C140000}"/>
    <cellStyle name="계산 5 3" xfId="5230" xr:uid="{00000000-0005-0000-0000-00006D140000}"/>
    <cellStyle name="계산 5 4" xfId="5231" xr:uid="{00000000-0005-0000-0000-00006E140000}"/>
    <cellStyle name="계산 5 5" xfId="5232" xr:uid="{00000000-0005-0000-0000-00006F140000}"/>
    <cellStyle name="계산 5 6" xfId="5233" xr:uid="{00000000-0005-0000-0000-000070140000}"/>
    <cellStyle name="계산 5 7" xfId="5234" xr:uid="{00000000-0005-0000-0000-000071140000}"/>
    <cellStyle name="계산 6" xfId="5235" xr:uid="{00000000-0005-0000-0000-000072140000}"/>
    <cellStyle name="계산 6 2" xfId="5236" xr:uid="{00000000-0005-0000-0000-000073140000}"/>
    <cellStyle name="계산 6 2 2" xfId="5237" xr:uid="{00000000-0005-0000-0000-000074140000}"/>
    <cellStyle name="계산 6 2 3" xfId="5238" xr:uid="{00000000-0005-0000-0000-000075140000}"/>
    <cellStyle name="계산 6 2 4" xfId="5239" xr:uid="{00000000-0005-0000-0000-000076140000}"/>
    <cellStyle name="계산 6 2 5" xfId="5240" xr:uid="{00000000-0005-0000-0000-000077140000}"/>
    <cellStyle name="계산 6 3" xfId="5241" xr:uid="{00000000-0005-0000-0000-000078140000}"/>
    <cellStyle name="계산 6 4" xfId="5242" xr:uid="{00000000-0005-0000-0000-000079140000}"/>
    <cellStyle name="계산 6 5" xfId="5243" xr:uid="{00000000-0005-0000-0000-00007A140000}"/>
    <cellStyle name="계산 6 6" xfId="5244" xr:uid="{00000000-0005-0000-0000-00007B140000}"/>
    <cellStyle name="계산 6 7" xfId="5245" xr:uid="{00000000-0005-0000-0000-00007C140000}"/>
    <cellStyle name="계산 7" xfId="5246" xr:uid="{00000000-0005-0000-0000-00007D140000}"/>
    <cellStyle name="계산 7 2" xfId="5247" xr:uid="{00000000-0005-0000-0000-00007E140000}"/>
    <cellStyle name="계산 7 2 2" xfId="5248" xr:uid="{00000000-0005-0000-0000-00007F140000}"/>
    <cellStyle name="계산 7 2 3" xfId="5249" xr:uid="{00000000-0005-0000-0000-000080140000}"/>
    <cellStyle name="계산 7 2 4" xfId="5250" xr:uid="{00000000-0005-0000-0000-000081140000}"/>
    <cellStyle name="계산 7 2 5" xfId="5251" xr:uid="{00000000-0005-0000-0000-000082140000}"/>
    <cellStyle name="계산 7 3" xfId="5252" xr:uid="{00000000-0005-0000-0000-000083140000}"/>
    <cellStyle name="계산 7 4" xfId="5253" xr:uid="{00000000-0005-0000-0000-000084140000}"/>
    <cellStyle name="계산 7 5" xfId="5254" xr:uid="{00000000-0005-0000-0000-000085140000}"/>
    <cellStyle name="계산 7 6" xfId="5255" xr:uid="{00000000-0005-0000-0000-000086140000}"/>
    <cellStyle name="계산 7 7" xfId="5256" xr:uid="{00000000-0005-0000-0000-000087140000}"/>
    <cellStyle name="계산 8" xfId="5257" xr:uid="{00000000-0005-0000-0000-000088140000}"/>
    <cellStyle name="계산 8 2" xfId="5258" xr:uid="{00000000-0005-0000-0000-000089140000}"/>
    <cellStyle name="계산 8 2 2" xfId="5259" xr:uid="{00000000-0005-0000-0000-00008A140000}"/>
    <cellStyle name="계산 8 2 3" xfId="5260" xr:uid="{00000000-0005-0000-0000-00008B140000}"/>
    <cellStyle name="계산 8 2 4" xfId="5261" xr:uid="{00000000-0005-0000-0000-00008C140000}"/>
    <cellStyle name="계산 8 2 5" xfId="5262" xr:uid="{00000000-0005-0000-0000-00008D140000}"/>
    <cellStyle name="계산 8 3" xfId="5263" xr:uid="{00000000-0005-0000-0000-00008E140000}"/>
    <cellStyle name="계산 8 4" xfId="5264" xr:uid="{00000000-0005-0000-0000-00008F140000}"/>
    <cellStyle name="계산 8 5" xfId="5265" xr:uid="{00000000-0005-0000-0000-000090140000}"/>
    <cellStyle name="계산 8 6" xfId="5266" xr:uid="{00000000-0005-0000-0000-000091140000}"/>
    <cellStyle name="계산 8 7" xfId="5267" xr:uid="{00000000-0005-0000-0000-000092140000}"/>
    <cellStyle name="계산 9" xfId="5268" xr:uid="{00000000-0005-0000-0000-000093140000}"/>
    <cellStyle name="계산 9 2" xfId="5269" xr:uid="{00000000-0005-0000-0000-000094140000}"/>
    <cellStyle name="계산 9 2 2" xfId="5270" xr:uid="{00000000-0005-0000-0000-000095140000}"/>
    <cellStyle name="계산 9 2 3" xfId="5271" xr:uid="{00000000-0005-0000-0000-000096140000}"/>
    <cellStyle name="계산 9 2 4" xfId="5272" xr:uid="{00000000-0005-0000-0000-000097140000}"/>
    <cellStyle name="계산 9 2 5" xfId="5273" xr:uid="{00000000-0005-0000-0000-000098140000}"/>
    <cellStyle name="계산 9 3" xfId="5274" xr:uid="{00000000-0005-0000-0000-000099140000}"/>
    <cellStyle name="계산 9 4" xfId="5275" xr:uid="{00000000-0005-0000-0000-00009A140000}"/>
    <cellStyle name="계산 9 5" xfId="5276" xr:uid="{00000000-0005-0000-0000-00009B140000}"/>
    <cellStyle name="계산 9 6" xfId="5277" xr:uid="{00000000-0005-0000-0000-00009C140000}"/>
    <cellStyle name="계산 9 7" xfId="5278" xr:uid="{00000000-0005-0000-0000-00009D140000}"/>
    <cellStyle name="計算書" xfId="5279" xr:uid="{00000000-0005-0000-0000-00009E140000}"/>
    <cellStyle name="고정소숫점" xfId="5280" xr:uid="{00000000-0005-0000-0000-00009F140000}"/>
    <cellStyle name="고정소숫점 2" xfId="5281" xr:uid="{00000000-0005-0000-0000-0000A0140000}"/>
    <cellStyle name="고정소숫점 3" xfId="5282" xr:uid="{00000000-0005-0000-0000-0000A1140000}"/>
    <cellStyle name="고정소숫점 4" xfId="5283" xr:uid="{00000000-0005-0000-0000-0000A2140000}"/>
    <cellStyle name="고정소숫점 5" xfId="5284" xr:uid="{00000000-0005-0000-0000-0000A3140000}"/>
    <cellStyle name="고정출력1" xfId="5285" xr:uid="{00000000-0005-0000-0000-0000A4140000}"/>
    <cellStyle name="고정출력1 2" xfId="5286" xr:uid="{00000000-0005-0000-0000-0000A5140000}"/>
    <cellStyle name="고정출력1 3" xfId="5287" xr:uid="{00000000-0005-0000-0000-0000A6140000}"/>
    <cellStyle name="고정출력1 4" xfId="5288" xr:uid="{00000000-0005-0000-0000-0000A7140000}"/>
    <cellStyle name="고정출력1 5" xfId="5289" xr:uid="{00000000-0005-0000-0000-0000A8140000}"/>
    <cellStyle name="고정출력2" xfId="5290" xr:uid="{00000000-0005-0000-0000-0000A9140000}"/>
    <cellStyle name="고정출력2 2" xfId="5291" xr:uid="{00000000-0005-0000-0000-0000AA140000}"/>
    <cellStyle name="고정출력2 3" xfId="5292" xr:uid="{00000000-0005-0000-0000-0000AB140000}"/>
    <cellStyle name="고정출력2 4" xfId="5293" xr:uid="{00000000-0005-0000-0000-0000AC140000}"/>
    <cellStyle name="고정출력2 5" xfId="5294" xr:uid="{00000000-0005-0000-0000-0000AD140000}"/>
    <cellStyle name="공사원가계산서(조경)" xfId="5295" xr:uid="{00000000-0005-0000-0000-0000AE140000}"/>
    <cellStyle name="나쁨 10" xfId="5296" xr:uid="{00000000-0005-0000-0000-0000AF140000}"/>
    <cellStyle name="나쁨 10 2" xfId="5297" xr:uid="{00000000-0005-0000-0000-0000B0140000}"/>
    <cellStyle name="나쁨 10 2 2" xfId="5298" xr:uid="{00000000-0005-0000-0000-0000B1140000}"/>
    <cellStyle name="나쁨 10 2 3" xfId="5299" xr:uid="{00000000-0005-0000-0000-0000B2140000}"/>
    <cellStyle name="나쁨 10 2 4" xfId="5300" xr:uid="{00000000-0005-0000-0000-0000B3140000}"/>
    <cellStyle name="나쁨 10 2 5" xfId="5301" xr:uid="{00000000-0005-0000-0000-0000B4140000}"/>
    <cellStyle name="나쁨 10 3" xfId="5302" xr:uid="{00000000-0005-0000-0000-0000B5140000}"/>
    <cellStyle name="나쁨 10 4" xfId="5303" xr:uid="{00000000-0005-0000-0000-0000B6140000}"/>
    <cellStyle name="나쁨 10 5" xfId="5304" xr:uid="{00000000-0005-0000-0000-0000B7140000}"/>
    <cellStyle name="나쁨 10 6" xfId="5305" xr:uid="{00000000-0005-0000-0000-0000B8140000}"/>
    <cellStyle name="나쁨 10 7" xfId="5306" xr:uid="{00000000-0005-0000-0000-0000B9140000}"/>
    <cellStyle name="나쁨 11" xfId="5307" xr:uid="{00000000-0005-0000-0000-0000BA140000}"/>
    <cellStyle name="나쁨 11 2" xfId="5308" xr:uid="{00000000-0005-0000-0000-0000BB140000}"/>
    <cellStyle name="나쁨 11 2 2" xfId="5309" xr:uid="{00000000-0005-0000-0000-0000BC140000}"/>
    <cellStyle name="나쁨 11 2 3" xfId="5310" xr:uid="{00000000-0005-0000-0000-0000BD140000}"/>
    <cellStyle name="나쁨 11 2 4" xfId="5311" xr:uid="{00000000-0005-0000-0000-0000BE140000}"/>
    <cellStyle name="나쁨 11 2 5" xfId="5312" xr:uid="{00000000-0005-0000-0000-0000BF140000}"/>
    <cellStyle name="나쁨 11 3" xfId="5313" xr:uid="{00000000-0005-0000-0000-0000C0140000}"/>
    <cellStyle name="나쁨 11 4" xfId="5314" xr:uid="{00000000-0005-0000-0000-0000C1140000}"/>
    <cellStyle name="나쁨 11 5" xfId="5315" xr:uid="{00000000-0005-0000-0000-0000C2140000}"/>
    <cellStyle name="나쁨 11 6" xfId="5316" xr:uid="{00000000-0005-0000-0000-0000C3140000}"/>
    <cellStyle name="나쁨 11 7" xfId="5317" xr:uid="{00000000-0005-0000-0000-0000C4140000}"/>
    <cellStyle name="나쁨 12" xfId="5318" xr:uid="{00000000-0005-0000-0000-0000C5140000}"/>
    <cellStyle name="나쁨 12 2" xfId="5319" xr:uid="{00000000-0005-0000-0000-0000C6140000}"/>
    <cellStyle name="나쁨 12 2 2" xfId="5320" xr:uid="{00000000-0005-0000-0000-0000C7140000}"/>
    <cellStyle name="나쁨 12 2 3" xfId="5321" xr:uid="{00000000-0005-0000-0000-0000C8140000}"/>
    <cellStyle name="나쁨 12 2 4" xfId="5322" xr:uid="{00000000-0005-0000-0000-0000C9140000}"/>
    <cellStyle name="나쁨 12 2 5" xfId="5323" xr:uid="{00000000-0005-0000-0000-0000CA140000}"/>
    <cellStyle name="나쁨 12 3" xfId="5324" xr:uid="{00000000-0005-0000-0000-0000CB140000}"/>
    <cellStyle name="나쁨 12 4" xfId="5325" xr:uid="{00000000-0005-0000-0000-0000CC140000}"/>
    <cellStyle name="나쁨 12 5" xfId="5326" xr:uid="{00000000-0005-0000-0000-0000CD140000}"/>
    <cellStyle name="나쁨 12 6" xfId="5327" xr:uid="{00000000-0005-0000-0000-0000CE140000}"/>
    <cellStyle name="나쁨 12 7" xfId="5328" xr:uid="{00000000-0005-0000-0000-0000CF140000}"/>
    <cellStyle name="나쁨 13" xfId="5329" xr:uid="{00000000-0005-0000-0000-0000D0140000}"/>
    <cellStyle name="나쁨 13 2" xfId="5330" xr:uid="{00000000-0005-0000-0000-0000D1140000}"/>
    <cellStyle name="나쁨 13 3" xfId="5331" xr:uid="{00000000-0005-0000-0000-0000D2140000}"/>
    <cellStyle name="나쁨 13 4" xfId="5332" xr:uid="{00000000-0005-0000-0000-0000D3140000}"/>
    <cellStyle name="나쁨 14" xfId="5333" xr:uid="{00000000-0005-0000-0000-0000D4140000}"/>
    <cellStyle name="나쁨 14 2" xfId="5334" xr:uid="{00000000-0005-0000-0000-0000D5140000}"/>
    <cellStyle name="나쁨 14 3" xfId="5335" xr:uid="{00000000-0005-0000-0000-0000D6140000}"/>
    <cellStyle name="나쁨 14 4" xfId="5336" xr:uid="{00000000-0005-0000-0000-0000D7140000}"/>
    <cellStyle name="나쁨 15" xfId="5337" xr:uid="{00000000-0005-0000-0000-0000D8140000}"/>
    <cellStyle name="나쁨 15 2" xfId="5338" xr:uid="{00000000-0005-0000-0000-0000D9140000}"/>
    <cellStyle name="나쁨 15 3" xfId="5339" xr:uid="{00000000-0005-0000-0000-0000DA140000}"/>
    <cellStyle name="나쁨 15 4" xfId="5340" xr:uid="{00000000-0005-0000-0000-0000DB140000}"/>
    <cellStyle name="나쁨 16" xfId="5341" xr:uid="{00000000-0005-0000-0000-0000DC140000}"/>
    <cellStyle name="나쁨 16 2" xfId="5342" xr:uid="{00000000-0005-0000-0000-0000DD140000}"/>
    <cellStyle name="나쁨 16 3" xfId="5343" xr:uid="{00000000-0005-0000-0000-0000DE140000}"/>
    <cellStyle name="나쁨 16 4" xfId="5344" xr:uid="{00000000-0005-0000-0000-0000DF140000}"/>
    <cellStyle name="나쁨 2" xfId="5345" xr:uid="{00000000-0005-0000-0000-0000E0140000}"/>
    <cellStyle name="나쁨 2 2" xfId="5346" xr:uid="{00000000-0005-0000-0000-0000E1140000}"/>
    <cellStyle name="나쁨 2 2 2" xfId="5347" xr:uid="{00000000-0005-0000-0000-0000E2140000}"/>
    <cellStyle name="나쁨 2 2 3" xfId="5348" xr:uid="{00000000-0005-0000-0000-0000E3140000}"/>
    <cellStyle name="나쁨 2 2 4" xfId="5349" xr:uid="{00000000-0005-0000-0000-0000E4140000}"/>
    <cellStyle name="나쁨 2 2 5" xfId="5350" xr:uid="{00000000-0005-0000-0000-0000E5140000}"/>
    <cellStyle name="나쁨 2 3" xfId="5351" xr:uid="{00000000-0005-0000-0000-0000E6140000}"/>
    <cellStyle name="나쁨 2 4" xfId="5352" xr:uid="{00000000-0005-0000-0000-0000E7140000}"/>
    <cellStyle name="나쁨 2 5" xfId="5353" xr:uid="{00000000-0005-0000-0000-0000E8140000}"/>
    <cellStyle name="나쁨 2 6" xfId="5354" xr:uid="{00000000-0005-0000-0000-0000E9140000}"/>
    <cellStyle name="나쁨 2 7" xfId="5355" xr:uid="{00000000-0005-0000-0000-0000EA140000}"/>
    <cellStyle name="나쁨 3" xfId="5356" xr:uid="{00000000-0005-0000-0000-0000EB140000}"/>
    <cellStyle name="나쁨 3 2" xfId="5357" xr:uid="{00000000-0005-0000-0000-0000EC140000}"/>
    <cellStyle name="나쁨 3 2 2" xfId="5358" xr:uid="{00000000-0005-0000-0000-0000ED140000}"/>
    <cellStyle name="나쁨 3 2 3" xfId="5359" xr:uid="{00000000-0005-0000-0000-0000EE140000}"/>
    <cellStyle name="나쁨 3 2 4" xfId="5360" xr:uid="{00000000-0005-0000-0000-0000EF140000}"/>
    <cellStyle name="나쁨 3 2 5" xfId="5361" xr:uid="{00000000-0005-0000-0000-0000F0140000}"/>
    <cellStyle name="나쁨 3 3" xfId="5362" xr:uid="{00000000-0005-0000-0000-0000F1140000}"/>
    <cellStyle name="나쁨 3 4" xfId="5363" xr:uid="{00000000-0005-0000-0000-0000F2140000}"/>
    <cellStyle name="나쁨 3 5" xfId="5364" xr:uid="{00000000-0005-0000-0000-0000F3140000}"/>
    <cellStyle name="나쁨 3 6" xfId="5365" xr:uid="{00000000-0005-0000-0000-0000F4140000}"/>
    <cellStyle name="나쁨 3 7" xfId="5366" xr:uid="{00000000-0005-0000-0000-0000F5140000}"/>
    <cellStyle name="나쁨 4" xfId="5367" xr:uid="{00000000-0005-0000-0000-0000F6140000}"/>
    <cellStyle name="나쁨 4 2" xfId="5368" xr:uid="{00000000-0005-0000-0000-0000F7140000}"/>
    <cellStyle name="나쁨 4 2 2" xfId="5369" xr:uid="{00000000-0005-0000-0000-0000F8140000}"/>
    <cellStyle name="나쁨 4 2 3" xfId="5370" xr:uid="{00000000-0005-0000-0000-0000F9140000}"/>
    <cellStyle name="나쁨 4 2 4" xfId="5371" xr:uid="{00000000-0005-0000-0000-0000FA140000}"/>
    <cellStyle name="나쁨 4 2 5" xfId="5372" xr:uid="{00000000-0005-0000-0000-0000FB140000}"/>
    <cellStyle name="나쁨 4 3" xfId="5373" xr:uid="{00000000-0005-0000-0000-0000FC140000}"/>
    <cellStyle name="나쁨 4 4" xfId="5374" xr:uid="{00000000-0005-0000-0000-0000FD140000}"/>
    <cellStyle name="나쁨 4 5" xfId="5375" xr:uid="{00000000-0005-0000-0000-0000FE140000}"/>
    <cellStyle name="나쁨 4 6" xfId="5376" xr:uid="{00000000-0005-0000-0000-0000FF140000}"/>
    <cellStyle name="나쁨 4 7" xfId="5377" xr:uid="{00000000-0005-0000-0000-000000150000}"/>
    <cellStyle name="나쁨 5" xfId="5378" xr:uid="{00000000-0005-0000-0000-000001150000}"/>
    <cellStyle name="나쁨 5 2" xfId="5379" xr:uid="{00000000-0005-0000-0000-000002150000}"/>
    <cellStyle name="나쁨 5 2 2" xfId="5380" xr:uid="{00000000-0005-0000-0000-000003150000}"/>
    <cellStyle name="나쁨 5 2 3" xfId="5381" xr:uid="{00000000-0005-0000-0000-000004150000}"/>
    <cellStyle name="나쁨 5 2 4" xfId="5382" xr:uid="{00000000-0005-0000-0000-000005150000}"/>
    <cellStyle name="나쁨 5 2 5" xfId="5383" xr:uid="{00000000-0005-0000-0000-000006150000}"/>
    <cellStyle name="나쁨 5 3" xfId="5384" xr:uid="{00000000-0005-0000-0000-000007150000}"/>
    <cellStyle name="나쁨 5 4" xfId="5385" xr:uid="{00000000-0005-0000-0000-000008150000}"/>
    <cellStyle name="나쁨 5 5" xfId="5386" xr:uid="{00000000-0005-0000-0000-000009150000}"/>
    <cellStyle name="나쁨 5 6" xfId="5387" xr:uid="{00000000-0005-0000-0000-00000A150000}"/>
    <cellStyle name="나쁨 5 7" xfId="5388" xr:uid="{00000000-0005-0000-0000-00000B150000}"/>
    <cellStyle name="나쁨 6" xfId="5389" xr:uid="{00000000-0005-0000-0000-00000C150000}"/>
    <cellStyle name="나쁨 6 2" xfId="5390" xr:uid="{00000000-0005-0000-0000-00000D150000}"/>
    <cellStyle name="나쁨 6 2 2" xfId="5391" xr:uid="{00000000-0005-0000-0000-00000E150000}"/>
    <cellStyle name="나쁨 6 2 3" xfId="5392" xr:uid="{00000000-0005-0000-0000-00000F150000}"/>
    <cellStyle name="나쁨 6 2 4" xfId="5393" xr:uid="{00000000-0005-0000-0000-000010150000}"/>
    <cellStyle name="나쁨 6 2 5" xfId="5394" xr:uid="{00000000-0005-0000-0000-000011150000}"/>
    <cellStyle name="나쁨 6 3" xfId="5395" xr:uid="{00000000-0005-0000-0000-000012150000}"/>
    <cellStyle name="나쁨 6 4" xfId="5396" xr:uid="{00000000-0005-0000-0000-000013150000}"/>
    <cellStyle name="나쁨 6 5" xfId="5397" xr:uid="{00000000-0005-0000-0000-000014150000}"/>
    <cellStyle name="나쁨 6 6" xfId="5398" xr:uid="{00000000-0005-0000-0000-000015150000}"/>
    <cellStyle name="나쁨 6 7" xfId="5399" xr:uid="{00000000-0005-0000-0000-000016150000}"/>
    <cellStyle name="나쁨 7" xfId="5400" xr:uid="{00000000-0005-0000-0000-000017150000}"/>
    <cellStyle name="나쁨 7 2" xfId="5401" xr:uid="{00000000-0005-0000-0000-000018150000}"/>
    <cellStyle name="나쁨 7 2 2" xfId="5402" xr:uid="{00000000-0005-0000-0000-000019150000}"/>
    <cellStyle name="나쁨 7 2 3" xfId="5403" xr:uid="{00000000-0005-0000-0000-00001A150000}"/>
    <cellStyle name="나쁨 7 2 4" xfId="5404" xr:uid="{00000000-0005-0000-0000-00001B150000}"/>
    <cellStyle name="나쁨 7 2 5" xfId="5405" xr:uid="{00000000-0005-0000-0000-00001C150000}"/>
    <cellStyle name="나쁨 7 3" xfId="5406" xr:uid="{00000000-0005-0000-0000-00001D150000}"/>
    <cellStyle name="나쁨 7 4" xfId="5407" xr:uid="{00000000-0005-0000-0000-00001E150000}"/>
    <cellStyle name="나쁨 7 5" xfId="5408" xr:uid="{00000000-0005-0000-0000-00001F150000}"/>
    <cellStyle name="나쁨 7 6" xfId="5409" xr:uid="{00000000-0005-0000-0000-000020150000}"/>
    <cellStyle name="나쁨 7 7" xfId="5410" xr:uid="{00000000-0005-0000-0000-000021150000}"/>
    <cellStyle name="나쁨 8" xfId="5411" xr:uid="{00000000-0005-0000-0000-000022150000}"/>
    <cellStyle name="나쁨 8 2" xfId="5412" xr:uid="{00000000-0005-0000-0000-000023150000}"/>
    <cellStyle name="나쁨 8 2 2" xfId="5413" xr:uid="{00000000-0005-0000-0000-000024150000}"/>
    <cellStyle name="나쁨 8 2 3" xfId="5414" xr:uid="{00000000-0005-0000-0000-000025150000}"/>
    <cellStyle name="나쁨 8 2 4" xfId="5415" xr:uid="{00000000-0005-0000-0000-000026150000}"/>
    <cellStyle name="나쁨 8 2 5" xfId="5416" xr:uid="{00000000-0005-0000-0000-000027150000}"/>
    <cellStyle name="나쁨 8 3" xfId="5417" xr:uid="{00000000-0005-0000-0000-000028150000}"/>
    <cellStyle name="나쁨 8 4" xfId="5418" xr:uid="{00000000-0005-0000-0000-000029150000}"/>
    <cellStyle name="나쁨 8 5" xfId="5419" xr:uid="{00000000-0005-0000-0000-00002A150000}"/>
    <cellStyle name="나쁨 8 6" xfId="5420" xr:uid="{00000000-0005-0000-0000-00002B150000}"/>
    <cellStyle name="나쁨 8 7" xfId="5421" xr:uid="{00000000-0005-0000-0000-00002C150000}"/>
    <cellStyle name="나쁨 9" xfId="5422" xr:uid="{00000000-0005-0000-0000-00002D150000}"/>
    <cellStyle name="나쁨 9 2" xfId="5423" xr:uid="{00000000-0005-0000-0000-00002E150000}"/>
    <cellStyle name="나쁨 9 2 2" xfId="5424" xr:uid="{00000000-0005-0000-0000-00002F150000}"/>
    <cellStyle name="나쁨 9 2 3" xfId="5425" xr:uid="{00000000-0005-0000-0000-000030150000}"/>
    <cellStyle name="나쁨 9 2 4" xfId="5426" xr:uid="{00000000-0005-0000-0000-000031150000}"/>
    <cellStyle name="나쁨 9 2 5" xfId="5427" xr:uid="{00000000-0005-0000-0000-000032150000}"/>
    <cellStyle name="나쁨 9 3" xfId="5428" xr:uid="{00000000-0005-0000-0000-000033150000}"/>
    <cellStyle name="나쁨 9 4" xfId="5429" xr:uid="{00000000-0005-0000-0000-000034150000}"/>
    <cellStyle name="나쁨 9 5" xfId="5430" xr:uid="{00000000-0005-0000-0000-000035150000}"/>
    <cellStyle name="나쁨 9 6" xfId="5431" xr:uid="{00000000-0005-0000-0000-000036150000}"/>
    <cellStyle name="나쁨 9 7" xfId="5432" xr:uid="{00000000-0005-0000-0000-000037150000}"/>
    <cellStyle name="날짜" xfId="5433" xr:uid="{00000000-0005-0000-0000-000038150000}"/>
    <cellStyle name="날짜 2" xfId="5434" xr:uid="{00000000-0005-0000-0000-000039150000}"/>
    <cellStyle name="날짜 3" xfId="5435" xr:uid="{00000000-0005-0000-0000-00003A150000}"/>
    <cellStyle name="날짜 4" xfId="5436" xr:uid="{00000000-0005-0000-0000-00003B150000}"/>
    <cellStyle name="날짜 5" xfId="5437" xr:uid="{00000000-0005-0000-0000-00003C150000}"/>
    <cellStyle name="내역서" xfId="5438" xr:uid="{00000000-0005-0000-0000-00003D150000}"/>
    <cellStyle name="단위" xfId="5439" xr:uid="{00000000-0005-0000-0000-00003E150000}"/>
    <cellStyle name="달러" xfId="5440" xr:uid="{00000000-0005-0000-0000-00003F150000}"/>
    <cellStyle name="달러 2" xfId="5441" xr:uid="{00000000-0005-0000-0000-000040150000}"/>
    <cellStyle name="달러 3" xfId="5442" xr:uid="{00000000-0005-0000-0000-000041150000}"/>
    <cellStyle name="달러 4" xfId="5443" xr:uid="{00000000-0005-0000-0000-000042150000}"/>
    <cellStyle name="달러 5" xfId="5444" xr:uid="{00000000-0005-0000-0000-000043150000}"/>
    <cellStyle name="뒤에 오는 하이퍼링크" xfId="5445" xr:uid="{00000000-0005-0000-0000-000044150000}"/>
    <cellStyle name="똿뗦먛귟 [0.00]_PRODUCT DETAIL Q1" xfId="5446" xr:uid="{00000000-0005-0000-0000-000045150000}"/>
    <cellStyle name="똿뗦먛귟_PRODUCT DETAIL Q1" xfId="5447" xr:uid="{00000000-0005-0000-0000-000046150000}"/>
    <cellStyle name="메모 10" xfId="5448" xr:uid="{00000000-0005-0000-0000-000047150000}"/>
    <cellStyle name="메모 10 2" xfId="5449" xr:uid="{00000000-0005-0000-0000-000048150000}"/>
    <cellStyle name="메모 10 2 2" xfId="5450" xr:uid="{00000000-0005-0000-0000-000049150000}"/>
    <cellStyle name="메모 10 2 3" xfId="5451" xr:uid="{00000000-0005-0000-0000-00004A150000}"/>
    <cellStyle name="메모 10 2 4" xfId="5452" xr:uid="{00000000-0005-0000-0000-00004B150000}"/>
    <cellStyle name="메모 10 2 5" xfId="5453" xr:uid="{00000000-0005-0000-0000-00004C150000}"/>
    <cellStyle name="메모 10 3" xfId="5454" xr:uid="{00000000-0005-0000-0000-00004D150000}"/>
    <cellStyle name="메모 10 4" xfId="5455" xr:uid="{00000000-0005-0000-0000-00004E150000}"/>
    <cellStyle name="메모 10 5" xfId="5456" xr:uid="{00000000-0005-0000-0000-00004F150000}"/>
    <cellStyle name="메모 10 6" xfId="5457" xr:uid="{00000000-0005-0000-0000-000050150000}"/>
    <cellStyle name="메모 10 7" xfId="5458" xr:uid="{00000000-0005-0000-0000-000051150000}"/>
    <cellStyle name="메모 11" xfId="5459" xr:uid="{00000000-0005-0000-0000-000052150000}"/>
    <cellStyle name="메모 11 2" xfId="5460" xr:uid="{00000000-0005-0000-0000-000053150000}"/>
    <cellStyle name="메모 11 2 2" xfId="5461" xr:uid="{00000000-0005-0000-0000-000054150000}"/>
    <cellStyle name="메모 11 2 3" xfId="5462" xr:uid="{00000000-0005-0000-0000-000055150000}"/>
    <cellStyle name="메모 11 2 4" xfId="5463" xr:uid="{00000000-0005-0000-0000-000056150000}"/>
    <cellStyle name="메모 11 2 5" xfId="5464" xr:uid="{00000000-0005-0000-0000-000057150000}"/>
    <cellStyle name="메모 11 3" xfId="5465" xr:uid="{00000000-0005-0000-0000-000058150000}"/>
    <cellStyle name="메모 11 4" xfId="5466" xr:uid="{00000000-0005-0000-0000-000059150000}"/>
    <cellStyle name="메모 11 5" xfId="5467" xr:uid="{00000000-0005-0000-0000-00005A150000}"/>
    <cellStyle name="메모 11 6" xfId="5468" xr:uid="{00000000-0005-0000-0000-00005B150000}"/>
    <cellStyle name="메모 11 7" xfId="5469" xr:uid="{00000000-0005-0000-0000-00005C150000}"/>
    <cellStyle name="메모 12" xfId="5470" xr:uid="{00000000-0005-0000-0000-00005D150000}"/>
    <cellStyle name="메모 12 2" xfId="5471" xr:uid="{00000000-0005-0000-0000-00005E150000}"/>
    <cellStyle name="메모 12 2 2" xfId="5472" xr:uid="{00000000-0005-0000-0000-00005F150000}"/>
    <cellStyle name="메모 12 2 3" xfId="5473" xr:uid="{00000000-0005-0000-0000-000060150000}"/>
    <cellStyle name="메모 12 2 4" xfId="5474" xr:uid="{00000000-0005-0000-0000-000061150000}"/>
    <cellStyle name="메모 12 2 5" xfId="5475" xr:uid="{00000000-0005-0000-0000-000062150000}"/>
    <cellStyle name="메모 12 3" xfId="5476" xr:uid="{00000000-0005-0000-0000-000063150000}"/>
    <cellStyle name="메모 12 4" xfId="5477" xr:uid="{00000000-0005-0000-0000-000064150000}"/>
    <cellStyle name="메모 12 5" xfId="5478" xr:uid="{00000000-0005-0000-0000-000065150000}"/>
    <cellStyle name="메모 12 6" xfId="5479" xr:uid="{00000000-0005-0000-0000-000066150000}"/>
    <cellStyle name="메모 12 7" xfId="5480" xr:uid="{00000000-0005-0000-0000-000067150000}"/>
    <cellStyle name="메모 13" xfId="5481" xr:uid="{00000000-0005-0000-0000-000068150000}"/>
    <cellStyle name="메모 13 2" xfId="5482" xr:uid="{00000000-0005-0000-0000-000069150000}"/>
    <cellStyle name="메모 13 3" xfId="5483" xr:uid="{00000000-0005-0000-0000-00006A150000}"/>
    <cellStyle name="메모 13 4" xfId="5484" xr:uid="{00000000-0005-0000-0000-00006B150000}"/>
    <cellStyle name="메모 14" xfId="5485" xr:uid="{00000000-0005-0000-0000-00006C150000}"/>
    <cellStyle name="메모 14 2" xfId="5486" xr:uid="{00000000-0005-0000-0000-00006D150000}"/>
    <cellStyle name="메모 14 3" xfId="5487" xr:uid="{00000000-0005-0000-0000-00006E150000}"/>
    <cellStyle name="메모 14 4" xfId="5488" xr:uid="{00000000-0005-0000-0000-00006F150000}"/>
    <cellStyle name="메모 15" xfId="5489" xr:uid="{00000000-0005-0000-0000-000070150000}"/>
    <cellStyle name="메모 15 2" xfId="5490" xr:uid="{00000000-0005-0000-0000-000071150000}"/>
    <cellStyle name="메모 15 3" xfId="5491" xr:uid="{00000000-0005-0000-0000-000072150000}"/>
    <cellStyle name="메모 15 4" xfId="5492" xr:uid="{00000000-0005-0000-0000-000073150000}"/>
    <cellStyle name="메모 16" xfId="5493" xr:uid="{00000000-0005-0000-0000-000074150000}"/>
    <cellStyle name="메모 16 2" xfId="5494" xr:uid="{00000000-0005-0000-0000-000075150000}"/>
    <cellStyle name="메모 16 3" xfId="5495" xr:uid="{00000000-0005-0000-0000-000076150000}"/>
    <cellStyle name="메모 16 4" xfId="5496" xr:uid="{00000000-0005-0000-0000-000077150000}"/>
    <cellStyle name="메모 2" xfId="5497" xr:uid="{00000000-0005-0000-0000-000078150000}"/>
    <cellStyle name="메모 2 2" xfId="5498" xr:uid="{00000000-0005-0000-0000-000079150000}"/>
    <cellStyle name="메모 2 2 2" xfId="5499" xr:uid="{00000000-0005-0000-0000-00007A150000}"/>
    <cellStyle name="메모 2 2 3" xfId="5500" xr:uid="{00000000-0005-0000-0000-00007B150000}"/>
    <cellStyle name="메모 2 2 4" xfId="5501" xr:uid="{00000000-0005-0000-0000-00007C150000}"/>
    <cellStyle name="메모 2 2 5" xfId="5502" xr:uid="{00000000-0005-0000-0000-00007D150000}"/>
    <cellStyle name="메모 2 3" xfId="5503" xr:uid="{00000000-0005-0000-0000-00007E150000}"/>
    <cellStyle name="메모 2 4" xfId="5504" xr:uid="{00000000-0005-0000-0000-00007F150000}"/>
    <cellStyle name="메모 2 5" xfId="5505" xr:uid="{00000000-0005-0000-0000-000080150000}"/>
    <cellStyle name="메모 2 6" xfId="5506" xr:uid="{00000000-0005-0000-0000-000081150000}"/>
    <cellStyle name="메모 2 7" xfId="5507" xr:uid="{00000000-0005-0000-0000-000082150000}"/>
    <cellStyle name="메모 3" xfId="5508" xr:uid="{00000000-0005-0000-0000-000083150000}"/>
    <cellStyle name="메모 3 2" xfId="5509" xr:uid="{00000000-0005-0000-0000-000084150000}"/>
    <cellStyle name="메모 3 2 2" xfId="5510" xr:uid="{00000000-0005-0000-0000-000085150000}"/>
    <cellStyle name="메모 3 2 3" xfId="5511" xr:uid="{00000000-0005-0000-0000-000086150000}"/>
    <cellStyle name="메모 3 2 4" xfId="5512" xr:uid="{00000000-0005-0000-0000-000087150000}"/>
    <cellStyle name="메모 3 2 5" xfId="5513" xr:uid="{00000000-0005-0000-0000-000088150000}"/>
    <cellStyle name="메모 3 3" xfId="5514" xr:uid="{00000000-0005-0000-0000-000089150000}"/>
    <cellStyle name="메모 3 4" xfId="5515" xr:uid="{00000000-0005-0000-0000-00008A150000}"/>
    <cellStyle name="메모 3 5" xfId="5516" xr:uid="{00000000-0005-0000-0000-00008B150000}"/>
    <cellStyle name="메모 3 6" xfId="5517" xr:uid="{00000000-0005-0000-0000-00008C150000}"/>
    <cellStyle name="메모 3 7" xfId="5518" xr:uid="{00000000-0005-0000-0000-00008D150000}"/>
    <cellStyle name="메모 4" xfId="5519" xr:uid="{00000000-0005-0000-0000-00008E150000}"/>
    <cellStyle name="메모 4 2" xfId="5520" xr:uid="{00000000-0005-0000-0000-00008F150000}"/>
    <cellStyle name="메모 4 2 2" xfId="5521" xr:uid="{00000000-0005-0000-0000-000090150000}"/>
    <cellStyle name="메모 4 2 3" xfId="5522" xr:uid="{00000000-0005-0000-0000-000091150000}"/>
    <cellStyle name="메모 4 2 4" xfId="5523" xr:uid="{00000000-0005-0000-0000-000092150000}"/>
    <cellStyle name="메모 4 2 5" xfId="5524" xr:uid="{00000000-0005-0000-0000-000093150000}"/>
    <cellStyle name="메모 4 3" xfId="5525" xr:uid="{00000000-0005-0000-0000-000094150000}"/>
    <cellStyle name="메모 4 4" xfId="5526" xr:uid="{00000000-0005-0000-0000-000095150000}"/>
    <cellStyle name="메모 4 5" xfId="5527" xr:uid="{00000000-0005-0000-0000-000096150000}"/>
    <cellStyle name="메모 4 6" xfId="5528" xr:uid="{00000000-0005-0000-0000-000097150000}"/>
    <cellStyle name="메모 4 7" xfId="5529" xr:uid="{00000000-0005-0000-0000-000098150000}"/>
    <cellStyle name="메모 5" xfId="5530" xr:uid="{00000000-0005-0000-0000-000099150000}"/>
    <cellStyle name="메모 5 2" xfId="5531" xr:uid="{00000000-0005-0000-0000-00009A150000}"/>
    <cellStyle name="메모 5 2 2" xfId="5532" xr:uid="{00000000-0005-0000-0000-00009B150000}"/>
    <cellStyle name="메모 5 2 3" xfId="5533" xr:uid="{00000000-0005-0000-0000-00009C150000}"/>
    <cellStyle name="메모 5 2 4" xfId="5534" xr:uid="{00000000-0005-0000-0000-00009D150000}"/>
    <cellStyle name="메모 5 2 5" xfId="5535" xr:uid="{00000000-0005-0000-0000-00009E150000}"/>
    <cellStyle name="메모 5 3" xfId="5536" xr:uid="{00000000-0005-0000-0000-00009F150000}"/>
    <cellStyle name="메모 5 4" xfId="5537" xr:uid="{00000000-0005-0000-0000-0000A0150000}"/>
    <cellStyle name="메모 5 5" xfId="5538" xr:uid="{00000000-0005-0000-0000-0000A1150000}"/>
    <cellStyle name="메모 5 6" xfId="5539" xr:uid="{00000000-0005-0000-0000-0000A2150000}"/>
    <cellStyle name="메모 5 7" xfId="5540" xr:uid="{00000000-0005-0000-0000-0000A3150000}"/>
    <cellStyle name="메모 6" xfId="5541" xr:uid="{00000000-0005-0000-0000-0000A4150000}"/>
    <cellStyle name="메모 6 2" xfId="5542" xr:uid="{00000000-0005-0000-0000-0000A5150000}"/>
    <cellStyle name="메모 6 2 2" xfId="5543" xr:uid="{00000000-0005-0000-0000-0000A6150000}"/>
    <cellStyle name="메모 6 2 3" xfId="5544" xr:uid="{00000000-0005-0000-0000-0000A7150000}"/>
    <cellStyle name="메모 6 2 4" xfId="5545" xr:uid="{00000000-0005-0000-0000-0000A8150000}"/>
    <cellStyle name="메모 6 2 5" xfId="5546" xr:uid="{00000000-0005-0000-0000-0000A9150000}"/>
    <cellStyle name="메모 6 3" xfId="5547" xr:uid="{00000000-0005-0000-0000-0000AA150000}"/>
    <cellStyle name="메모 6 4" xfId="5548" xr:uid="{00000000-0005-0000-0000-0000AB150000}"/>
    <cellStyle name="메모 6 5" xfId="5549" xr:uid="{00000000-0005-0000-0000-0000AC150000}"/>
    <cellStyle name="메모 6 6" xfId="5550" xr:uid="{00000000-0005-0000-0000-0000AD150000}"/>
    <cellStyle name="메모 6 7" xfId="5551" xr:uid="{00000000-0005-0000-0000-0000AE150000}"/>
    <cellStyle name="메모 7" xfId="5552" xr:uid="{00000000-0005-0000-0000-0000AF150000}"/>
    <cellStyle name="메모 7 2" xfId="5553" xr:uid="{00000000-0005-0000-0000-0000B0150000}"/>
    <cellStyle name="메모 7 2 2" xfId="5554" xr:uid="{00000000-0005-0000-0000-0000B1150000}"/>
    <cellStyle name="메모 7 2 3" xfId="5555" xr:uid="{00000000-0005-0000-0000-0000B2150000}"/>
    <cellStyle name="메모 7 2 4" xfId="5556" xr:uid="{00000000-0005-0000-0000-0000B3150000}"/>
    <cellStyle name="메모 7 2 5" xfId="5557" xr:uid="{00000000-0005-0000-0000-0000B4150000}"/>
    <cellStyle name="메모 7 3" xfId="5558" xr:uid="{00000000-0005-0000-0000-0000B5150000}"/>
    <cellStyle name="메모 7 4" xfId="5559" xr:uid="{00000000-0005-0000-0000-0000B6150000}"/>
    <cellStyle name="메모 7 5" xfId="5560" xr:uid="{00000000-0005-0000-0000-0000B7150000}"/>
    <cellStyle name="메모 7 6" xfId="5561" xr:uid="{00000000-0005-0000-0000-0000B8150000}"/>
    <cellStyle name="메모 7 7" xfId="5562" xr:uid="{00000000-0005-0000-0000-0000B9150000}"/>
    <cellStyle name="메모 8" xfId="5563" xr:uid="{00000000-0005-0000-0000-0000BA150000}"/>
    <cellStyle name="메모 8 2" xfId="5564" xr:uid="{00000000-0005-0000-0000-0000BB150000}"/>
    <cellStyle name="메모 8 2 2" xfId="5565" xr:uid="{00000000-0005-0000-0000-0000BC150000}"/>
    <cellStyle name="메모 8 2 3" xfId="5566" xr:uid="{00000000-0005-0000-0000-0000BD150000}"/>
    <cellStyle name="메모 8 2 4" xfId="5567" xr:uid="{00000000-0005-0000-0000-0000BE150000}"/>
    <cellStyle name="메모 8 2 5" xfId="5568" xr:uid="{00000000-0005-0000-0000-0000BF150000}"/>
    <cellStyle name="메모 8 3" xfId="5569" xr:uid="{00000000-0005-0000-0000-0000C0150000}"/>
    <cellStyle name="메모 8 4" xfId="5570" xr:uid="{00000000-0005-0000-0000-0000C1150000}"/>
    <cellStyle name="메모 8 5" xfId="5571" xr:uid="{00000000-0005-0000-0000-0000C2150000}"/>
    <cellStyle name="메모 8 6" xfId="5572" xr:uid="{00000000-0005-0000-0000-0000C3150000}"/>
    <cellStyle name="메모 8 7" xfId="5573" xr:uid="{00000000-0005-0000-0000-0000C4150000}"/>
    <cellStyle name="메모 9" xfId="5574" xr:uid="{00000000-0005-0000-0000-0000C5150000}"/>
    <cellStyle name="메모 9 2" xfId="5575" xr:uid="{00000000-0005-0000-0000-0000C6150000}"/>
    <cellStyle name="메모 9 2 2" xfId="5576" xr:uid="{00000000-0005-0000-0000-0000C7150000}"/>
    <cellStyle name="메모 9 2 3" xfId="5577" xr:uid="{00000000-0005-0000-0000-0000C8150000}"/>
    <cellStyle name="메모 9 2 4" xfId="5578" xr:uid="{00000000-0005-0000-0000-0000C9150000}"/>
    <cellStyle name="메모 9 2 5" xfId="5579" xr:uid="{00000000-0005-0000-0000-0000CA150000}"/>
    <cellStyle name="메모 9 3" xfId="5580" xr:uid="{00000000-0005-0000-0000-0000CB150000}"/>
    <cellStyle name="메모 9 4" xfId="5581" xr:uid="{00000000-0005-0000-0000-0000CC150000}"/>
    <cellStyle name="메모 9 5" xfId="5582" xr:uid="{00000000-0005-0000-0000-0000CD150000}"/>
    <cellStyle name="메모 9 6" xfId="5583" xr:uid="{00000000-0005-0000-0000-0000CE150000}"/>
    <cellStyle name="메모 9 7" xfId="5584" xr:uid="{00000000-0005-0000-0000-0000CF150000}"/>
    <cellStyle name="믅됞 [0.00]_PRODUCT DETAIL Q1" xfId="5585" xr:uid="{00000000-0005-0000-0000-0000D0150000}"/>
    <cellStyle name="믅됞_PRODUCT DETAIL Q1" xfId="5586" xr:uid="{00000000-0005-0000-0000-0000D1150000}"/>
    <cellStyle name="백분율 [0]" xfId="5587" xr:uid="{00000000-0005-0000-0000-0000D2150000}"/>
    <cellStyle name="백분율 [2]" xfId="5588" xr:uid="{00000000-0005-0000-0000-0000D3150000}"/>
    <cellStyle name="백분율 10" xfId="5589" xr:uid="{00000000-0005-0000-0000-0000D4150000}"/>
    <cellStyle name="백분율 11" xfId="5590" xr:uid="{00000000-0005-0000-0000-0000D5150000}"/>
    <cellStyle name="백분율 12" xfId="5591" xr:uid="{00000000-0005-0000-0000-0000D6150000}"/>
    <cellStyle name="백분율 13" xfId="5592" xr:uid="{00000000-0005-0000-0000-0000D7150000}"/>
    <cellStyle name="백분율 14" xfId="5593" xr:uid="{00000000-0005-0000-0000-0000D8150000}"/>
    <cellStyle name="백분율 15" xfId="5594" xr:uid="{00000000-0005-0000-0000-0000D9150000}"/>
    <cellStyle name="백분율 16" xfId="5595" xr:uid="{00000000-0005-0000-0000-0000DA150000}"/>
    <cellStyle name="백분율 17" xfId="5596" xr:uid="{00000000-0005-0000-0000-0000DB150000}"/>
    <cellStyle name="백분율 18" xfId="5597" xr:uid="{00000000-0005-0000-0000-0000DC150000}"/>
    <cellStyle name="백분율 19" xfId="5598" xr:uid="{00000000-0005-0000-0000-0000DD150000}"/>
    <cellStyle name="백분율 2" xfId="5599" xr:uid="{00000000-0005-0000-0000-0000DE150000}"/>
    <cellStyle name="백분율 2 2" xfId="5600" xr:uid="{00000000-0005-0000-0000-0000DF150000}"/>
    <cellStyle name="백분율 2 2 2" xfId="5601" xr:uid="{00000000-0005-0000-0000-0000E0150000}"/>
    <cellStyle name="백분율 2 2 3" xfId="5602" xr:uid="{00000000-0005-0000-0000-0000E1150000}"/>
    <cellStyle name="백분율 2 2 4" xfId="5603" xr:uid="{00000000-0005-0000-0000-0000E2150000}"/>
    <cellStyle name="백분율 2 2 5" xfId="5604" xr:uid="{00000000-0005-0000-0000-0000E3150000}"/>
    <cellStyle name="백분율 2 2 6" xfId="5605" xr:uid="{00000000-0005-0000-0000-0000E4150000}"/>
    <cellStyle name="백분율 2 3" xfId="5606" xr:uid="{00000000-0005-0000-0000-0000E5150000}"/>
    <cellStyle name="백분율 20" xfId="5607" xr:uid="{00000000-0005-0000-0000-0000E6150000}"/>
    <cellStyle name="백분율 21" xfId="5608" xr:uid="{00000000-0005-0000-0000-0000E7150000}"/>
    <cellStyle name="백분율 22" xfId="5609" xr:uid="{00000000-0005-0000-0000-0000E8150000}"/>
    <cellStyle name="백분율 23" xfId="5610" xr:uid="{00000000-0005-0000-0000-0000E9150000}"/>
    <cellStyle name="백분율 24" xfId="5611" xr:uid="{00000000-0005-0000-0000-0000EA150000}"/>
    <cellStyle name="백분율 25" xfId="5612" xr:uid="{00000000-0005-0000-0000-0000EB150000}"/>
    <cellStyle name="백분율 26" xfId="5613" xr:uid="{00000000-0005-0000-0000-0000EC150000}"/>
    <cellStyle name="백분율 27" xfId="5614" xr:uid="{00000000-0005-0000-0000-0000ED150000}"/>
    <cellStyle name="백분율 28" xfId="5615" xr:uid="{00000000-0005-0000-0000-0000EE150000}"/>
    <cellStyle name="백분율 29" xfId="5616" xr:uid="{00000000-0005-0000-0000-0000EF150000}"/>
    <cellStyle name="백분율 3" xfId="5617" xr:uid="{00000000-0005-0000-0000-0000F0150000}"/>
    <cellStyle name="백분율 30" xfId="5618" xr:uid="{00000000-0005-0000-0000-0000F1150000}"/>
    <cellStyle name="백분율 31" xfId="5619" xr:uid="{00000000-0005-0000-0000-0000F2150000}"/>
    <cellStyle name="백분율 32" xfId="5620" xr:uid="{00000000-0005-0000-0000-0000F3150000}"/>
    <cellStyle name="백분율 33" xfId="5621" xr:uid="{00000000-0005-0000-0000-0000F4150000}"/>
    <cellStyle name="백분율 34" xfId="5622" xr:uid="{00000000-0005-0000-0000-0000F5150000}"/>
    <cellStyle name="백분율 35" xfId="5623" xr:uid="{00000000-0005-0000-0000-0000F6150000}"/>
    <cellStyle name="백분율 4" xfId="5624" xr:uid="{00000000-0005-0000-0000-0000F7150000}"/>
    <cellStyle name="백분율 5" xfId="5625" xr:uid="{00000000-0005-0000-0000-0000F8150000}"/>
    <cellStyle name="백분율 6" xfId="5626" xr:uid="{00000000-0005-0000-0000-0000F9150000}"/>
    <cellStyle name="백분율 7" xfId="5627" xr:uid="{00000000-0005-0000-0000-0000FA150000}"/>
    <cellStyle name="백분율 8" xfId="5628" xr:uid="{00000000-0005-0000-0000-0000FB150000}"/>
    <cellStyle name="백분율 9" xfId="5629" xr:uid="{00000000-0005-0000-0000-0000FC150000}"/>
    <cellStyle name="보통 10" xfId="5630" xr:uid="{00000000-0005-0000-0000-0000FD150000}"/>
    <cellStyle name="보통 10 2" xfId="5631" xr:uid="{00000000-0005-0000-0000-0000FE150000}"/>
    <cellStyle name="보통 10 2 2" xfId="5632" xr:uid="{00000000-0005-0000-0000-0000FF150000}"/>
    <cellStyle name="보통 10 2 3" xfId="5633" xr:uid="{00000000-0005-0000-0000-000000160000}"/>
    <cellStyle name="보통 10 2 4" xfId="5634" xr:uid="{00000000-0005-0000-0000-000001160000}"/>
    <cellStyle name="보통 10 2 5" xfId="5635" xr:uid="{00000000-0005-0000-0000-000002160000}"/>
    <cellStyle name="보통 10 3" xfId="5636" xr:uid="{00000000-0005-0000-0000-000003160000}"/>
    <cellStyle name="보통 10 4" xfId="5637" xr:uid="{00000000-0005-0000-0000-000004160000}"/>
    <cellStyle name="보통 10 5" xfId="5638" xr:uid="{00000000-0005-0000-0000-000005160000}"/>
    <cellStyle name="보통 10 6" xfId="5639" xr:uid="{00000000-0005-0000-0000-000006160000}"/>
    <cellStyle name="보통 10 7" xfId="5640" xr:uid="{00000000-0005-0000-0000-000007160000}"/>
    <cellStyle name="보통 11" xfId="5641" xr:uid="{00000000-0005-0000-0000-000008160000}"/>
    <cellStyle name="보통 11 2" xfId="5642" xr:uid="{00000000-0005-0000-0000-000009160000}"/>
    <cellStyle name="보통 11 2 2" xfId="5643" xr:uid="{00000000-0005-0000-0000-00000A160000}"/>
    <cellStyle name="보통 11 2 3" xfId="5644" xr:uid="{00000000-0005-0000-0000-00000B160000}"/>
    <cellStyle name="보통 11 2 4" xfId="5645" xr:uid="{00000000-0005-0000-0000-00000C160000}"/>
    <cellStyle name="보통 11 2 5" xfId="5646" xr:uid="{00000000-0005-0000-0000-00000D160000}"/>
    <cellStyle name="보통 11 3" xfId="5647" xr:uid="{00000000-0005-0000-0000-00000E160000}"/>
    <cellStyle name="보통 11 4" xfId="5648" xr:uid="{00000000-0005-0000-0000-00000F160000}"/>
    <cellStyle name="보통 11 5" xfId="5649" xr:uid="{00000000-0005-0000-0000-000010160000}"/>
    <cellStyle name="보통 11 6" xfId="5650" xr:uid="{00000000-0005-0000-0000-000011160000}"/>
    <cellStyle name="보통 11 7" xfId="5651" xr:uid="{00000000-0005-0000-0000-000012160000}"/>
    <cellStyle name="보통 12" xfId="5652" xr:uid="{00000000-0005-0000-0000-000013160000}"/>
    <cellStyle name="보통 12 2" xfId="5653" xr:uid="{00000000-0005-0000-0000-000014160000}"/>
    <cellStyle name="보통 12 2 2" xfId="5654" xr:uid="{00000000-0005-0000-0000-000015160000}"/>
    <cellStyle name="보통 12 2 3" xfId="5655" xr:uid="{00000000-0005-0000-0000-000016160000}"/>
    <cellStyle name="보통 12 2 4" xfId="5656" xr:uid="{00000000-0005-0000-0000-000017160000}"/>
    <cellStyle name="보통 12 2 5" xfId="5657" xr:uid="{00000000-0005-0000-0000-000018160000}"/>
    <cellStyle name="보통 12 3" xfId="5658" xr:uid="{00000000-0005-0000-0000-000019160000}"/>
    <cellStyle name="보통 12 4" xfId="5659" xr:uid="{00000000-0005-0000-0000-00001A160000}"/>
    <cellStyle name="보통 12 5" xfId="5660" xr:uid="{00000000-0005-0000-0000-00001B160000}"/>
    <cellStyle name="보통 12 6" xfId="5661" xr:uid="{00000000-0005-0000-0000-00001C160000}"/>
    <cellStyle name="보통 12 7" xfId="5662" xr:uid="{00000000-0005-0000-0000-00001D160000}"/>
    <cellStyle name="보통 13" xfId="5663" xr:uid="{00000000-0005-0000-0000-00001E160000}"/>
    <cellStyle name="보통 13 2" xfId="5664" xr:uid="{00000000-0005-0000-0000-00001F160000}"/>
    <cellStyle name="보통 13 3" xfId="5665" xr:uid="{00000000-0005-0000-0000-000020160000}"/>
    <cellStyle name="보통 13 4" xfId="5666" xr:uid="{00000000-0005-0000-0000-000021160000}"/>
    <cellStyle name="보통 14" xfId="5667" xr:uid="{00000000-0005-0000-0000-000022160000}"/>
    <cellStyle name="보통 14 2" xfId="5668" xr:uid="{00000000-0005-0000-0000-000023160000}"/>
    <cellStyle name="보통 14 3" xfId="5669" xr:uid="{00000000-0005-0000-0000-000024160000}"/>
    <cellStyle name="보통 14 4" xfId="5670" xr:uid="{00000000-0005-0000-0000-000025160000}"/>
    <cellStyle name="보통 15" xfId="5671" xr:uid="{00000000-0005-0000-0000-000026160000}"/>
    <cellStyle name="보통 15 2" xfId="5672" xr:uid="{00000000-0005-0000-0000-000027160000}"/>
    <cellStyle name="보통 15 3" xfId="5673" xr:uid="{00000000-0005-0000-0000-000028160000}"/>
    <cellStyle name="보통 15 4" xfId="5674" xr:uid="{00000000-0005-0000-0000-000029160000}"/>
    <cellStyle name="보통 16" xfId="5675" xr:uid="{00000000-0005-0000-0000-00002A160000}"/>
    <cellStyle name="보통 16 2" xfId="5676" xr:uid="{00000000-0005-0000-0000-00002B160000}"/>
    <cellStyle name="보통 16 3" xfId="5677" xr:uid="{00000000-0005-0000-0000-00002C160000}"/>
    <cellStyle name="보통 16 4" xfId="5678" xr:uid="{00000000-0005-0000-0000-00002D160000}"/>
    <cellStyle name="보통 2" xfId="5679" xr:uid="{00000000-0005-0000-0000-00002E160000}"/>
    <cellStyle name="보통 2 2" xfId="5680" xr:uid="{00000000-0005-0000-0000-00002F160000}"/>
    <cellStyle name="보통 2 2 2" xfId="5681" xr:uid="{00000000-0005-0000-0000-000030160000}"/>
    <cellStyle name="보통 2 2 3" xfId="5682" xr:uid="{00000000-0005-0000-0000-000031160000}"/>
    <cellStyle name="보통 2 2 4" xfId="5683" xr:uid="{00000000-0005-0000-0000-000032160000}"/>
    <cellStyle name="보통 2 2 5" xfId="5684" xr:uid="{00000000-0005-0000-0000-000033160000}"/>
    <cellStyle name="보통 2 3" xfId="5685" xr:uid="{00000000-0005-0000-0000-000034160000}"/>
    <cellStyle name="보통 2 4" xfId="5686" xr:uid="{00000000-0005-0000-0000-000035160000}"/>
    <cellStyle name="보통 2 5" xfId="5687" xr:uid="{00000000-0005-0000-0000-000036160000}"/>
    <cellStyle name="보통 2 6" xfId="5688" xr:uid="{00000000-0005-0000-0000-000037160000}"/>
    <cellStyle name="보통 2 7" xfId="5689" xr:uid="{00000000-0005-0000-0000-000038160000}"/>
    <cellStyle name="보통 3" xfId="5690" xr:uid="{00000000-0005-0000-0000-000039160000}"/>
    <cellStyle name="보통 3 2" xfId="5691" xr:uid="{00000000-0005-0000-0000-00003A160000}"/>
    <cellStyle name="보통 3 2 2" xfId="5692" xr:uid="{00000000-0005-0000-0000-00003B160000}"/>
    <cellStyle name="보통 3 2 3" xfId="5693" xr:uid="{00000000-0005-0000-0000-00003C160000}"/>
    <cellStyle name="보통 3 2 4" xfId="5694" xr:uid="{00000000-0005-0000-0000-00003D160000}"/>
    <cellStyle name="보통 3 2 5" xfId="5695" xr:uid="{00000000-0005-0000-0000-00003E160000}"/>
    <cellStyle name="보통 3 3" xfId="5696" xr:uid="{00000000-0005-0000-0000-00003F160000}"/>
    <cellStyle name="보통 3 4" xfId="5697" xr:uid="{00000000-0005-0000-0000-000040160000}"/>
    <cellStyle name="보통 3 5" xfId="5698" xr:uid="{00000000-0005-0000-0000-000041160000}"/>
    <cellStyle name="보통 3 6" xfId="5699" xr:uid="{00000000-0005-0000-0000-000042160000}"/>
    <cellStyle name="보통 3 7" xfId="5700" xr:uid="{00000000-0005-0000-0000-000043160000}"/>
    <cellStyle name="보통 4" xfId="5701" xr:uid="{00000000-0005-0000-0000-000044160000}"/>
    <cellStyle name="보통 4 2" xfId="5702" xr:uid="{00000000-0005-0000-0000-000045160000}"/>
    <cellStyle name="보통 4 2 2" xfId="5703" xr:uid="{00000000-0005-0000-0000-000046160000}"/>
    <cellStyle name="보통 4 2 3" xfId="5704" xr:uid="{00000000-0005-0000-0000-000047160000}"/>
    <cellStyle name="보통 4 2 4" xfId="5705" xr:uid="{00000000-0005-0000-0000-000048160000}"/>
    <cellStyle name="보통 4 2 5" xfId="5706" xr:uid="{00000000-0005-0000-0000-000049160000}"/>
    <cellStyle name="보통 4 3" xfId="5707" xr:uid="{00000000-0005-0000-0000-00004A160000}"/>
    <cellStyle name="보통 4 4" xfId="5708" xr:uid="{00000000-0005-0000-0000-00004B160000}"/>
    <cellStyle name="보통 4 5" xfId="5709" xr:uid="{00000000-0005-0000-0000-00004C160000}"/>
    <cellStyle name="보통 4 6" xfId="5710" xr:uid="{00000000-0005-0000-0000-00004D160000}"/>
    <cellStyle name="보통 4 7" xfId="5711" xr:uid="{00000000-0005-0000-0000-00004E160000}"/>
    <cellStyle name="보통 5" xfId="5712" xr:uid="{00000000-0005-0000-0000-00004F160000}"/>
    <cellStyle name="보통 5 2" xfId="5713" xr:uid="{00000000-0005-0000-0000-000050160000}"/>
    <cellStyle name="보통 5 2 2" xfId="5714" xr:uid="{00000000-0005-0000-0000-000051160000}"/>
    <cellStyle name="보통 5 2 3" xfId="5715" xr:uid="{00000000-0005-0000-0000-000052160000}"/>
    <cellStyle name="보통 5 2 4" xfId="5716" xr:uid="{00000000-0005-0000-0000-000053160000}"/>
    <cellStyle name="보통 5 2 5" xfId="5717" xr:uid="{00000000-0005-0000-0000-000054160000}"/>
    <cellStyle name="보통 5 3" xfId="5718" xr:uid="{00000000-0005-0000-0000-000055160000}"/>
    <cellStyle name="보통 5 4" xfId="5719" xr:uid="{00000000-0005-0000-0000-000056160000}"/>
    <cellStyle name="보통 5 5" xfId="5720" xr:uid="{00000000-0005-0000-0000-000057160000}"/>
    <cellStyle name="보통 5 6" xfId="5721" xr:uid="{00000000-0005-0000-0000-000058160000}"/>
    <cellStyle name="보통 5 7" xfId="5722" xr:uid="{00000000-0005-0000-0000-000059160000}"/>
    <cellStyle name="보통 6" xfId="5723" xr:uid="{00000000-0005-0000-0000-00005A160000}"/>
    <cellStyle name="보통 6 2" xfId="5724" xr:uid="{00000000-0005-0000-0000-00005B160000}"/>
    <cellStyle name="보통 6 2 2" xfId="5725" xr:uid="{00000000-0005-0000-0000-00005C160000}"/>
    <cellStyle name="보통 6 2 3" xfId="5726" xr:uid="{00000000-0005-0000-0000-00005D160000}"/>
    <cellStyle name="보통 6 2 4" xfId="5727" xr:uid="{00000000-0005-0000-0000-00005E160000}"/>
    <cellStyle name="보통 6 2 5" xfId="5728" xr:uid="{00000000-0005-0000-0000-00005F160000}"/>
    <cellStyle name="보통 6 3" xfId="5729" xr:uid="{00000000-0005-0000-0000-000060160000}"/>
    <cellStyle name="보통 6 4" xfId="5730" xr:uid="{00000000-0005-0000-0000-000061160000}"/>
    <cellStyle name="보통 6 5" xfId="5731" xr:uid="{00000000-0005-0000-0000-000062160000}"/>
    <cellStyle name="보통 6 6" xfId="5732" xr:uid="{00000000-0005-0000-0000-000063160000}"/>
    <cellStyle name="보통 6 7" xfId="5733" xr:uid="{00000000-0005-0000-0000-000064160000}"/>
    <cellStyle name="보통 7" xfId="5734" xr:uid="{00000000-0005-0000-0000-000065160000}"/>
    <cellStyle name="보통 7 2" xfId="5735" xr:uid="{00000000-0005-0000-0000-000066160000}"/>
    <cellStyle name="보통 7 2 2" xfId="5736" xr:uid="{00000000-0005-0000-0000-000067160000}"/>
    <cellStyle name="보통 7 2 3" xfId="5737" xr:uid="{00000000-0005-0000-0000-000068160000}"/>
    <cellStyle name="보통 7 2 4" xfId="5738" xr:uid="{00000000-0005-0000-0000-000069160000}"/>
    <cellStyle name="보통 7 2 5" xfId="5739" xr:uid="{00000000-0005-0000-0000-00006A160000}"/>
    <cellStyle name="보통 7 3" xfId="5740" xr:uid="{00000000-0005-0000-0000-00006B160000}"/>
    <cellStyle name="보통 7 4" xfId="5741" xr:uid="{00000000-0005-0000-0000-00006C160000}"/>
    <cellStyle name="보통 7 5" xfId="5742" xr:uid="{00000000-0005-0000-0000-00006D160000}"/>
    <cellStyle name="보통 7 6" xfId="5743" xr:uid="{00000000-0005-0000-0000-00006E160000}"/>
    <cellStyle name="보통 7 7" xfId="5744" xr:uid="{00000000-0005-0000-0000-00006F160000}"/>
    <cellStyle name="보통 8" xfId="5745" xr:uid="{00000000-0005-0000-0000-000070160000}"/>
    <cellStyle name="보통 8 2" xfId="5746" xr:uid="{00000000-0005-0000-0000-000071160000}"/>
    <cellStyle name="보통 8 2 2" xfId="5747" xr:uid="{00000000-0005-0000-0000-000072160000}"/>
    <cellStyle name="보통 8 2 3" xfId="5748" xr:uid="{00000000-0005-0000-0000-000073160000}"/>
    <cellStyle name="보통 8 2 4" xfId="5749" xr:uid="{00000000-0005-0000-0000-000074160000}"/>
    <cellStyle name="보통 8 2 5" xfId="5750" xr:uid="{00000000-0005-0000-0000-000075160000}"/>
    <cellStyle name="보통 8 3" xfId="5751" xr:uid="{00000000-0005-0000-0000-000076160000}"/>
    <cellStyle name="보통 8 4" xfId="5752" xr:uid="{00000000-0005-0000-0000-000077160000}"/>
    <cellStyle name="보통 8 5" xfId="5753" xr:uid="{00000000-0005-0000-0000-000078160000}"/>
    <cellStyle name="보통 8 6" xfId="5754" xr:uid="{00000000-0005-0000-0000-000079160000}"/>
    <cellStyle name="보통 8 7" xfId="5755" xr:uid="{00000000-0005-0000-0000-00007A160000}"/>
    <cellStyle name="보통 9" xfId="5756" xr:uid="{00000000-0005-0000-0000-00007B160000}"/>
    <cellStyle name="보통 9 2" xfId="5757" xr:uid="{00000000-0005-0000-0000-00007C160000}"/>
    <cellStyle name="보통 9 2 2" xfId="5758" xr:uid="{00000000-0005-0000-0000-00007D160000}"/>
    <cellStyle name="보통 9 2 3" xfId="5759" xr:uid="{00000000-0005-0000-0000-00007E160000}"/>
    <cellStyle name="보통 9 2 4" xfId="5760" xr:uid="{00000000-0005-0000-0000-00007F160000}"/>
    <cellStyle name="보통 9 2 5" xfId="5761" xr:uid="{00000000-0005-0000-0000-000080160000}"/>
    <cellStyle name="보통 9 3" xfId="5762" xr:uid="{00000000-0005-0000-0000-000081160000}"/>
    <cellStyle name="보통 9 4" xfId="5763" xr:uid="{00000000-0005-0000-0000-000082160000}"/>
    <cellStyle name="보통 9 5" xfId="5764" xr:uid="{00000000-0005-0000-0000-000083160000}"/>
    <cellStyle name="보통 9 6" xfId="5765" xr:uid="{00000000-0005-0000-0000-000084160000}"/>
    <cellStyle name="보통 9 7" xfId="5766" xr:uid="{00000000-0005-0000-0000-000085160000}"/>
    <cellStyle name="분수" xfId="5767" xr:uid="{00000000-0005-0000-0000-000086160000}"/>
    <cellStyle name="뷭?_BOOKSHIP" xfId="5768" xr:uid="{00000000-0005-0000-0000-000087160000}"/>
    <cellStyle name="常规_6.1-报价表(中英越)(20061004)_Spare Parts(Mechanical Equipments)List-1" xfId="5769" xr:uid="{00000000-0005-0000-0000-000088160000}"/>
    <cellStyle name="설명 텍스트 10" xfId="5770" xr:uid="{00000000-0005-0000-0000-000089160000}"/>
    <cellStyle name="설명 텍스트 10 2" xfId="5771" xr:uid="{00000000-0005-0000-0000-00008A160000}"/>
    <cellStyle name="설명 텍스트 10 2 2" xfId="5772" xr:uid="{00000000-0005-0000-0000-00008B160000}"/>
    <cellStyle name="설명 텍스트 10 2 3" xfId="5773" xr:uid="{00000000-0005-0000-0000-00008C160000}"/>
    <cellStyle name="설명 텍스트 10 2 4" xfId="5774" xr:uid="{00000000-0005-0000-0000-00008D160000}"/>
    <cellStyle name="설명 텍스트 10 2 5" xfId="5775" xr:uid="{00000000-0005-0000-0000-00008E160000}"/>
    <cellStyle name="설명 텍스트 10 3" xfId="5776" xr:uid="{00000000-0005-0000-0000-00008F160000}"/>
    <cellStyle name="설명 텍스트 10 4" xfId="5777" xr:uid="{00000000-0005-0000-0000-000090160000}"/>
    <cellStyle name="설명 텍스트 10 5" xfId="5778" xr:uid="{00000000-0005-0000-0000-000091160000}"/>
    <cellStyle name="설명 텍스트 10 6" xfId="5779" xr:uid="{00000000-0005-0000-0000-000092160000}"/>
    <cellStyle name="설명 텍스트 10 7" xfId="5780" xr:uid="{00000000-0005-0000-0000-000093160000}"/>
    <cellStyle name="설명 텍스트 11" xfId="5781" xr:uid="{00000000-0005-0000-0000-000094160000}"/>
    <cellStyle name="설명 텍스트 11 2" xfId="5782" xr:uid="{00000000-0005-0000-0000-000095160000}"/>
    <cellStyle name="설명 텍스트 11 2 2" xfId="5783" xr:uid="{00000000-0005-0000-0000-000096160000}"/>
    <cellStyle name="설명 텍스트 11 2 3" xfId="5784" xr:uid="{00000000-0005-0000-0000-000097160000}"/>
    <cellStyle name="설명 텍스트 11 2 4" xfId="5785" xr:uid="{00000000-0005-0000-0000-000098160000}"/>
    <cellStyle name="설명 텍스트 11 2 5" xfId="5786" xr:uid="{00000000-0005-0000-0000-000099160000}"/>
    <cellStyle name="설명 텍스트 11 3" xfId="5787" xr:uid="{00000000-0005-0000-0000-00009A160000}"/>
    <cellStyle name="설명 텍스트 11 4" xfId="5788" xr:uid="{00000000-0005-0000-0000-00009B160000}"/>
    <cellStyle name="설명 텍스트 11 5" xfId="5789" xr:uid="{00000000-0005-0000-0000-00009C160000}"/>
    <cellStyle name="설명 텍스트 11 6" xfId="5790" xr:uid="{00000000-0005-0000-0000-00009D160000}"/>
    <cellStyle name="설명 텍스트 11 7" xfId="5791" xr:uid="{00000000-0005-0000-0000-00009E160000}"/>
    <cellStyle name="설명 텍스트 12" xfId="5792" xr:uid="{00000000-0005-0000-0000-00009F160000}"/>
    <cellStyle name="설명 텍스트 12 2" xfId="5793" xr:uid="{00000000-0005-0000-0000-0000A0160000}"/>
    <cellStyle name="설명 텍스트 12 2 2" xfId="5794" xr:uid="{00000000-0005-0000-0000-0000A1160000}"/>
    <cellStyle name="설명 텍스트 12 2 3" xfId="5795" xr:uid="{00000000-0005-0000-0000-0000A2160000}"/>
    <cellStyle name="설명 텍스트 12 2 4" xfId="5796" xr:uid="{00000000-0005-0000-0000-0000A3160000}"/>
    <cellStyle name="설명 텍스트 12 2 5" xfId="5797" xr:uid="{00000000-0005-0000-0000-0000A4160000}"/>
    <cellStyle name="설명 텍스트 12 3" xfId="5798" xr:uid="{00000000-0005-0000-0000-0000A5160000}"/>
    <cellStyle name="설명 텍스트 12 4" xfId="5799" xr:uid="{00000000-0005-0000-0000-0000A6160000}"/>
    <cellStyle name="설명 텍스트 12 5" xfId="5800" xr:uid="{00000000-0005-0000-0000-0000A7160000}"/>
    <cellStyle name="설명 텍스트 12 6" xfId="5801" xr:uid="{00000000-0005-0000-0000-0000A8160000}"/>
    <cellStyle name="설명 텍스트 12 7" xfId="5802" xr:uid="{00000000-0005-0000-0000-0000A9160000}"/>
    <cellStyle name="설명 텍스트 13" xfId="5803" xr:uid="{00000000-0005-0000-0000-0000AA160000}"/>
    <cellStyle name="설명 텍스트 13 2" xfId="5804" xr:uid="{00000000-0005-0000-0000-0000AB160000}"/>
    <cellStyle name="설명 텍스트 13 3" xfId="5805" xr:uid="{00000000-0005-0000-0000-0000AC160000}"/>
    <cellStyle name="설명 텍스트 13 4" xfId="5806" xr:uid="{00000000-0005-0000-0000-0000AD160000}"/>
    <cellStyle name="설명 텍스트 14" xfId="5807" xr:uid="{00000000-0005-0000-0000-0000AE160000}"/>
    <cellStyle name="설명 텍스트 14 2" xfId="5808" xr:uid="{00000000-0005-0000-0000-0000AF160000}"/>
    <cellStyle name="설명 텍스트 14 3" xfId="5809" xr:uid="{00000000-0005-0000-0000-0000B0160000}"/>
    <cellStyle name="설명 텍스트 14 4" xfId="5810" xr:uid="{00000000-0005-0000-0000-0000B1160000}"/>
    <cellStyle name="설명 텍스트 15" xfId="5811" xr:uid="{00000000-0005-0000-0000-0000B2160000}"/>
    <cellStyle name="설명 텍스트 15 2" xfId="5812" xr:uid="{00000000-0005-0000-0000-0000B3160000}"/>
    <cellStyle name="설명 텍스트 15 3" xfId="5813" xr:uid="{00000000-0005-0000-0000-0000B4160000}"/>
    <cellStyle name="설명 텍스트 15 4" xfId="5814" xr:uid="{00000000-0005-0000-0000-0000B5160000}"/>
    <cellStyle name="설명 텍스트 16" xfId="5815" xr:uid="{00000000-0005-0000-0000-0000B6160000}"/>
    <cellStyle name="설명 텍스트 16 2" xfId="5816" xr:uid="{00000000-0005-0000-0000-0000B7160000}"/>
    <cellStyle name="설명 텍스트 16 3" xfId="5817" xr:uid="{00000000-0005-0000-0000-0000B8160000}"/>
    <cellStyle name="설명 텍스트 16 4" xfId="5818" xr:uid="{00000000-0005-0000-0000-0000B9160000}"/>
    <cellStyle name="설명 텍스트 2" xfId="5819" xr:uid="{00000000-0005-0000-0000-0000BA160000}"/>
    <cellStyle name="설명 텍스트 2 2" xfId="5820" xr:uid="{00000000-0005-0000-0000-0000BB160000}"/>
    <cellStyle name="설명 텍스트 2 2 2" xfId="5821" xr:uid="{00000000-0005-0000-0000-0000BC160000}"/>
    <cellStyle name="설명 텍스트 2 2 3" xfId="5822" xr:uid="{00000000-0005-0000-0000-0000BD160000}"/>
    <cellStyle name="설명 텍스트 2 2 4" xfId="5823" xr:uid="{00000000-0005-0000-0000-0000BE160000}"/>
    <cellStyle name="설명 텍스트 2 2 5" xfId="5824" xr:uid="{00000000-0005-0000-0000-0000BF160000}"/>
    <cellStyle name="설명 텍스트 2 3" xfId="5825" xr:uid="{00000000-0005-0000-0000-0000C0160000}"/>
    <cellStyle name="설명 텍스트 2 4" xfId="5826" xr:uid="{00000000-0005-0000-0000-0000C1160000}"/>
    <cellStyle name="설명 텍스트 2 5" xfId="5827" xr:uid="{00000000-0005-0000-0000-0000C2160000}"/>
    <cellStyle name="설명 텍스트 2 6" xfId="5828" xr:uid="{00000000-0005-0000-0000-0000C3160000}"/>
    <cellStyle name="설명 텍스트 2 7" xfId="5829" xr:uid="{00000000-0005-0000-0000-0000C4160000}"/>
    <cellStyle name="설명 텍스트 3" xfId="5830" xr:uid="{00000000-0005-0000-0000-0000C5160000}"/>
    <cellStyle name="설명 텍스트 3 2" xfId="5831" xr:uid="{00000000-0005-0000-0000-0000C6160000}"/>
    <cellStyle name="설명 텍스트 3 2 2" xfId="5832" xr:uid="{00000000-0005-0000-0000-0000C7160000}"/>
    <cellStyle name="설명 텍스트 3 2 3" xfId="5833" xr:uid="{00000000-0005-0000-0000-0000C8160000}"/>
    <cellStyle name="설명 텍스트 3 2 4" xfId="5834" xr:uid="{00000000-0005-0000-0000-0000C9160000}"/>
    <cellStyle name="설명 텍스트 3 2 5" xfId="5835" xr:uid="{00000000-0005-0000-0000-0000CA160000}"/>
    <cellStyle name="설명 텍스트 3 3" xfId="5836" xr:uid="{00000000-0005-0000-0000-0000CB160000}"/>
    <cellStyle name="설명 텍스트 3 4" xfId="5837" xr:uid="{00000000-0005-0000-0000-0000CC160000}"/>
    <cellStyle name="설명 텍스트 3 5" xfId="5838" xr:uid="{00000000-0005-0000-0000-0000CD160000}"/>
    <cellStyle name="설명 텍스트 3 6" xfId="5839" xr:uid="{00000000-0005-0000-0000-0000CE160000}"/>
    <cellStyle name="설명 텍스트 3 7" xfId="5840" xr:uid="{00000000-0005-0000-0000-0000CF160000}"/>
    <cellStyle name="설명 텍스트 4" xfId="5841" xr:uid="{00000000-0005-0000-0000-0000D0160000}"/>
    <cellStyle name="설명 텍스트 4 2" xfId="5842" xr:uid="{00000000-0005-0000-0000-0000D1160000}"/>
    <cellStyle name="설명 텍스트 4 2 2" xfId="5843" xr:uid="{00000000-0005-0000-0000-0000D2160000}"/>
    <cellStyle name="설명 텍스트 4 2 3" xfId="5844" xr:uid="{00000000-0005-0000-0000-0000D3160000}"/>
    <cellStyle name="설명 텍스트 4 2 4" xfId="5845" xr:uid="{00000000-0005-0000-0000-0000D4160000}"/>
    <cellStyle name="설명 텍스트 4 2 5" xfId="5846" xr:uid="{00000000-0005-0000-0000-0000D5160000}"/>
    <cellStyle name="설명 텍스트 4 3" xfId="5847" xr:uid="{00000000-0005-0000-0000-0000D6160000}"/>
    <cellStyle name="설명 텍스트 4 4" xfId="5848" xr:uid="{00000000-0005-0000-0000-0000D7160000}"/>
    <cellStyle name="설명 텍스트 4 5" xfId="5849" xr:uid="{00000000-0005-0000-0000-0000D8160000}"/>
    <cellStyle name="설명 텍스트 4 6" xfId="5850" xr:uid="{00000000-0005-0000-0000-0000D9160000}"/>
    <cellStyle name="설명 텍스트 4 7" xfId="5851" xr:uid="{00000000-0005-0000-0000-0000DA160000}"/>
    <cellStyle name="설명 텍스트 5" xfId="5852" xr:uid="{00000000-0005-0000-0000-0000DB160000}"/>
    <cellStyle name="설명 텍스트 5 2" xfId="5853" xr:uid="{00000000-0005-0000-0000-0000DC160000}"/>
    <cellStyle name="설명 텍스트 5 2 2" xfId="5854" xr:uid="{00000000-0005-0000-0000-0000DD160000}"/>
    <cellStyle name="설명 텍스트 5 2 3" xfId="5855" xr:uid="{00000000-0005-0000-0000-0000DE160000}"/>
    <cellStyle name="설명 텍스트 5 2 4" xfId="5856" xr:uid="{00000000-0005-0000-0000-0000DF160000}"/>
    <cellStyle name="설명 텍스트 5 2 5" xfId="5857" xr:uid="{00000000-0005-0000-0000-0000E0160000}"/>
    <cellStyle name="설명 텍스트 5 3" xfId="5858" xr:uid="{00000000-0005-0000-0000-0000E1160000}"/>
    <cellStyle name="설명 텍스트 5 4" xfId="5859" xr:uid="{00000000-0005-0000-0000-0000E2160000}"/>
    <cellStyle name="설명 텍스트 5 5" xfId="5860" xr:uid="{00000000-0005-0000-0000-0000E3160000}"/>
    <cellStyle name="설명 텍스트 5 6" xfId="5861" xr:uid="{00000000-0005-0000-0000-0000E4160000}"/>
    <cellStyle name="설명 텍스트 5 7" xfId="5862" xr:uid="{00000000-0005-0000-0000-0000E5160000}"/>
    <cellStyle name="설명 텍스트 6" xfId="5863" xr:uid="{00000000-0005-0000-0000-0000E6160000}"/>
    <cellStyle name="설명 텍스트 6 2" xfId="5864" xr:uid="{00000000-0005-0000-0000-0000E7160000}"/>
    <cellStyle name="설명 텍스트 6 2 2" xfId="5865" xr:uid="{00000000-0005-0000-0000-0000E8160000}"/>
    <cellStyle name="설명 텍스트 6 2 3" xfId="5866" xr:uid="{00000000-0005-0000-0000-0000E9160000}"/>
    <cellStyle name="설명 텍스트 6 2 4" xfId="5867" xr:uid="{00000000-0005-0000-0000-0000EA160000}"/>
    <cellStyle name="설명 텍스트 6 2 5" xfId="5868" xr:uid="{00000000-0005-0000-0000-0000EB160000}"/>
    <cellStyle name="설명 텍스트 6 3" xfId="5869" xr:uid="{00000000-0005-0000-0000-0000EC160000}"/>
    <cellStyle name="설명 텍스트 6 4" xfId="5870" xr:uid="{00000000-0005-0000-0000-0000ED160000}"/>
    <cellStyle name="설명 텍스트 6 5" xfId="5871" xr:uid="{00000000-0005-0000-0000-0000EE160000}"/>
    <cellStyle name="설명 텍스트 6 6" xfId="5872" xr:uid="{00000000-0005-0000-0000-0000EF160000}"/>
    <cellStyle name="설명 텍스트 6 7" xfId="5873" xr:uid="{00000000-0005-0000-0000-0000F0160000}"/>
    <cellStyle name="설명 텍스트 7" xfId="5874" xr:uid="{00000000-0005-0000-0000-0000F1160000}"/>
    <cellStyle name="설명 텍스트 7 2" xfId="5875" xr:uid="{00000000-0005-0000-0000-0000F2160000}"/>
    <cellStyle name="설명 텍스트 7 2 2" xfId="5876" xr:uid="{00000000-0005-0000-0000-0000F3160000}"/>
    <cellStyle name="설명 텍스트 7 2 3" xfId="5877" xr:uid="{00000000-0005-0000-0000-0000F4160000}"/>
    <cellStyle name="설명 텍스트 7 2 4" xfId="5878" xr:uid="{00000000-0005-0000-0000-0000F5160000}"/>
    <cellStyle name="설명 텍스트 7 2 5" xfId="5879" xr:uid="{00000000-0005-0000-0000-0000F6160000}"/>
    <cellStyle name="설명 텍스트 7 3" xfId="5880" xr:uid="{00000000-0005-0000-0000-0000F7160000}"/>
    <cellStyle name="설명 텍스트 7 4" xfId="5881" xr:uid="{00000000-0005-0000-0000-0000F8160000}"/>
    <cellStyle name="설명 텍스트 7 5" xfId="5882" xr:uid="{00000000-0005-0000-0000-0000F9160000}"/>
    <cellStyle name="설명 텍스트 7 6" xfId="5883" xr:uid="{00000000-0005-0000-0000-0000FA160000}"/>
    <cellStyle name="설명 텍스트 7 7" xfId="5884" xr:uid="{00000000-0005-0000-0000-0000FB160000}"/>
    <cellStyle name="설명 텍스트 8" xfId="5885" xr:uid="{00000000-0005-0000-0000-0000FC160000}"/>
    <cellStyle name="설명 텍스트 8 2" xfId="5886" xr:uid="{00000000-0005-0000-0000-0000FD160000}"/>
    <cellStyle name="설명 텍스트 8 2 2" xfId="5887" xr:uid="{00000000-0005-0000-0000-0000FE160000}"/>
    <cellStyle name="설명 텍스트 8 2 3" xfId="5888" xr:uid="{00000000-0005-0000-0000-0000FF160000}"/>
    <cellStyle name="설명 텍스트 8 2 4" xfId="5889" xr:uid="{00000000-0005-0000-0000-000000170000}"/>
    <cellStyle name="설명 텍스트 8 2 5" xfId="5890" xr:uid="{00000000-0005-0000-0000-000001170000}"/>
    <cellStyle name="설명 텍스트 8 3" xfId="5891" xr:uid="{00000000-0005-0000-0000-000002170000}"/>
    <cellStyle name="설명 텍스트 8 4" xfId="5892" xr:uid="{00000000-0005-0000-0000-000003170000}"/>
    <cellStyle name="설명 텍스트 8 5" xfId="5893" xr:uid="{00000000-0005-0000-0000-000004170000}"/>
    <cellStyle name="설명 텍스트 8 6" xfId="5894" xr:uid="{00000000-0005-0000-0000-000005170000}"/>
    <cellStyle name="설명 텍스트 8 7" xfId="5895" xr:uid="{00000000-0005-0000-0000-000006170000}"/>
    <cellStyle name="설명 텍스트 9" xfId="5896" xr:uid="{00000000-0005-0000-0000-000007170000}"/>
    <cellStyle name="설명 텍스트 9 2" xfId="5897" xr:uid="{00000000-0005-0000-0000-000008170000}"/>
    <cellStyle name="설명 텍스트 9 2 2" xfId="5898" xr:uid="{00000000-0005-0000-0000-000009170000}"/>
    <cellStyle name="설명 텍스트 9 2 3" xfId="5899" xr:uid="{00000000-0005-0000-0000-00000A170000}"/>
    <cellStyle name="설명 텍스트 9 2 4" xfId="5900" xr:uid="{00000000-0005-0000-0000-00000B170000}"/>
    <cellStyle name="설명 텍스트 9 2 5" xfId="5901" xr:uid="{00000000-0005-0000-0000-00000C170000}"/>
    <cellStyle name="설명 텍스트 9 3" xfId="5902" xr:uid="{00000000-0005-0000-0000-00000D170000}"/>
    <cellStyle name="설명 텍스트 9 4" xfId="5903" xr:uid="{00000000-0005-0000-0000-00000E170000}"/>
    <cellStyle name="설명 텍스트 9 5" xfId="5904" xr:uid="{00000000-0005-0000-0000-00000F170000}"/>
    <cellStyle name="설명 텍스트 9 6" xfId="5905" xr:uid="{00000000-0005-0000-0000-000010170000}"/>
    <cellStyle name="설명 텍스트 9 7" xfId="5906" xr:uid="{00000000-0005-0000-0000-000011170000}"/>
    <cellStyle name="셀 확인 10" xfId="5907" xr:uid="{00000000-0005-0000-0000-000012170000}"/>
    <cellStyle name="셀 확인 10 2" xfId="5908" xr:uid="{00000000-0005-0000-0000-000013170000}"/>
    <cellStyle name="셀 확인 10 2 2" xfId="5909" xr:uid="{00000000-0005-0000-0000-000014170000}"/>
    <cellStyle name="셀 확인 10 2 3" xfId="5910" xr:uid="{00000000-0005-0000-0000-000015170000}"/>
    <cellStyle name="셀 확인 10 2 4" xfId="5911" xr:uid="{00000000-0005-0000-0000-000016170000}"/>
    <cellStyle name="셀 확인 10 2 5" xfId="5912" xr:uid="{00000000-0005-0000-0000-000017170000}"/>
    <cellStyle name="셀 확인 10 3" xfId="5913" xr:uid="{00000000-0005-0000-0000-000018170000}"/>
    <cellStyle name="셀 확인 10 4" xfId="5914" xr:uid="{00000000-0005-0000-0000-000019170000}"/>
    <cellStyle name="셀 확인 10 5" xfId="5915" xr:uid="{00000000-0005-0000-0000-00001A170000}"/>
    <cellStyle name="셀 확인 10 6" xfId="5916" xr:uid="{00000000-0005-0000-0000-00001B170000}"/>
    <cellStyle name="셀 확인 10 7" xfId="5917" xr:uid="{00000000-0005-0000-0000-00001C170000}"/>
    <cellStyle name="셀 확인 11" xfId="5918" xr:uid="{00000000-0005-0000-0000-00001D170000}"/>
    <cellStyle name="셀 확인 11 2" xfId="5919" xr:uid="{00000000-0005-0000-0000-00001E170000}"/>
    <cellStyle name="셀 확인 11 2 2" xfId="5920" xr:uid="{00000000-0005-0000-0000-00001F170000}"/>
    <cellStyle name="셀 확인 11 2 3" xfId="5921" xr:uid="{00000000-0005-0000-0000-000020170000}"/>
    <cellStyle name="셀 확인 11 2 4" xfId="5922" xr:uid="{00000000-0005-0000-0000-000021170000}"/>
    <cellStyle name="셀 확인 11 2 5" xfId="5923" xr:uid="{00000000-0005-0000-0000-000022170000}"/>
    <cellStyle name="셀 확인 11 3" xfId="5924" xr:uid="{00000000-0005-0000-0000-000023170000}"/>
    <cellStyle name="셀 확인 11 4" xfId="5925" xr:uid="{00000000-0005-0000-0000-000024170000}"/>
    <cellStyle name="셀 확인 11 5" xfId="5926" xr:uid="{00000000-0005-0000-0000-000025170000}"/>
    <cellStyle name="셀 확인 11 6" xfId="5927" xr:uid="{00000000-0005-0000-0000-000026170000}"/>
    <cellStyle name="셀 확인 11 7" xfId="5928" xr:uid="{00000000-0005-0000-0000-000027170000}"/>
    <cellStyle name="셀 확인 12" xfId="5929" xr:uid="{00000000-0005-0000-0000-000028170000}"/>
    <cellStyle name="셀 확인 12 2" xfId="5930" xr:uid="{00000000-0005-0000-0000-000029170000}"/>
    <cellStyle name="셀 확인 12 2 2" xfId="5931" xr:uid="{00000000-0005-0000-0000-00002A170000}"/>
    <cellStyle name="셀 확인 12 2 3" xfId="5932" xr:uid="{00000000-0005-0000-0000-00002B170000}"/>
    <cellStyle name="셀 확인 12 2 4" xfId="5933" xr:uid="{00000000-0005-0000-0000-00002C170000}"/>
    <cellStyle name="셀 확인 12 2 5" xfId="5934" xr:uid="{00000000-0005-0000-0000-00002D170000}"/>
    <cellStyle name="셀 확인 12 3" xfId="5935" xr:uid="{00000000-0005-0000-0000-00002E170000}"/>
    <cellStyle name="셀 확인 12 4" xfId="5936" xr:uid="{00000000-0005-0000-0000-00002F170000}"/>
    <cellStyle name="셀 확인 12 5" xfId="5937" xr:uid="{00000000-0005-0000-0000-000030170000}"/>
    <cellStyle name="셀 확인 12 6" xfId="5938" xr:uid="{00000000-0005-0000-0000-000031170000}"/>
    <cellStyle name="셀 확인 12 7" xfId="5939" xr:uid="{00000000-0005-0000-0000-000032170000}"/>
    <cellStyle name="셀 확인 13" xfId="5940" xr:uid="{00000000-0005-0000-0000-000033170000}"/>
    <cellStyle name="셀 확인 13 2" xfId="5941" xr:uid="{00000000-0005-0000-0000-000034170000}"/>
    <cellStyle name="셀 확인 13 3" xfId="5942" xr:uid="{00000000-0005-0000-0000-000035170000}"/>
    <cellStyle name="셀 확인 13 4" xfId="5943" xr:uid="{00000000-0005-0000-0000-000036170000}"/>
    <cellStyle name="셀 확인 14" xfId="5944" xr:uid="{00000000-0005-0000-0000-000037170000}"/>
    <cellStyle name="셀 확인 14 2" xfId="5945" xr:uid="{00000000-0005-0000-0000-000038170000}"/>
    <cellStyle name="셀 확인 14 3" xfId="5946" xr:uid="{00000000-0005-0000-0000-000039170000}"/>
    <cellStyle name="셀 확인 14 4" xfId="5947" xr:uid="{00000000-0005-0000-0000-00003A170000}"/>
    <cellStyle name="셀 확인 15" xfId="5948" xr:uid="{00000000-0005-0000-0000-00003B170000}"/>
    <cellStyle name="셀 확인 15 2" xfId="5949" xr:uid="{00000000-0005-0000-0000-00003C170000}"/>
    <cellStyle name="셀 확인 15 3" xfId="5950" xr:uid="{00000000-0005-0000-0000-00003D170000}"/>
    <cellStyle name="셀 확인 15 4" xfId="5951" xr:uid="{00000000-0005-0000-0000-00003E170000}"/>
    <cellStyle name="셀 확인 16" xfId="5952" xr:uid="{00000000-0005-0000-0000-00003F170000}"/>
    <cellStyle name="셀 확인 16 2" xfId="5953" xr:uid="{00000000-0005-0000-0000-000040170000}"/>
    <cellStyle name="셀 확인 16 3" xfId="5954" xr:uid="{00000000-0005-0000-0000-000041170000}"/>
    <cellStyle name="셀 확인 16 4" xfId="5955" xr:uid="{00000000-0005-0000-0000-000042170000}"/>
    <cellStyle name="셀 확인 2" xfId="5956" xr:uid="{00000000-0005-0000-0000-000043170000}"/>
    <cellStyle name="셀 확인 2 2" xfId="5957" xr:uid="{00000000-0005-0000-0000-000044170000}"/>
    <cellStyle name="셀 확인 2 2 2" xfId="5958" xr:uid="{00000000-0005-0000-0000-000045170000}"/>
    <cellStyle name="셀 확인 2 2 3" xfId="5959" xr:uid="{00000000-0005-0000-0000-000046170000}"/>
    <cellStyle name="셀 확인 2 2 4" xfId="5960" xr:uid="{00000000-0005-0000-0000-000047170000}"/>
    <cellStyle name="셀 확인 2 2 5" xfId="5961" xr:uid="{00000000-0005-0000-0000-000048170000}"/>
    <cellStyle name="셀 확인 2 3" xfId="5962" xr:uid="{00000000-0005-0000-0000-000049170000}"/>
    <cellStyle name="셀 확인 2 4" xfId="5963" xr:uid="{00000000-0005-0000-0000-00004A170000}"/>
    <cellStyle name="셀 확인 2 5" xfId="5964" xr:uid="{00000000-0005-0000-0000-00004B170000}"/>
    <cellStyle name="셀 확인 2 6" xfId="5965" xr:uid="{00000000-0005-0000-0000-00004C170000}"/>
    <cellStyle name="셀 확인 2 7" xfId="5966" xr:uid="{00000000-0005-0000-0000-00004D170000}"/>
    <cellStyle name="셀 확인 3" xfId="5967" xr:uid="{00000000-0005-0000-0000-00004E170000}"/>
    <cellStyle name="셀 확인 3 2" xfId="5968" xr:uid="{00000000-0005-0000-0000-00004F170000}"/>
    <cellStyle name="셀 확인 3 2 2" xfId="5969" xr:uid="{00000000-0005-0000-0000-000050170000}"/>
    <cellStyle name="셀 확인 3 2 3" xfId="5970" xr:uid="{00000000-0005-0000-0000-000051170000}"/>
    <cellStyle name="셀 확인 3 2 4" xfId="5971" xr:uid="{00000000-0005-0000-0000-000052170000}"/>
    <cellStyle name="셀 확인 3 2 5" xfId="5972" xr:uid="{00000000-0005-0000-0000-000053170000}"/>
    <cellStyle name="셀 확인 3 3" xfId="5973" xr:uid="{00000000-0005-0000-0000-000054170000}"/>
    <cellStyle name="셀 확인 3 4" xfId="5974" xr:uid="{00000000-0005-0000-0000-000055170000}"/>
    <cellStyle name="셀 확인 3 5" xfId="5975" xr:uid="{00000000-0005-0000-0000-000056170000}"/>
    <cellStyle name="셀 확인 3 6" xfId="5976" xr:uid="{00000000-0005-0000-0000-000057170000}"/>
    <cellStyle name="셀 확인 3 7" xfId="5977" xr:uid="{00000000-0005-0000-0000-000058170000}"/>
    <cellStyle name="셀 확인 4" xfId="5978" xr:uid="{00000000-0005-0000-0000-000059170000}"/>
    <cellStyle name="셀 확인 4 2" xfId="5979" xr:uid="{00000000-0005-0000-0000-00005A170000}"/>
    <cellStyle name="셀 확인 4 2 2" xfId="5980" xr:uid="{00000000-0005-0000-0000-00005B170000}"/>
    <cellStyle name="셀 확인 4 2 3" xfId="5981" xr:uid="{00000000-0005-0000-0000-00005C170000}"/>
    <cellStyle name="셀 확인 4 2 4" xfId="5982" xr:uid="{00000000-0005-0000-0000-00005D170000}"/>
    <cellStyle name="셀 확인 4 2 5" xfId="5983" xr:uid="{00000000-0005-0000-0000-00005E170000}"/>
    <cellStyle name="셀 확인 4 3" xfId="5984" xr:uid="{00000000-0005-0000-0000-00005F170000}"/>
    <cellStyle name="셀 확인 4 4" xfId="5985" xr:uid="{00000000-0005-0000-0000-000060170000}"/>
    <cellStyle name="셀 확인 4 5" xfId="5986" xr:uid="{00000000-0005-0000-0000-000061170000}"/>
    <cellStyle name="셀 확인 4 6" xfId="5987" xr:uid="{00000000-0005-0000-0000-000062170000}"/>
    <cellStyle name="셀 확인 4 7" xfId="5988" xr:uid="{00000000-0005-0000-0000-000063170000}"/>
    <cellStyle name="셀 확인 5" xfId="5989" xr:uid="{00000000-0005-0000-0000-000064170000}"/>
    <cellStyle name="셀 확인 5 2" xfId="5990" xr:uid="{00000000-0005-0000-0000-000065170000}"/>
    <cellStyle name="셀 확인 5 2 2" xfId="5991" xr:uid="{00000000-0005-0000-0000-000066170000}"/>
    <cellStyle name="셀 확인 5 2 3" xfId="5992" xr:uid="{00000000-0005-0000-0000-000067170000}"/>
    <cellStyle name="셀 확인 5 2 4" xfId="5993" xr:uid="{00000000-0005-0000-0000-000068170000}"/>
    <cellStyle name="셀 확인 5 2 5" xfId="5994" xr:uid="{00000000-0005-0000-0000-000069170000}"/>
    <cellStyle name="셀 확인 5 3" xfId="5995" xr:uid="{00000000-0005-0000-0000-00006A170000}"/>
    <cellStyle name="셀 확인 5 4" xfId="5996" xr:uid="{00000000-0005-0000-0000-00006B170000}"/>
    <cellStyle name="셀 확인 5 5" xfId="5997" xr:uid="{00000000-0005-0000-0000-00006C170000}"/>
    <cellStyle name="셀 확인 5 6" xfId="5998" xr:uid="{00000000-0005-0000-0000-00006D170000}"/>
    <cellStyle name="셀 확인 5 7" xfId="5999" xr:uid="{00000000-0005-0000-0000-00006E170000}"/>
    <cellStyle name="셀 확인 6" xfId="6000" xr:uid="{00000000-0005-0000-0000-00006F170000}"/>
    <cellStyle name="셀 확인 6 2" xfId="6001" xr:uid="{00000000-0005-0000-0000-000070170000}"/>
    <cellStyle name="셀 확인 6 2 2" xfId="6002" xr:uid="{00000000-0005-0000-0000-000071170000}"/>
    <cellStyle name="셀 확인 6 2 3" xfId="6003" xr:uid="{00000000-0005-0000-0000-000072170000}"/>
    <cellStyle name="셀 확인 6 2 4" xfId="6004" xr:uid="{00000000-0005-0000-0000-000073170000}"/>
    <cellStyle name="셀 확인 6 2 5" xfId="6005" xr:uid="{00000000-0005-0000-0000-000074170000}"/>
    <cellStyle name="셀 확인 6 3" xfId="6006" xr:uid="{00000000-0005-0000-0000-000075170000}"/>
    <cellStyle name="셀 확인 6 4" xfId="6007" xr:uid="{00000000-0005-0000-0000-000076170000}"/>
    <cellStyle name="셀 확인 6 5" xfId="6008" xr:uid="{00000000-0005-0000-0000-000077170000}"/>
    <cellStyle name="셀 확인 6 6" xfId="6009" xr:uid="{00000000-0005-0000-0000-000078170000}"/>
    <cellStyle name="셀 확인 6 7" xfId="6010" xr:uid="{00000000-0005-0000-0000-000079170000}"/>
    <cellStyle name="셀 확인 7" xfId="6011" xr:uid="{00000000-0005-0000-0000-00007A170000}"/>
    <cellStyle name="셀 확인 7 2" xfId="6012" xr:uid="{00000000-0005-0000-0000-00007B170000}"/>
    <cellStyle name="셀 확인 7 2 2" xfId="6013" xr:uid="{00000000-0005-0000-0000-00007C170000}"/>
    <cellStyle name="셀 확인 7 2 3" xfId="6014" xr:uid="{00000000-0005-0000-0000-00007D170000}"/>
    <cellStyle name="셀 확인 7 2 4" xfId="6015" xr:uid="{00000000-0005-0000-0000-00007E170000}"/>
    <cellStyle name="셀 확인 7 2 5" xfId="6016" xr:uid="{00000000-0005-0000-0000-00007F170000}"/>
    <cellStyle name="셀 확인 7 3" xfId="6017" xr:uid="{00000000-0005-0000-0000-000080170000}"/>
    <cellStyle name="셀 확인 7 4" xfId="6018" xr:uid="{00000000-0005-0000-0000-000081170000}"/>
    <cellStyle name="셀 확인 7 5" xfId="6019" xr:uid="{00000000-0005-0000-0000-000082170000}"/>
    <cellStyle name="셀 확인 7 6" xfId="6020" xr:uid="{00000000-0005-0000-0000-000083170000}"/>
    <cellStyle name="셀 확인 7 7" xfId="6021" xr:uid="{00000000-0005-0000-0000-000084170000}"/>
    <cellStyle name="셀 확인 8" xfId="6022" xr:uid="{00000000-0005-0000-0000-000085170000}"/>
    <cellStyle name="셀 확인 8 2" xfId="6023" xr:uid="{00000000-0005-0000-0000-000086170000}"/>
    <cellStyle name="셀 확인 8 2 2" xfId="6024" xr:uid="{00000000-0005-0000-0000-000087170000}"/>
    <cellStyle name="셀 확인 8 2 3" xfId="6025" xr:uid="{00000000-0005-0000-0000-000088170000}"/>
    <cellStyle name="셀 확인 8 2 4" xfId="6026" xr:uid="{00000000-0005-0000-0000-000089170000}"/>
    <cellStyle name="셀 확인 8 2 5" xfId="6027" xr:uid="{00000000-0005-0000-0000-00008A170000}"/>
    <cellStyle name="셀 확인 8 3" xfId="6028" xr:uid="{00000000-0005-0000-0000-00008B170000}"/>
    <cellStyle name="셀 확인 8 4" xfId="6029" xr:uid="{00000000-0005-0000-0000-00008C170000}"/>
    <cellStyle name="셀 확인 8 5" xfId="6030" xr:uid="{00000000-0005-0000-0000-00008D170000}"/>
    <cellStyle name="셀 확인 8 6" xfId="6031" xr:uid="{00000000-0005-0000-0000-00008E170000}"/>
    <cellStyle name="셀 확인 8 7" xfId="6032" xr:uid="{00000000-0005-0000-0000-00008F170000}"/>
    <cellStyle name="셀 확인 9" xfId="6033" xr:uid="{00000000-0005-0000-0000-000090170000}"/>
    <cellStyle name="셀 확인 9 2" xfId="6034" xr:uid="{00000000-0005-0000-0000-000091170000}"/>
    <cellStyle name="셀 확인 9 2 2" xfId="6035" xr:uid="{00000000-0005-0000-0000-000092170000}"/>
    <cellStyle name="셀 확인 9 2 3" xfId="6036" xr:uid="{00000000-0005-0000-0000-000093170000}"/>
    <cellStyle name="셀 확인 9 2 4" xfId="6037" xr:uid="{00000000-0005-0000-0000-000094170000}"/>
    <cellStyle name="셀 확인 9 2 5" xfId="6038" xr:uid="{00000000-0005-0000-0000-000095170000}"/>
    <cellStyle name="셀 확인 9 3" xfId="6039" xr:uid="{00000000-0005-0000-0000-000096170000}"/>
    <cellStyle name="셀 확인 9 4" xfId="6040" xr:uid="{00000000-0005-0000-0000-000097170000}"/>
    <cellStyle name="셀 확인 9 5" xfId="6041" xr:uid="{00000000-0005-0000-0000-000098170000}"/>
    <cellStyle name="셀 확인 9 6" xfId="6042" xr:uid="{00000000-0005-0000-0000-000099170000}"/>
    <cellStyle name="셀 확인 9 7" xfId="6043" xr:uid="{00000000-0005-0000-0000-00009A170000}"/>
    <cellStyle name="숫자(R)" xfId="6044" xr:uid="{00000000-0005-0000-0000-00009B170000}"/>
    <cellStyle name="숫자(R) 2" xfId="6045" xr:uid="{00000000-0005-0000-0000-00009C170000}"/>
    <cellStyle name="숫자(R) 3" xfId="6046" xr:uid="{00000000-0005-0000-0000-00009D170000}"/>
    <cellStyle name="숫자(R) 4" xfId="6047" xr:uid="{00000000-0005-0000-0000-00009E170000}"/>
    <cellStyle name="숫자(R) 5" xfId="6048" xr:uid="{00000000-0005-0000-0000-00009F170000}"/>
    <cellStyle name="숫자(R) 6" xfId="6049" xr:uid="{00000000-0005-0000-0000-0000A0170000}"/>
    <cellStyle name="쉼표 [0] 2" xfId="2" xr:uid="{00000000-0005-0000-0000-0000A1170000}"/>
    <cellStyle name="쉼표 [0] 2 10" xfId="6050" xr:uid="{00000000-0005-0000-0000-0000A2170000}"/>
    <cellStyle name="쉼표 [0] 2 2" xfId="6051" xr:uid="{00000000-0005-0000-0000-0000A3170000}"/>
    <cellStyle name="쉼표 [0] 2 2 2" xfId="6052" xr:uid="{00000000-0005-0000-0000-0000A4170000}"/>
    <cellStyle name="쉼표 [0] 2 2 3" xfId="6053" xr:uid="{00000000-0005-0000-0000-0000A5170000}"/>
    <cellStyle name="쉼표 [0] 2 2 4" xfId="6054" xr:uid="{00000000-0005-0000-0000-0000A6170000}"/>
    <cellStyle name="쉼표 [0] 2 2 5" xfId="6055" xr:uid="{00000000-0005-0000-0000-0000A7170000}"/>
    <cellStyle name="쉼표 [0] 2 2 6" xfId="6056" xr:uid="{00000000-0005-0000-0000-0000A8170000}"/>
    <cellStyle name="쉼표 [0] 2 3" xfId="6057" xr:uid="{00000000-0005-0000-0000-0000A9170000}"/>
    <cellStyle name="쉼표 [0] 2 3 2" xfId="6058" xr:uid="{00000000-0005-0000-0000-0000AA170000}"/>
    <cellStyle name="쉼표 [0] 2 3 3" xfId="6059" xr:uid="{00000000-0005-0000-0000-0000AB170000}"/>
    <cellStyle name="쉼표 [0] 2 3 4" xfId="6060" xr:uid="{00000000-0005-0000-0000-0000AC170000}"/>
    <cellStyle name="쉼표 [0] 2 3 5" xfId="6061" xr:uid="{00000000-0005-0000-0000-0000AD170000}"/>
    <cellStyle name="쉼표 [0] 2 4" xfId="6062" xr:uid="{00000000-0005-0000-0000-0000AE170000}"/>
    <cellStyle name="쉼표 [0] 2 5" xfId="6063" xr:uid="{00000000-0005-0000-0000-0000AF170000}"/>
    <cellStyle name="쉼표 [0] 2 6" xfId="6064" xr:uid="{00000000-0005-0000-0000-0000B0170000}"/>
    <cellStyle name="쉼표 [0] 3" xfId="6065" xr:uid="{00000000-0005-0000-0000-0000B1170000}"/>
    <cellStyle name="쉼표 [0] 3 2" xfId="6066" xr:uid="{00000000-0005-0000-0000-0000B2170000}"/>
    <cellStyle name="쉼표 [0] 3 2 2" xfId="6067" xr:uid="{00000000-0005-0000-0000-0000B3170000}"/>
    <cellStyle name="쉼표 [0] 3 2 3" xfId="6068" xr:uid="{00000000-0005-0000-0000-0000B4170000}"/>
    <cellStyle name="쉼표 [0] 3 2 4" xfId="6069" xr:uid="{00000000-0005-0000-0000-0000B5170000}"/>
    <cellStyle name="쉼표 [0] 3 2 5" xfId="6070" xr:uid="{00000000-0005-0000-0000-0000B6170000}"/>
    <cellStyle name="쉼표 [0] 3 2 6" xfId="6071" xr:uid="{00000000-0005-0000-0000-0000B7170000}"/>
    <cellStyle name="쉼표 [0] 3 3" xfId="6072" xr:uid="{00000000-0005-0000-0000-0000B8170000}"/>
    <cellStyle name="쉼표 [0] 3 3 2" xfId="6073" xr:uid="{00000000-0005-0000-0000-0000B9170000}"/>
    <cellStyle name="쉼표 [0] 3 3 3" xfId="6074" xr:uid="{00000000-0005-0000-0000-0000BA170000}"/>
    <cellStyle name="쉼표 [0] 3 3 4" xfId="6075" xr:uid="{00000000-0005-0000-0000-0000BB170000}"/>
    <cellStyle name="쉼표 [0] 3 3 5" xfId="6076" xr:uid="{00000000-0005-0000-0000-0000BC170000}"/>
    <cellStyle name="쉼표 [0] 4" xfId="6077" xr:uid="{00000000-0005-0000-0000-0000BD170000}"/>
    <cellStyle name="쉼표 [0] 4 2" xfId="6078" xr:uid="{00000000-0005-0000-0000-0000BE170000}"/>
    <cellStyle name="쉼표 [0] 4 3" xfId="6079" xr:uid="{00000000-0005-0000-0000-0000BF170000}"/>
    <cellStyle name="쉼표 [0] 5" xfId="6080" xr:uid="{00000000-0005-0000-0000-0000C0170000}"/>
    <cellStyle name="쉼표 [0] 5 2" xfId="6081" xr:uid="{00000000-0005-0000-0000-0000C1170000}"/>
    <cellStyle name="쉼표 [0] 6" xfId="6082" xr:uid="{00000000-0005-0000-0000-0000C2170000}"/>
    <cellStyle name="쉼표 [0] 6 2" xfId="6083" xr:uid="{00000000-0005-0000-0000-0000C3170000}"/>
    <cellStyle name="쉼표 [0] 7" xfId="6084" xr:uid="{00000000-0005-0000-0000-0000C4170000}"/>
    <cellStyle name="스타일 1" xfId="6085" xr:uid="{00000000-0005-0000-0000-0000C5170000}"/>
    <cellStyle name="스타일 10" xfId="6086" xr:uid="{00000000-0005-0000-0000-0000C6170000}"/>
    <cellStyle name="스타일 11" xfId="6087" xr:uid="{00000000-0005-0000-0000-0000C7170000}"/>
    <cellStyle name="스타일 12" xfId="6088" xr:uid="{00000000-0005-0000-0000-0000C8170000}"/>
    <cellStyle name="스타일 13" xfId="6089" xr:uid="{00000000-0005-0000-0000-0000C9170000}"/>
    <cellStyle name="스타일 14" xfId="6090" xr:uid="{00000000-0005-0000-0000-0000CA170000}"/>
    <cellStyle name="스타일 15" xfId="6091" xr:uid="{00000000-0005-0000-0000-0000CB170000}"/>
    <cellStyle name="스타일 16" xfId="6092" xr:uid="{00000000-0005-0000-0000-0000CC170000}"/>
    <cellStyle name="스타일 17" xfId="6093" xr:uid="{00000000-0005-0000-0000-0000CD170000}"/>
    <cellStyle name="스타일 18" xfId="6094" xr:uid="{00000000-0005-0000-0000-0000CE170000}"/>
    <cellStyle name="스타일 19" xfId="6095" xr:uid="{00000000-0005-0000-0000-0000CF170000}"/>
    <cellStyle name="스타일 2" xfId="6096" xr:uid="{00000000-0005-0000-0000-0000D0170000}"/>
    <cellStyle name="스타일 20" xfId="6097" xr:uid="{00000000-0005-0000-0000-0000D1170000}"/>
    <cellStyle name="스타일 21" xfId="6098" xr:uid="{00000000-0005-0000-0000-0000D2170000}"/>
    <cellStyle name="스타일 22" xfId="6099" xr:uid="{00000000-0005-0000-0000-0000D3170000}"/>
    <cellStyle name="스타일 23" xfId="6100" xr:uid="{00000000-0005-0000-0000-0000D4170000}"/>
    <cellStyle name="스타일 24" xfId="6101" xr:uid="{00000000-0005-0000-0000-0000D5170000}"/>
    <cellStyle name="스타일 25" xfId="6102" xr:uid="{00000000-0005-0000-0000-0000D6170000}"/>
    <cellStyle name="스타일 26" xfId="6103" xr:uid="{00000000-0005-0000-0000-0000D7170000}"/>
    <cellStyle name="스타일 27" xfId="6104" xr:uid="{00000000-0005-0000-0000-0000D8170000}"/>
    <cellStyle name="스타일 28" xfId="6105" xr:uid="{00000000-0005-0000-0000-0000D9170000}"/>
    <cellStyle name="스타일 29" xfId="6106" xr:uid="{00000000-0005-0000-0000-0000DA170000}"/>
    <cellStyle name="스타일 3" xfId="6107" xr:uid="{00000000-0005-0000-0000-0000DB170000}"/>
    <cellStyle name="스타일 30" xfId="6108" xr:uid="{00000000-0005-0000-0000-0000DC170000}"/>
    <cellStyle name="스타일 31" xfId="6109" xr:uid="{00000000-0005-0000-0000-0000DD170000}"/>
    <cellStyle name="스타일 32" xfId="6110" xr:uid="{00000000-0005-0000-0000-0000DE170000}"/>
    <cellStyle name="스타일 33" xfId="6111" xr:uid="{00000000-0005-0000-0000-0000DF170000}"/>
    <cellStyle name="스타일 34" xfId="6112" xr:uid="{00000000-0005-0000-0000-0000E0170000}"/>
    <cellStyle name="스타일 35" xfId="6113" xr:uid="{00000000-0005-0000-0000-0000E1170000}"/>
    <cellStyle name="스타일 36" xfId="6114" xr:uid="{00000000-0005-0000-0000-0000E2170000}"/>
    <cellStyle name="스타일 37" xfId="6115" xr:uid="{00000000-0005-0000-0000-0000E3170000}"/>
    <cellStyle name="스타일 38" xfId="6116" xr:uid="{00000000-0005-0000-0000-0000E4170000}"/>
    <cellStyle name="스타일 39" xfId="6117" xr:uid="{00000000-0005-0000-0000-0000E5170000}"/>
    <cellStyle name="스타일 4" xfId="6118" xr:uid="{00000000-0005-0000-0000-0000E6170000}"/>
    <cellStyle name="스타일 40" xfId="6119" xr:uid="{00000000-0005-0000-0000-0000E7170000}"/>
    <cellStyle name="스타일 41" xfId="6120" xr:uid="{00000000-0005-0000-0000-0000E8170000}"/>
    <cellStyle name="스타일 42" xfId="6121" xr:uid="{00000000-0005-0000-0000-0000E9170000}"/>
    <cellStyle name="스타일 43" xfId="6122" xr:uid="{00000000-0005-0000-0000-0000EA170000}"/>
    <cellStyle name="스타일 44" xfId="6123" xr:uid="{00000000-0005-0000-0000-0000EB170000}"/>
    <cellStyle name="스타일 45" xfId="6124" xr:uid="{00000000-0005-0000-0000-0000EC170000}"/>
    <cellStyle name="스타일 46" xfId="6125" xr:uid="{00000000-0005-0000-0000-0000ED170000}"/>
    <cellStyle name="스타일 47" xfId="6126" xr:uid="{00000000-0005-0000-0000-0000EE170000}"/>
    <cellStyle name="스타일 48" xfId="6127" xr:uid="{00000000-0005-0000-0000-0000EF170000}"/>
    <cellStyle name="스타일 49" xfId="6128" xr:uid="{00000000-0005-0000-0000-0000F0170000}"/>
    <cellStyle name="스타일 5" xfId="6129" xr:uid="{00000000-0005-0000-0000-0000F1170000}"/>
    <cellStyle name="스타일 50" xfId="6130" xr:uid="{00000000-0005-0000-0000-0000F2170000}"/>
    <cellStyle name="스타일 51" xfId="6131" xr:uid="{00000000-0005-0000-0000-0000F3170000}"/>
    <cellStyle name="스타일 52" xfId="6132" xr:uid="{00000000-0005-0000-0000-0000F4170000}"/>
    <cellStyle name="스타일 53" xfId="6133" xr:uid="{00000000-0005-0000-0000-0000F5170000}"/>
    <cellStyle name="스타일 54" xfId="6134" xr:uid="{00000000-0005-0000-0000-0000F6170000}"/>
    <cellStyle name="스타일 55" xfId="6135" xr:uid="{00000000-0005-0000-0000-0000F7170000}"/>
    <cellStyle name="스타일 56" xfId="6136" xr:uid="{00000000-0005-0000-0000-0000F8170000}"/>
    <cellStyle name="스타일 57" xfId="6137" xr:uid="{00000000-0005-0000-0000-0000F9170000}"/>
    <cellStyle name="스타일 58" xfId="6138" xr:uid="{00000000-0005-0000-0000-0000FA170000}"/>
    <cellStyle name="스타일 59" xfId="6139" xr:uid="{00000000-0005-0000-0000-0000FB170000}"/>
    <cellStyle name="스타일 6" xfId="6140" xr:uid="{00000000-0005-0000-0000-0000FC170000}"/>
    <cellStyle name="스타일 60" xfId="6141" xr:uid="{00000000-0005-0000-0000-0000FD170000}"/>
    <cellStyle name="스타일 61" xfId="6142" xr:uid="{00000000-0005-0000-0000-0000FE170000}"/>
    <cellStyle name="스타일 62" xfId="6143" xr:uid="{00000000-0005-0000-0000-0000FF170000}"/>
    <cellStyle name="스타일 63" xfId="6144" xr:uid="{00000000-0005-0000-0000-000000180000}"/>
    <cellStyle name="스타일 64" xfId="6145" xr:uid="{00000000-0005-0000-0000-000001180000}"/>
    <cellStyle name="스타일 65" xfId="6146" xr:uid="{00000000-0005-0000-0000-000002180000}"/>
    <cellStyle name="스타일 66" xfId="6147" xr:uid="{00000000-0005-0000-0000-000003180000}"/>
    <cellStyle name="스타일 67" xfId="6148" xr:uid="{00000000-0005-0000-0000-000004180000}"/>
    <cellStyle name="스타일 68" xfId="6149" xr:uid="{00000000-0005-0000-0000-000005180000}"/>
    <cellStyle name="스타일 69" xfId="6150" xr:uid="{00000000-0005-0000-0000-000006180000}"/>
    <cellStyle name="스타일 7" xfId="6151" xr:uid="{00000000-0005-0000-0000-000007180000}"/>
    <cellStyle name="스타일 70" xfId="6152" xr:uid="{00000000-0005-0000-0000-000008180000}"/>
    <cellStyle name="스타일 71" xfId="6153" xr:uid="{00000000-0005-0000-0000-000009180000}"/>
    <cellStyle name="스타일 72" xfId="6154" xr:uid="{00000000-0005-0000-0000-00000A180000}"/>
    <cellStyle name="스타일 73" xfId="6155" xr:uid="{00000000-0005-0000-0000-00000B180000}"/>
    <cellStyle name="스타일 74" xfId="6156" xr:uid="{00000000-0005-0000-0000-00000C180000}"/>
    <cellStyle name="스타일 75" xfId="6157" xr:uid="{00000000-0005-0000-0000-00000D180000}"/>
    <cellStyle name="스타일 76" xfId="6158" xr:uid="{00000000-0005-0000-0000-00000E180000}"/>
    <cellStyle name="스타일 77" xfId="6159" xr:uid="{00000000-0005-0000-0000-00000F180000}"/>
    <cellStyle name="스타일 78" xfId="6160" xr:uid="{00000000-0005-0000-0000-000010180000}"/>
    <cellStyle name="스타일 79" xfId="6161" xr:uid="{00000000-0005-0000-0000-000011180000}"/>
    <cellStyle name="스타일 8" xfId="6162" xr:uid="{00000000-0005-0000-0000-000012180000}"/>
    <cellStyle name="스타일 80" xfId="6163" xr:uid="{00000000-0005-0000-0000-000013180000}"/>
    <cellStyle name="스타일 81" xfId="6164" xr:uid="{00000000-0005-0000-0000-000014180000}"/>
    <cellStyle name="스타일 82" xfId="6165" xr:uid="{00000000-0005-0000-0000-000015180000}"/>
    <cellStyle name="스타일 83" xfId="6166" xr:uid="{00000000-0005-0000-0000-000016180000}"/>
    <cellStyle name="스타일 84" xfId="6167" xr:uid="{00000000-0005-0000-0000-000017180000}"/>
    <cellStyle name="스타일 85" xfId="6168" xr:uid="{00000000-0005-0000-0000-000018180000}"/>
    <cellStyle name="스타일 86" xfId="6169" xr:uid="{00000000-0005-0000-0000-000019180000}"/>
    <cellStyle name="스타일 87" xfId="6170" xr:uid="{00000000-0005-0000-0000-00001A180000}"/>
    <cellStyle name="스타일 88" xfId="6171" xr:uid="{00000000-0005-0000-0000-00001B180000}"/>
    <cellStyle name="스타일 89" xfId="6172" xr:uid="{00000000-0005-0000-0000-00001C180000}"/>
    <cellStyle name="스타일 9" xfId="6173" xr:uid="{00000000-0005-0000-0000-00001D180000}"/>
    <cellStyle name="스타일 90" xfId="6174" xr:uid="{00000000-0005-0000-0000-00001E180000}"/>
    <cellStyle name="스타일 91" xfId="6175" xr:uid="{00000000-0005-0000-0000-00001F180000}"/>
    <cellStyle name="스타일 92" xfId="6176" xr:uid="{00000000-0005-0000-0000-000020180000}"/>
    <cellStyle name="스타일 93" xfId="6177" xr:uid="{00000000-0005-0000-0000-000021180000}"/>
    <cellStyle name="스타일 94" xfId="6178" xr:uid="{00000000-0005-0000-0000-000022180000}"/>
    <cellStyle name="스타일 95" xfId="6179" xr:uid="{00000000-0005-0000-0000-000023180000}"/>
    <cellStyle name="스타일 96" xfId="6180" xr:uid="{00000000-0005-0000-0000-000024180000}"/>
    <cellStyle name="스타일 97" xfId="6181" xr:uid="{00000000-0005-0000-0000-000025180000}"/>
    <cellStyle name="스타일 98" xfId="6182" xr:uid="{00000000-0005-0000-0000-000026180000}"/>
    <cellStyle name="스타일 99" xfId="6183" xr:uid="{00000000-0005-0000-0000-000027180000}"/>
    <cellStyle name="안건회계법인" xfId="6184" xr:uid="{00000000-0005-0000-0000-000028180000}"/>
    <cellStyle name="연결된 셀 10" xfId="6185" xr:uid="{00000000-0005-0000-0000-000029180000}"/>
    <cellStyle name="연결된 셀 10 2" xfId="6186" xr:uid="{00000000-0005-0000-0000-00002A180000}"/>
    <cellStyle name="연결된 셀 10 2 2" xfId="6187" xr:uid="{00000000-0005-0000-0000-00002B180000}"/>
    <cellStyle name="연결된 셀 10 2 3" xfId="6188" xr:uid="{00000000-0005-0000-0000-00002C180000}"/>
    <cellStyle name="연결된 셀 10 2 4" xfId="6189" xr:uid="{00000000-0005-0000-0000-00002D180000}"/>
    <cellStyle name="연결된 셀 10 2 5" xfId="6190" xr:uid="{00000000-0005-0000-0000-00002E180000}"/>
    <cellStyle name="연결된 셀 10 3" xfId="6191" xr:uid="{00000000-0005-0000-0000-00002F180000}"/>
    <cellStyle name="연결된 셀 10 4" xfId="6192" xr:uid="{00000000-0005-0000-0000-000030180000}"/>
    <cellStyle name="연결된 셀 10 5" xfId="6193" xr:uid="{00000000-0005-0000-0000-000031180000}"/>
    <cellStyle name="연결된 셀 10 6" xfId="6194" xr:uid="{00000000-0005-0000-0000-000032180000}"/>
    <cellStyle name="연결된 셀 10 7" xfId="6195" xr:uid="{00000000-0005-0000-0000-000033180000}"/>
    <cellStyle name="연결된 셀 11" xfId="6196" xr:uid="{00000000-0005-0000-0000-000034180000}"/>
    <cellStyle name="연결된 셀 11 2" xfId="6197" xr:uid="{00000000-0005-0000-0000-000035180000}"/>
    <cellStyle name="연결된 셀 11 2 2" xfId="6198" xr:uid="{00000000-0005-0000-0000-000036180000}"/>
    <cellStyle name="연결된 셀 11 2 3" xfId="6199" xr:uid="{00000000-0005-0000-0000-000037180000}"/>
    <cellStyle name="연결된 셀 11 2 4" xfId="6200" xr:uid="{00000000-0005-0000-0000-000038180000}"/>
    <cellStyle name="연결된 셀 11 2 5" xfId="6201" xr:uid="{00000000-0005-0000-0000-000039180000}"/>
    <cellStyle name="연결된 셀 11 3" xfId="6202" xr:uid="{00000000-0005-0000-0000-00003A180000}"/>
    <cellStyle name="연결된 셀 11 4" xfId="6203" xr:uid="{00000000-0005-0000-0000-00003B180000}"/>
    <cellStyle name="연결된 셀 11 5" xfId="6204" xr:uid="{00000000-0005-0000-0000-00003C180000}"/>
    <cellStyle name="연결된 셀 11 6" xfId="6205" xr:uid="{00000000-0005-0000-0000-00003D180000}"/>
    <cellStyle name="연결된 셀 11 7" xfId="6206" xr:uid="{00000000-0005-0000-0000-00003E180000}"/>
    <cellStyle name="연결된 셀 12" xfId="6207" xr:uid="{00000000-0005-0000-0000-00003F180000}"/>
    <cellStyle name="연결된 셀 12 2" xfId="6208" xr:uid="{00000000-0005-0000-0000-000040180000}"/>
    <cellStyle name="연결된 셀 12 2 2" xfId="6209" xr:uid="{00000000-0005-0000-0000-000041180000}"/>
    <cellStyle name="연결된 셀 12 2 3" xfId="6210" xr:uid="{00000000-0005-0000-0000-000042180000}"/>
    <cellStyle name="연결된 셀 12 2 4" xfId="6211" xr:uid="{00000000-0005-0000-0000-000043180000}"/>
    <cellStyle name="연결된 셀 12 2 5" xfId="6212" xr:uid="{00000000-0005-0000-0000-000044180000}"/>
    <cellStyle name="연결된 셀 12 3" xfId="6213" xr:uid="{00000000-0005-0000-0000-000045180000}"/>
    <cellStyle name="연결된 셀 12 4" xfId="6214" xr:uid="{00000000-0005-0000-0000-000046180000}"/>
    <cellStyle name="연결된 셀 12 5" xfId="6215" xr:uid="{00000000-0005-0000-0000-000047180000}"/>
    <cellStyle name="연결된 셀 12 6" xfId="6216" xr:uid="{00000000-0005-0000-0000-000048180000}"/>
    <cellStyle name="연결된 셀 12 7" xfId="6217" xr:uid="{00000000-0005-0000-0000-000049180000}"/>
    <cellStyle name="연결된 셀 13" xfId="6218" xr:uid="{00000000-0005-0000-0000-00004A180000}"/>
    <cellStyle name="연결된 셀 13 2" xfId="6219" xr:uid="{00000000-0005-0000-0000-00004B180000}"/>
    <cellStyle name="연결된 셀 13 3" xfId="6220" xr:uid="{00000000-0005-0000-0000-00004C180000}"/>
    <cellStyle name="연결된 셀 13 4" xfId="6221" xr:uid="{00000000-0005-0000-0000-00004D180000}"/>
    <cellStyle name="연결된 셀 14" xfId="6222" xr:uid="{00000000-0005-0000-0000-00004E180000}"/>
    <cellStyle name="연결된 셀 14 2" xfId="6223" xr:uid="{00000000-0005-0000-0000-00004F180000}"/>
    <cellStyle name="연결된 셀 14 3" xfId="6224" xr:uid="{00000000-0005-0000-0000-000050180000}"/>
    <cellStyle name="연결된 셀 14 4" xfId="6225" xr:uid="{00000000-0005-0000-0000-000051180000}"/>
    <cellStyle name="연결된 셀 15" xfId="6226" xr:uid="{00000000-0005-0000-0000-000052180000}"/>
    <cellStyle name="연결된 셀 15 2" xfId="6227" xr:uid="{00000000-0005-0000-0000-000053180000}"/>
    <cellStyle name="연결된 셀 15 3" xfId="6228" xr:uid="{00000000-0005-0000-0000-000054180000}"/>
    <cellStyle name="연결된 셀 15 4" xfId="6229" xr:uid="{00000000-0005-0000-0000-000055180000}"/>
    <cellStyle name="연결된 셀 16" xfId="6230" xr:uid="{00000000-0005-0000-0000-000056180000}"/>
    <cellStyle name="연결된 셀 16 2" xfId="6231" xr:uid="{00000000-0005-0000-0000-000057180000}"/>
    <cellStyle name="연결된 셀 16 3" xfId="6232" xr:uid="{00000000-0005-0000-0000-000058180000}"/>
    <cellStyle name="연결된 셀 16 4" xfId="6233" xr:uid="{00000000-0005-0000-0000-000059180000}"/>
    <cellStyle name="연결된 셀 2" xfId="6234" xr:uid="{00000000-0005-0000-0000-00005A180000}"/>
    <cellStyle name="연결된 셀 2 2" xfId="6235" xr:uid="{00000000-0005-0000-0000-00005B180000}"/>
    <cellStyle name="연결된 셀 2 2 2" xfId="6236" xr:uid="{00000000-0005-0000-0000-00005C180000}"/>
    <cellStyle name="연결된 셀 2 2 3" xfId="6237" xr:uid="{00000000-0005-0000-0000-00005D180000}"/>
    <cellStyle name="연결된 셀 2 2 4" xfId="6238" xr:uid="{00000000-0005-0000-0000-00005E180000}"/>
    <cellStyle name="연결된 셀 2 2 5" xfId="6239" xr:uid="{00000000-0005-0000-0000-00005F180000}"/>
    <cellStyle name="연결된 셀 2 3" xfId="6240" xr:uid="{00000000-0005-0000-0000-000060180000}"/>
    <cellStyle name="연결된 셀 2 4" xfId="6241" xr:uid="{00000000-0005-0000-0000-000061180000}"/>
    <cellStyle name="연결된 셀 2 5" xfId="6242" xr:uid="{00000000-0005-0000-0000-000062180000}"/>
    <cellStyle name="연결된 셀 2 6" xfId="6243" xr:uid="{00000000-0005-0000-0000-000063180000}"/>
    <cellStyle name="연결된 셀 2 7" xfId="6244" xr:uid="{00000000-0005-0000-0000-000064180000}"/>
    <cellStyle name="연결된 셀 3" xfId="6245" xr:uid="{00000000-0005-0000-0000-000065180000}"/>
    <cellStyle name="연결된 셀 3 2" xfId="6246" xr:uid="{00000000-0005-0000-0000-000066180000}"/>
    <cellStyle name="연결된 셀 3 2 2" xfId="6247" xr:uid="{00000000-0005-0000-0000-000067180000}"/>
    <cellStyle name="연결된 셀 3 2 3" xfId="6248" xr:uid="{00000000-0005-0000-0000-000068180000}"/>
    <cellStyle name="연결된 셀 3 2 4" xfId="6249" xr:uid="{00000000-0005-0000-0000-000069180000}"/>
    <cellStyle name="연결된 셀 3 2 5" xfId="6250" xr:uid="{00000000-0005-0000-0000-00006A180000}"/>
    <cellStyle name="연결된 셀 3 3" xfId="6251" xr:uid="{00000000-0005-0000-0000-00006B180000}"/>
    <cellStyle name="연결된 셀 3 4" xfId="6252" xr:uid="{00000000-0005-0000-0000-00006C180000}"/>
    <cellStyle name="연결된 셀 3 5" xfId="6253" xr:uid="{00000000-0005-0000-0000-00006D180000}"/>
    <cellStyle name="연결된 셀 3 6" xfId="6254" xr:uid="{00000000-0005-0000-0000-00006E180000}"/>
    <cellStyle name="연결된 셀 3 7" xfId="6255" xr:uid="{00000000-0005-0000-0000-00006F180000}"/>
    <cellStyle name="연결된 셀 4" xfId="6256" xr:uid="{00000000-0005-0000-0000-000070180000}"/>
    <cellStyle name="연결된 셀 4 2" xfId="6257" xr:uid="{00000000-0005-0000-0000-000071180000}"/>
    <cellStyle name="연결된 셀 4 2 2" xfId="6258" xr:uid="{00000000-0005-0000-0000-000072180000}"/>
    <cellStyle name="연결된 셀 4 2 3" xfId="6259" xr:uid="{00000000-0005-0000-0000-000073180000}"/>
    <cellStyle name="연결된 셀 4 2 4" xfId="6260" xr:uid="{00000000-0005-0000-0000-000074180000}"/>
    <cellStyle name="연결된 셀 4 2 5" xfId="6261" xr:uid="{00000000-0005-0000-0000-000075180000}"/>
    <cellStyle name="연결된 셀 4 3" xfId="6262" xr:uid="{00000000-0005-0000-0000-000076180000}"/>
    <cellStyle name="연결된 셀 4 4" xfId="6263" xr:uid="{00000000-0005-0000-0000-000077180000}"/>
    <cellStyle name="연결된 셀 4 5" xfId="6264" xr:uid="{00000000-0005-0000-0000-000078180000}"/>
    <cellStyle name="연결된 셀 4 6" xfId="6265" xr:uid="{00000000-0005-0000-0000-000079180000}"/>
    <cellStyle name="연결된 셀 4 7" xfId="6266" xr:uid="{00000000-0005-0000-0000-00007A180000}"/>
    <cellStyle name="연결된 셀 5" xfId="6267" xr:uid="{00000000-0005-0000-0000-00007B180000}"/>
    <cellStyle name="연결된 셀 5 2" xfId="6268" xr:uid="{00000000-0005-0000-0000-00007C180000}"/>
    <cellStyle name="연결된 셀 5 2 2" xfId="6269" xr:uid="{00000000-0005-0000-0000-00007D180000}"/>
    <cellStyle name="연결된 셀 5 2 3" xfId="6270" xr:uid="{00000000-0005-0000-0000-00007E180000}"/>
    <cellStyle name="연결된 셀 5 2 4" xfId="6271" xr:uid="{00000000-0005-0000-0000-00007F180000}"/>
    <cellStyle name="연결된 셀 5 2 5" xfId="6272" xr:uid="{00000000-0005-0000-0000-000080180000}"/>
    <cellStyle name="연결된 셀 5 3" xfId="6273" xr:uid="{00000000-0005-0000-0000-000081180000}"/>
    <cellStyle name="연결된 셀 5 4" xfId="6274" xr:uid="{00000000-0005-0000-0000-000082180000}"/>
    <cellStyle name="연결된 셀 5 5" xfId="6275" xr:uid="{00000000-0005-0000-0000-000083180000}"/>
    <cellStyle name="연결된 셀 5 6" xfId="6276" xr:uid="{00000000-0005-0000-0000-000084180000}"/>
    <cellStyle name="연결된 셀 5 7" xfId="6277" xr:uid="{00000000-0005-0000-0000-000085180000}"/>
    <cellStyle name="연결된 셀 6" xfId="6278" xr:uid="{00000000-0005-0000-0000-000086180000}"/>
    <cellStyle name="연결된 셀 6 2" xfId="6279" xr:uid="{00000000-0005-0000-0000-000087180000}"/>
    <cellStyle name="연결된 셀 6 2 2" xfId="6280" xr:uid="{00000000-0005-0000-0000-000088180000}"/>
    <cellStyle name="연결된 셀 6 2 3" xfId="6281" xr:uid="{00000000-0005-0000-0000-000089180000}"/>
    <cellStyle name="연결된 셀 6 2 4" xfId="6282" xr:uid="{00000000-0005-0000-0000-00008A180000}"/>
    <cellStyle name="연결된 셀 6 2 5" xfId="6283" xr:uid="{00000000-0005-0000-0000-00008B180000}"/>
    <cellStyle name="연결된 셀 6 3" xfId="6284" xr:uid="{00000000-0005-0000-0000-00008C180000}"/>
    <cellStyle name="연결된 셀 6 4" xfId="6285" xr:uid="{00000000-0005-0000-0000-00008D180000}"/>
    <cellStyle name="연결된 셀 6 5" xfId="6286" xr:uid="{00000000-0005-0000-0000-00008E180000}"/>
    <cellStyle name="연결된 셀 6 6" xfId="6287" xr:uid="{00000000-0005-0000-0000-00008F180000}"/>
    <cellStyle name="연결된 셀 6 7" xfId="6288" xr:uid="{00000000-0005-0000-0000-000090180000}"/>
    <cellStyle name="연결된 셀 7" xfId="6289" xr:uid="{00000000-0005-0000-0000-000091180000}"/>
    <cellStyle name="연결된 셀 7 2" xfId="6290" xr:uid="{00000000-0005-0000-0000-000092180000}"/>
    <cellStyle name="연결된 셀 7 2 2" xfId="6291" xr:uid="{00000000-0005-0000-0000-000093180000}"/>
    <cellStyle name="연결된 셀 7 2 3" xfId="6292" xr:uid="{00000000-0005-0000-0000-000094180000}"/>
    <cellStyle name="연결된 셀 7 2 4" xfId="6293" xr:uid="{00000000-0005-0000-0000-000095180000}"/>
    <cellStyle name="연결된 셀 7 2 5" xfId="6294" xr:uid="{00000000-0005-0000-0000-000096180000}"/>
    <cellStyle name="연결된 셀 7 3" xfId="6295" xr:uid="{00000000-0005-0000-0000-000097180000}"/>
    <cellStyle name="연결된 셀 7 4" xfId="6296" xr:uid="{00000000-0005-0000-0000-000098180000}"/>
    <cellStyle name="연결된 셀 7 5" xfId="6297" xr:uid="{00000000-0005-0000-0000-000099180000}"/>
    <cellStyle name="연결된 셀 7 6" xfId="6298" xr:uid="{00000000-0005-0000-0000-00009A180000}"/>
    <cellStyle name="연결된 셀 7 7" xfId="6299" xr:uid="{00000000-0005-0000-0000-00009B180000}"/>
    <cellStyle name="연결된 셀 8" xfId="6300" xr:uid="{00000000-0005-0000-0000-00009C180000}"/>
    <cellStyle name="연결된 셀 8 2" xfId="6301" xr:uid="{00000000-0005-0000-0000-00009D180000}"/>
    <cellStyle name="연결된 셀 8 2 2" xfId="6302" xr:uid="{00000000-0005-0000-0000-00009E180000}"/>
    <cellStyle name="연결된 셀 8 2 3" xfId="6303" xr:uid="{00000000-0005-0000-0000-00009F180000}"/>
    <cellStyle name="연결된 셀 8 2 4" xfId="6304" xr:uid="{00000000-0005-0000-0000-0000A0180000}"/>
    <cellStyle name="연결된 셀 8 2 5" xfId="6305" xr:uid="{00000000-0005-0000-0000-0000A1180000}"/>
    <cellStyle name="연결된 셀 8 3" xfId="6306" xr:uid="{00000000-0005-0000-0000-0000A2180000}"/>
    <cellStyle name="연결된 셀 8 4" xfId="6307" xr:uid="{00000000-0005-0000-0000-0000A3180000}"/>
    <cellStyle name="연결된 셀 8 5" xfId="6308" xr:uid="{00000000-0005-0000-0000-0000A4180000}"/>
    <cellStyle name="연결된 셀 8 6" xfId="6309" xr:uid="{00000000-0005-0000-0000-0000A5180000}"/>
    <cellStyle name="연결된 셀 8 7" xfId="6310" xr:uid="{00000000-0005-0000-0000-0000A6180000}"/>
    <cellStyle name="연결된 셀 9" xfId="6311" xr:uid="{00000000-0005-0000-0000-0000A7180000}"/>
    <cellStyle name="연결된 셀 9 2" xfId="6312" xr:uid="{00000000-0005-0000-0000-0000A8180000}"/>
    <cellStyle name="연결된 셀 9 2 2" xfId="6313" xr:uid="{00000000-0005-0000-0000-0000A9180000}"/>
    <cellStyle name="연결된 셀 9 2 3" xfId="6314" xr:uid="{00000000-0005-0000-0000-0000AA180000}"/>
    <cellStyle name="연결된 셀 9 2 4" xfId="6315" xr:uid="{00000000-0005-0000-0000-0000AB180000}"/>
    <cellStyle name="연결된 셀 9 2 5" xfId="6316" xr:uid="{00000000-0005-0000-0000-0000AC180000}"/>
    <cellStyle name="연결된 셀 9 3" xfId="6317" xr:uid="{00000000-0005-0000-0000-0000AD180000}"/>
    <cellStyle name="연결된 셀 9 4" xfId="6318" xr:uid="{00000000-0005-0000-0000-0000AE180000}"/>
    <cellStyle name="연결된 셀 9 5" xfId="6319" xr:uid="{00000000-0005-0000-0000-0000AF180000}"/>
    <cellStyle name="연결된 셀 9 6" xfId="6320" xr:uid="{00000000-0005-0000-0000-0000B0180000}"/>
    <cellStyle name="연결된 셀 9 7" xfId="6321" xr:uid="{00000000-0005-0000-0000-0000B1180000}"/>
    <cellStyle name="요약 10" xfId="6322" xr:uid="{00000000-0005-0000-0000-0000B2180000}"/>
    <cellStyle name="요약 10 2" xfId="6323" xr:uid="{00000000-0005-0000-0000-0000B3180000}"/>
    <cellStyle name="요약 10 2 2" xfId="6324" xr:uid="{00000000-0005-0000-0000-0000B4180000}"/>
    <cellStyle name="요약 10 2 3" xfId="6325" xr:uid="{00000000-0005-0000-0000-0000B5180000}"/>
    <cellStyle name="요약 10 2 4" xfId="6326" xr:uid="{00000000-0005-0000-0000-0000B6180000}"/>
    <cellStyle name="요약 10 2 5" xfId="6327" xr:uid="{00000000-0005-0000-0000-0000B7180000}"/>
    <cellStyle name="요약 10 3" xfId="6328" xr:uid="{00000000-0005-0000-0000-0000B8180000}"/>
    <cellStyle name="요약 10 4" xfId="6329" xr:uid="{00000000-0005-0000-0000-0000B9180000}"/>
    <cellStyle name="요약 10 5" xfId="6330" xr:uid="{00000000-0005-0000-0000-0000BA180000}"/>
    <cellStyle name="요약 10 6" xfId="6331" xr:uid="{00000000-0005-0000-0000-0000BB180000}"/>
    <cellStyle name="요약 10 7" xfId="6332" xr:uid="{00000000-0005-0000-0000-0000BC180000}"/>
    <cellStyle name="요약 11" xfId="6333" xr:uid="{00000000-0005-0000-0000-0000BD180000}"/>
    <cellStyle name="요약 11 2" xfId="6334" xr:uid="{00000000-0005-0000-0000-0000BE180000}"/>
    <cellStyle name="요약 11 2 2" xfId="6335" xr:uid="{00000000-0005-0000-0000-0000BF180000}"/>
    <cellStyle name="요약 11 2 3" xfId="6336" xr:uid="{00000000-0005-0000-0000-0000C0180000}"/>
    <cellStyle name="요약 11 2 4" xfId="6337" xr:uid="{00000000-0005-0000-0000-0000C1180000}"/>
    <cellStyle name="요약 11 2 5" xfId="6338" xr:uid="{00000000-0005-0000-0000-0000C2180000}"/>
    <cellStyle name="요약 11 3" xfId="6339" xr:uid="{00000000-0005-0000-0000-0000C3180000}"/>
    <cellStyle name="요약 11 4" xfId="6340" xr:uid="{00000000-0005-0000-0000-0000C4180000}"/>
    <cellStyle name="요약 11 5" xfId="6341" xr:uid="{00000000-0005-0000-0000-0000C5180000}"/>
    <cellStyle name="요약 11 6" xfId="6342" xr:uid="{00000000-0005-0000-0000-0000C6180000}"/>
    <cellStyle name="요약 11 7" xfId="6343" xr:uid="{00000000-0005-0000-0000-0000C7180000}"/>
    <cellStyle name="요약 12" xfId="6344" xr:uid="{00000000-0005-0000-0000-0000C8180000}"/>
    <cellStyle name="요약 12 2" xfId="6345" xr:uid="{00000000-0005-0000-0000-0000C9180000}"/>
    <cellStyle name="요약 12 2 2" xfId="6346" xr:uid="{00000000-0005-0000-0000-0000CA180000}"/>
    <cellStyle name="요약 12 2 3" xfId="6347" xr:uid="{00000000-0005-0000-0000-0000CB180000}"/>
    <cellStyle name="요약 12 2 4" xfId="6348" xr:uid="{00000000-0005-0000-0000-0000CC180000}"/>
    <cellStyle name="요약 12 2 5" xfId="6349" xr:uid="{00000000-0005-0000-0000-0000CD180000}"/>
    <cellStyle name="요약 12 3" xfId="6350" xr:uid="{00000000-0005-0000-0000-0000CE180000}"/>
    <cellStyle name="요약 12 4" xfId="6351" xr:uid="{00000000-0005-0000-0000-0000CF180000}"/>
    <cellStyle name="요약 12 5" xfId="6352" xr:uid="{00000000-0005-0000-0000-0000D0180000}"/>
    <cellStyle name="요약 12 6" xfId="6353" xr:uid="{00000000-0005-0000-0000-0000D1180000}"/>
    <cellStyle name="요약 12 7" xfId="6354" xr:uid="{00000000-0005-0000-0000-0000D2180000}"/>
    <cellStyle name="요약 13" xfId="6355" xr:uid="{00000000-0005-0000-0000-0000D3180000}"/>
    <cellStyle name="요약 13 2" xfId="6356" xr:uid="{00000000-0005-0000-0000-0000D4180000}"/>
    <cellStyle name="요약 13 3" xfId="6357" xr:uid="{00000000-0005-0000-0000-0000D5180000}"/>
    <cellStyle name="요약 13 4" xfId="6358" xr:uid="{00000000-0005-0000-0000-0000D6180000}"/>
    <cellStyle name="요약 14" xfId="6359" xr:uid="{00000000-0005-0000-0000-0000D7180000}"/>
    <cellStyle name="요약 14 2" xfId="6360" xr:uid="{00000000-0005-0000-0000-0000D8180000}"/>
    <cellStyle name="요약 14 3" xfId="6361" xr:uid="{00000000-0005-0000-0000-0000D9180000}"/>
    <cellStyle name="요약 14 4" xfId="6362" xr:uid="{00000000-0005-0000-0000-0000DA180000}"/>
    <cellStyle name="요약 15" xfId="6363" xr:uid="{00000000-0005-0000-0000-0000DB180000}"/>
    <cellStyle name="요약 15 2" xfId="6364" xr:uid="{00000000-0005-0000-0000-0000DC180000}"/>
    <cellStyle name="요약 15 3" xfId="6365" xr:uid="{00000000-0005-0000-0000-0000DD180000}"/>
    <cellStyle name="요약 15 4" xfId="6366" xr:uid="{00000000-0005-0000-0000-0000DE180000}"/>
    <cellStyle name="요약 16" xfId="6367" xr:uid="{00000000-0005-0000-0000-0000DF180000}"/>
    <cellStyle name="요약 16 2" xfId="6368" xr:uid="{00000000-0005-0000-0000-0000E0180000}"/>
    <cellStyle name="요약 16 3" xfId="6369" xr:uid="{00000000-0005-0000-0000-0000E1180000}"/>
    <cellStyle name="요약 16 4" xfId="6370" xr:uid="{00000000-0005-0000-0000-0000E2180000}"/>
    <cellStyle name="요약 2" xfId="6371" xr:uid="{00000000-0005-0000-0000-0000E3180000}"/>
    <cellStyle name="요약 2 2" xfId="6372" xr:uid="{00000000-0005-0000-0000-0000E4180000}"/>
    <cellStyle name="요약 2 2 2" xfId="6373" xr:uid="{00000000-0005-0000-0000-0000E5180000}"/>
    <cellStyle name="요약 2 2 3" xfId="6374" xr:uid="{00000000-0005-0000-0000-0000E6180000}"/>
    <cellStyle name="요약 2 2 4" xfId="6375" xr:uid="{00000000-0005-0000-0000-0000E7180000}"/>
    <cellStyle name="요약 2 2 5" xfId="6376" xr:uid="{00000000-0005-0000-0000-0000E8180000}"/>
    <cellStyle name="요약 2 3" xfId="6377" xr:uid="{00000000-0005-0000-0000-0000E9180000}"/>
    <cellStyle name="요약 2 4" xfId="6378" xr:uid="{00000000-0005-0000-0000-0000EA180000}"/>
    <cellStyle name="요약 2 5" xfId="6379" xr:uid="{00000000-0005-0000-0000-0000EB180000}"/>
    <cellStyle name="요약 2 6" xfId="6380" xr:uid="{00000000-0005-0000-0000-0000EC180000}"/>
    <cellStyle name="요약 2 7" xfId="6381" xr:uid="{00000000-0005-0000-0000-0000ED180000}"/>
    <cellStyle name="요약 3" xfId="6382" xr:uid="{00000000-0005-0000-0000-0000EE180000}"/>
    <cellStyle name="요약 3 2" xfId="6383" xr:uid="{00000000-0005-0000-0000-0000EF180000}"/>
    <cellStyle name="요약 3 2 2" xfId="6384" xr:uid="{00000000-0005-0000-0000-0000F0180000}"/>
    <cellStyle name="요약 3 2 3" xfId="6385" xr:uid="{00000000-0005-0000-0000-0000F1180000}"/>
    <cellStyle name="요약 3 2 4" xfId="6386" xr:uid="{00000000-0005-0000-0000-0000F2180000}"/>
    <cellStyle name="요약 3 2 5" xfId="6387" xr:uid="{00000000-0005-0000-0000-0000F3180000}"/>
    <cellStyle name="요약 3 3" xfId="6388" xr:uid="{00000000-0005-0000-0000-0000F4180000}"/>
    <cellStyle name="요약 3 4" xfId="6389" xr:uid="{00000000-0005-0000-0000-0000F5180000}"/>
    <cellStyle name="요약 3 5" xfId="6390" xr:uid="{00000000-0005-0000-0000-0000F6180000}"/>
    <cellStyle name="요약 3 6" xfId="6391" xr:uid="{00000000-0005-0000-0000-0000F7180000}"/>
    <cellStyle name="요약 3 7" xfId="6392" xr:uid="{00000000-0005-0000-0000-0000F8180000}"/>
    <cellStyle name="요약 4" xfId="6393" xr:uid="{00000000-0005-0000-0000-0000F9180000}"/>
    <cellStyle name="요약 4 2" xfId="6394" xr:uid="{00000000-0005-0000-0000-0000FA180000}"/>
    <cellStyle name="요약 4 2 2" xfId="6395" xr:uid="{00000000-0005-0000-0000-0000FB180000}"/>
    <cellStyle name="요약 4 2 3" xfId="6396" xr:uid="{00000000-0005-0000-0000-0000FC180000}"/>
    <cellStyle name="요약 4 2 4" xfId="6397" xr:uid="{00000000-0005-0000-0000-0000FD180000}"/>
    <cellStyle name="요약 4 2 5" xfId="6398" xr:uid="{00000000-0005-0000-0000-0000FE180000}"/>
    <cellStyle name="요약 4 3" xfId="6399" xr:uid="{00000000-0005-0000-0000-0000FF180000}"/>
    <cellStyle name="요약 4 4" xfId="6400" xr:uid="{00000000-0005-0000-0000-000000190000}"/>
    <cellStyle name="요약 4 5" xfId="6401" xr:uid="{00000000-0005-0000-0000-000001190000}"/>
    <cellStyle name="요약 4 6" xfId="6402" xr:uid="{00000000-0005-0000-0000-000002190000}"/>
    <cellStyle name="요약 4 7" xfId="6403" xr:uid="{00000000-0005-0000-0000-000003190000}"/>
    <cellStyle name="요약 5" xfId="6404" xr:uid="{00000000-0005-0000-0000-000004190000}"/>
    <cellStyle name="요약 5 2" xfId="6405" xr:uid="{00000000-0005-0000-0000-000005190000}"/>
    <cellStyle name="요약 5 2 2" xfId="6406" xr:uid="{00000000-0005-0000-0000-000006190000}"/>
    <cellStyle name="요약 5 2 3" xfId="6407" xr:uid="{00000000-0005-0000-0000-000007190000}"/>
    <cellStyle name="요약 5 2 4" xfId="6408" xr:uid="{00000000-0005-0000-0000-000008190000}"/>
    <cellStyle name="요약 5 2 5" xfId="6409" xr:uid="{00000000-0005-0000-0000-000009190000}"/>
    <cellStyle name="요약 5 3" xfId="6410" xr:uid="{00000000-0005-0000-0000-00000A190000}"/>
    <cellStyle name="요약 5 4" xfId="6411" xr:uid="{00000000-0005-0000-0000-00000B190000}"/>
    <cellStyle name="요약 5 5" xfId="6412" xr:uid="{00000000-0005-0000-0000-00000C190000}"/>
    <cellStyle name="요약 5 6" xfId="6413" xr:uid="{00000000-0005-0000-0000-00000D190000}"/>
    <cellStyle name="요약 5 7" xfId="6414" xr:uid="{00000000-0005-0000-0000-00000E190000}"/>
    <cellStyle name="요약 6" xfId="6415" xr:uid="{00000000-0005-0000-0000-00000F190000}"/>
    <cellStyle name="요약 6 2" xfId="6416" xr:uid="{00000000-0005-0000-0000-000010190000}"/>
    <cellStyle name="요약 6 2 2" xfId="6417" xr:uid="{00000000-0005-0000-0000-000011190000}"/>
    <cellStyle name="요약 6 2 3" xfId="6418" xr:uid="{00000000-0005-0000-0000-000012190000}"/>
    <cellStyle name="요약 6 2 4" xfId="6419" xr:uid="{00000000-0005-0000-0000-000013190000}"/>
    <cellStyle name="요약 6 2 5" xfId="6420" xr:uid="{00000000-0005-0000-0000-000014190000}"/>
    <cellStyle name="요약 6 3" xfId="6421" xr:uid="{00000000-0005-0000-0000-000015190000}"/>
    <cellStyle name="요약 6 4" xfId="6422" xr:uid="{00000000-0005-0000-0000-000016190000}"/>
    <cellStyle name="요약 6 5" xfId="6423" xr:uid="{00000000-0005-0000-0000-000017190000}"/>
    <cellStyle name="요약 6 6" xfId="6424" xr:uid="{00000000-0005-0000-0000-000018190000}"/>
    <cellStyle name="요약 6 7" xfId="6425" xr:uid="{00000000-0005-0000-0000-000019190000}"/>
    <cellStyle name="요약 7" xfId="6426" xr:uid="{00000000-0005-0000-0000-00001A190000}"/>
    <cellStyle name="요약 7 2" xfId="6427" xr:uid="{00000000-0005-0000-0000-00001B190000}"/>
    <cellStyle name="요약 7 2 2" xfId="6428" xr:uid="{00000000-0005-0000-0000-00001C190000}"/>
    <cellStyle name="요약 7 2 3" xfId="6429" xr:uid="{00000000-0005-0000-0000-00001D190000}"/>
    <cellStyle name="요약 7 2 4" xfId="6430" xr:uid="{00000000-0005-0000-0000-00001E190000}"/>
    <cellStyle name="요약 7 2 5" xfId="6431" xr:uid="{00000000-0005-0000-0000-00001F190000}"/>
    <cellStyle name="요약 7 3" xfId="6432" xr:uid="{00000000-0005-0000-0000-000020190000}"/>
    <cellStyle name="요약 7 4" xfId="6433" xr:uid="{00000000-0005-0000-0000-000021190000}"/>
    <cellStyle name="요약 7 5" xfId="6434" xr:uid="{00000000-0005-0000-0000-000022190000}"/>
    <cellStyle name="요약 7 6" xfId="6435" xr:uid="{00000000-0005-0000-0000-000023190000}"/>
    <cellStyle name="요약 7 7" xfId="6436" xr:uid="{00000000-0005-0000-0000-000024190000}"/>
    <cellStyle name="요약 8" xfId="6437" xr:uid="{00000000-0005-0000-0000-000025190000}"/>
    <cellStyle name="요약 8 2" xfId="6438" xr:uid="{00000000-0005-0000-0000-000026190000}"/>
    <cellStyle name="요약 8 2 2" xfId="6439" xr:uid="{00000000-0005-0000-0000-000027190000}"/>
    <cellStyle name="요약 8 2 3" xfId="6440" xr:uid="{00000000-0005-0000-0000-000028190000}"/>
    <cellStyle name="요약 8 2 4" xfId="6441" xr:uid="{00000000-0005-0000-0000-000029190000}"/>
    <cellStyle name="요약 8 2 5" xfId="6442" xr:uid="{00000000-0005-0000-0000-00002A190000}"/>
    <cellStyle name="요약 8 3" xfId="6443" xr:uid="{00000000-0005-0000-0000-00002B190000}"/>
    <cellStyle name="요약 8 4" xfId="6444" xr:uid="{00000000-0005-0000-0000-00002C190000}"/>
    <cellStyle name="요약 8 5" xfId="6445" xr:uid="{00000000-0005-0000-0000-00002D190000}"/>
    <cellStyle name="요약 8 6" xfId="6446" xr:uid="{00000000-0005-0000-0000-00002E190000}"/>
    <cellStyle name="요약 8 7" xfId="6447" xr:uid="{00000000-0005-0000-0000-00002F190000}"/>
    <cellStyle name="요약 9" xfId="6448" xr:uid="{00000000-0005-0000-0000-000030190000}"/>
    <cellStyle name="요약 9 2" xfId="6449" xr:uid="{00000000-0005-0000-0000-000031190000}"/>
    <cellStyle name="요약 9 2 2" xfId="6450" xr:uid="{00000000-0005-0000-0000-000032190000}"/>
    <cellStyle name="요약 9 2 3" xfId="6451" xr:uid="{00000000-0005-0000-0000-000033190000}"/>
    <cellStyle name="요약 9 2 4" xfId="6452" xr:uid="{00000000-0005-0000-0000-000034190000}"/>
    <cellStyle name="요약 9 2 5" xfId="6453" xr:uid="{00000000-0005-0000-0000-000035190000}"/>
    <cellStyle name="요약 9 3" xfId="6454" xr:uid="{00000000-0005-0000-0000-000036190000}"/>
    <cellStyle name="요약 9 4" xfId="6455" xr:uid="{00000000-0005-0000-0000-000037190000}"/>
    <cellStyle name="요약 9 5" xfId="6456" xr:uid="{00000000-0005-0000-0000-000038190000}"/>
    <cellStyle name="요약 9 6" xfId="6457" xr:uid="{00000000-0005-0000-0000-000039190000}"/>
    <cellStyle name="요약 9 7" xfId="6458" xr:uid="{00000000-0005-0000-0000-00003A190000}"/>
    <cellStyle name="유1" xfId="6459" xr:uid="{00000000-0005-0000-0000-00003B190000}"/>
    <cellStyle name="入力" xfId="6460" xr:uid="{00000000-0005-0000-0000-00003C190000}"/>
    <cellStyle name="입력 10" xfId="6461" xr:uid="{00000000-0005-0000-0000-00003D190000}"/>
    <cellStyle name="입력 10 2" xfId="6462" xr:uid="{00000000-0005-0000-0000-00003E190000}"/>
    <cellStyle name="입력 10 2 2" xfId="6463" xr:uid="{00000000-0005-0000-0000-00003F190000}"/>
    <cellStyle name="입력 10 2 3" xfId="6464" xr:uid="{00000000-0005-0000-0000-000040190000}"/>
    <cellStyle name="입력 10 2 4" xfId="6465" xr:uid="{00000000-0005-0000-0000-000041190000}"/>
    <cellStyle name="입력 10 2 5" xfId="6466" xr:uid="{00000000-0005-0000-0000-000042190000}"/>
    <cellStyle name="입력 10 3" xfId="6467" xr:uid="{00000000-0005-0000-0000-000043190000}"/>
    <cellStyle name="입력 10 4" xfId="6468" xr:uid="{00000000-0005-0000-0000-000044190000}"/>
    <cellStyle name="입력 10 5" xfId="6469" xr:uid="{00000000-0005-0000-0000-000045190000}"/>
    <cellStyle name="입력 10 6" xfId="6470" xr:uid="{00000000-0005-0000-0000-000046190000}"/>
    <cellStyle name="입력 10 7" xfId="6471" xr:uid="{00000000-0005-0000-0000-000047190000}"/>
    <cellStyle name="입력 11" xfId="6472" xr:uid="{00000000-0005-0000-0000-000048190000}"/>
    <cellStyle name="입력 11 2" xfId="6473" xr:uid="{00000000-0005-0000-0000-000049190000}"/>
    <cellStyle name="입력 11 2 2" xfId="6474" xr:uid="{00000000-0005-0000-0000-00004A190000}"/>
    <cellStyle name="입력 11 2 3" xfId="6475" xr:uid="{00000000-0005-0000-0000-00004B190000}"/>
    <cellStyle name="입력 11 2 4" xfId="6476" xr:uid="{00000000-0005-0000-0000-00004C190000}"/>
    <cellStyle name="입력 11 2 5" xfId="6477" xr:uid="{00000000-0005-0000-0000-00004D190000}"/>
    <cellStyle name="입력 11 3" xfId="6478" xr:uid="{00000000-0005-0000-0000-00004E190000}"/>
    <cellStyle name="입력 11 4" xfId="6479" xr:uid="{00000000-0005-0000-0000-00004F190000}"/>
    <cellStyle name="입력 11 5" xfId="6480" xr:uid="{00000000-0005-0000-0000-000050190000}"/>
    <cellStyle name="입력 11 6" xfId="6481" xr:uid="{00000000-0005-0000-0000-000051190000}"/>
    <cellStyle name="입력 11 7" xfId="6482" xr:uid="{00000000-0005-0000-0000-000052190000}"/>
    <cellStyle name="입력 12" xfId="6483" xr:uid="{00000000-0005-0000-0000-000053190000}"/>
    <cellStyle name="입력 12 2" xfId="6484" xr:uid="{00000000-0005-0000-0000-000054190000}"/>
    <cellStyle name="입력 12 2 2" xfId="6485" xr:uid="{00000000-0005-0000-0000-000055190000}"/>
    <cellStyle name="입력 12 2 3" xfId="6486" xr:uid="{00000000-0005-0000-0000-000056190000}"/>
    <cellStyle name="입력 12 2 4" xfId="6487" xr:uid="{00000000-0005-0000-0000-000057190000}"/>
    <cellStyle name="입력 12 2 5" xfId="6488" xr:uid="{00000000-0005-0000-0000-000058190000}"/>
    <cellStyle name="입력 12 3" xfId="6489" xr:uid="{00000000-0005-0000-0000-000059190000}"/>
    <cellStyle name="입력 12 4" xfId="6490" xr:uid="{00000000-0005-0000-0000-00005A190000}"/>
    <cellStyle name="입력 12 5" xfId="6491" xr:uid="{00000000-0005-0000-0000-00005B190000}"/>
    <cellStyle name="입력 12 6" xfId="6492" xr:uid="{00000000-0005-0000-0000-00005C190000}"/>
    <cellStyle name="입력 12 7" xfId="6493" xr:uid="{00000000-0005-0000-0000-00005D190000}"/>
    <cellStyle name="입력 13" xfId="6494" xr:uid="{00000000-0005-0000-0000-00005E190000}"/>
    <cellStyle name="입력 13 2" xfId="6495" xr:uid="{00000000-0005-0000-0000-00005F190000}"/>
    <cellStyle name="입력 13 3" xfId="6496" xr:uid="{00000000-0005-0000-0000-000060190000}"/>
    <cellStyle name="입력 13 4" xfId="6497" xr:uid="{00000000-0005-0000-0000-000061190000}"/>
    <cellStyle name="입력 14" xfId="6498" xr:uid="{00000000-0005-0000-0000-000062190000}"/>
    <cellStyle name="입력 14 2" xfId="6499" xr:uid="{00000000-0005-0000-0000-000063190000}"/>
    <cellStyle name="입력 14 3" xfId="6500" xr:uid="{00000000-0005-0000-0000-000064190000}"/>
    <cellStyle name="입력 14 4" xfId="6501" xr:uid="{00000000-0005-0000-0000-000065190000}"/>
    <cellStyle name="입력 15" xfId="6502" xr:uid="{00000000-0005-0000-0000-000066190000}"/>
    <cellStyle name="입력 15 2" xfId="6503" xr:uid="{00000000-0005-0000-0000-000067190000}"/>
    <cellStyle name="입력 15 3" xfId="6504" xr:uid="{00000000-0005-0000-0000-000068190000}"/>
    <cellStyle name="입력 15 4" xfId="6505" xr:uid="{00000000-0005-0000-0000-000069190000}"/>
    <cellStyle name="입력 16" xfId="6506" xr:uid="{00000000-0005-0000-0000-00006A190000}"/>
    <cellStyle name="입력 16 2" xfId="6507" xr:uid="{00000000-0005-0000-0000-00006B190000}"/>
    <cellStyle name="입력 16 3" xfId="6508" xr:uid="{00000000-0005-0000-0000-00006C190000}"/>
    <cellStyle name="입력 16 4" xfId="6509" xr:uid="{00000000-0005-0000-0000-00006D190000}"/>
    <cellStyle name="입력 2" xfId="6510" xr:uid="{00000000-0005-0000-0000-00006E190000}"/>
    <cellStyle name="입력 2 2" xfId="6511" xr:uid="{00000000-0005-0000-0000-00006F190000}"/>
    <cellStyle name="입력 2 2 2" xfId="6512" xr:uid="{00000000-0005-0000-0000-000070190000}"/>
    <cellStyle name="입력 2 2 3" xfId="6513" xr:uid="{00000000-0005-0000-0000-000071190000}"/>
    <cellStyle name="입력 2 2 4" xfId="6514" xr:uid="{00000000-0005-0000-0000-000072190000}"/>
    <cellStyle name="입력 2 2 5" xfId="6515" xr:uid="{00000000-0005-0000-0000-000073190000}"/>
    <cellStyle name="입력 2 3" xfId="6516" xr:uid="{00000000-0005-0000-0000-000074190000}"/>
    <cellStyle name="입력 2 4" xfId="6517" xr:uid="{00000000-0005-0000-0000-000075190000}"/>
    <cellStyle name="입력 2 5" xfId="6518" xr:uid="{00000000-0005-0000-0000-000076190000}"/>
    <cellStyle name="입력 2 6" xfId="6519" xr:uid="{00000000-0005-0000-0000-000077190000}"/>
    <cellStyle name="입력 2 7" xfId="6520" xr:uid="{00000000-0005-0000-0000-000078190000}"/>
    <cellStyle name="입력 3" xfId="6521" xr:uid="{00000000-0005-0000-0000-000079190000}"/>
    <cellStyle name="입력 3 2" xfId="6522" xr:uid="{00000000-0005-0000-0000-00007A190000}"/>
    <cellStyle name="입력 3 2 2" xfId="6523" xr:uid="{00000000-0005-0000-0000-00007B190000}"/>
    <cellStyle name="입력 3 2 3" xfId="6524" xr:uid="{00000000-0005-0000-0000-00007C190000}"/>
    <cellStyle name="입력 3 2 4" xfId="6525" xr:uid="{00000000-0005-0000-0000-00007D190000}"/>
    <cellStyle name="입력 3 2 5" xfId="6526" xr:uid="{00000000-0005-0000-0000-00007E190000}"/>
    <cellStyle name="입력 3 3" xfId="6527" xr:uid="{00000000-0005-0000-0000-00007F190000}"/>
    <cellStyle name="입력 3 4" xfId="6528" xr:uid="{00000000-0005-0000-0000-000080190000}"/>
    <cellStyle name="입력 3 5" xfId="6529" xr:uid="{00000000-0005-0000-0000-000081190000}"/>
    <cellStyle name="입력 3 6" xfId="6530" xr:uid="{00000000-0005-0000-0000-000082190000}"/>
    <cellStyle name="입력 3 7" xfId="6531" xr:uid="{00000000-0005-0000-0000-000083190000}"/>
    <cellStyle name="입력 4" xfId="6532" xr:uid="{00000000-0005-0000-0000-000084190000}"/>
    <cellStyle name="입력 4 2" xfId="6533" xr:uid="{00000000-0005-0000-0000-000085190000}"/>
    <cellStyle name="입력 4 2 2" xfId="6534" xr:uid="{00000000-0005-0000-0000-000086190000}"/>
    <cellStyle name="입력 4 2 3" xfId="6535" xr:uid="{00000000-0005-0000-0000-000087190000}"/>
    <cellStyle name="입력 4 2 4" xfId="6536" xr:uid="{00000000-0005-0000-0000-000088190000}"/>
    <cellStyle name="입력 4 2 5" xfId="6537" xr:uid="{00000000-0005-0000-0000-000089190000}"/>
    <cellStyle name="입력 4 3" xfId="6538" xr:uid="{00000000-0005-0000-0000-00008A190000}"/>
    <cellStyle name="입력 4 4" xfId="6539" xr:uid="{00000000-0005-0000-0000-00008B190000}"/>
    <cellStyle name="입력 4 5" xfId="6540" xr:uid="{00000000-0005-0000-0000-00008C190000}"/>
    <cellStyle name="입력 4 6" xfId="6541" xr:uid="{00000000-0005-0000-0000-00008D190000}"/>
    <cellStyle name="입력 4 7" xfId="6542" xr:uid="{00000000-0005-0000-0000-00008E190000}"/>
    <cellStyle name="입력 5" xfId="6543" xr:uid="{00000000-0005-0000-0000-00008F190000}"/>
    <cellStyle name="입력 5 2" xfId="6544" xr:uid="{00000000-0005-0000-0000-000090190000}"/>
    <cellStyle name="입력 5 2 2" xfId="6545" xr:uid="{00000000-0005-0000-0000-000091190000}"/>
    <cellStyle name="입력 5 2 3" xfId="6546" xr:uid="{00000000-0005-0000-0000-000092190000}"/>
    <cellStyle name="입력 5 2 4" xfId="6547" xr:uid="{00000000-0005-0000-0000-000093190000}"/>
    <cellStyle name="입력 5 2 5" xfId="6548" xr:uid="{00000000-0005-0000-0000-000094190000}"/>
    <cellStyle name="입력 5 3" xfId="6549" xr:uid="{00000000-0005-0000-0000-000095190000}"/>
    <cellStyle name="입력 5 4" xfId="6550" xr:uid="{00000000-0005-0000-0000-000096190000}"/>
    <cellStyle name="입력 5 5" xfId="6551" xr:uid="{00000000-0005-0000-0000-000097190000}"/>
    <cellStyle name="입력 5 6" xfId="6552" xr:uid="{00000000-0005-0000-0000-000098190000}"/>
    <cellStyle name="입력 5 7" xfId="6553" xr:uid="{00000000-0005-0000-0000-000099190000}"/>
    <cellStyle name="입력 6" xfId="6554" xr:uid="{00000000-0005-0000-0000-00009A190000}"/>
    <cellStyle name="입력 6 2" xfId="6555" xr:uid="{00000000-0005-0000-0000-00009B190000}"/>
    <cellStyle name="입력 6 2 2" xfId="6556" xr:uid="{00000000-0005-0000-0000-00009C190000}"/>
    <cellStyle name="입력 6 2 3" xfId="6557" xr:uid="{00000000-0005-0000-0000-00009D190000}"/>
    <cellStyle name="입력 6 2 4" xfId="6558" xr:uid="{00000000-0005-0000-0000-00009E190000}"/>
    <cellStyle name="입력 6 2 5" xfId="6559" xr:uid="{00000000-0005-0000-0000-00009F190000}"/>
    <cellStyle name="입력 6 3" xfId="6560" xr:uid="{00000000-0005-0000-0000-0000A0190000}"/>
    <cellStyle name="입력 6 4" xfId="6561" xr:uid="{00000000-0005-0000-0000-0000A1190000}"/>
    <cellStyle name="입력 6 5" xfId="6562" xr:uid="{00000000-0005-0000-0000-0000A2190000}"/>
    <cellStyle name="입력 6 6" xfId="6563" xr:uid="{00000000-0005-0000-0000-0000A3190000}"/>
    <cellStyle name="입력 6 7" xfId="6564" xr:uid="{00000000-0005-0000-0000-0000A4190000}"/>
    <cellStyle name="입력 7" xfId="6565" xr:uid="{00000000-0005-0000-0000-0000A5190000}"/>
    <cellStyle name="입력 7 2" xfId="6566" xr:uid="{00000000-0005-0000-0000-0000A6190000}"/>
    <cellStyle name="입력 7 2 2" xfId="6567" xr:uid="{00000000-0005-0000-0000-0000A7190000}"/>
    <cellStyle name="입력 7 2 3" xfId="6568" xr:uid="{00000000-0005-0000-0000-0000A8190000}"/>
    <cellStyle name="입력 7 2 4" xfId="6569" xr:uid="{00000000-0005-0000-0000-0000A9190000}"/>
    <cellStyle name="입력 7 2 5" xfId="6570" xr:uid="{00000000-0005-0000-0000-0000AA190000}"/>
    <cellStyle name="입력 7 3" xfId="6571" xr:uid="{00000000-0005-0000-0000-0000AB190000}"/>
    <cellStyle name="입력 7 4" xfId="6572" xr:uid="{00000000-0005-0000-0000-0000AC190000}"/>
    <cellStyle name="입력 7 5" xfId="6573" xr:uid="{00000000-0005-0000-0000-0000AD190000}"/>
    <cellStyle name="입력 7 6" xfId="6574" xr:uid="{00000000-0005-0000-0000-0000AE190000}"/>
    <cellStyle name="입력 7 7" xfId="6575" xr:uid="{00000000-0005-0000-0000-0000AF190000}"/>
    <cellStyle name="입력 8" xfId="6576" xr:uid="{00000000-0005-0000-0000-0000B0190000}"/>
    <cellStyle name="입력 8 2" xfId="6577" xr:uid="{00000000-0005-0000-0000-0000B1190000}"/>
    <cellStyle name="입력 8 2 2" xfId="6578" xr:uid="{00000000-0005-0000-0000-0000B2190000}"/>
    <cellStyle name="입력 8 2 3" xfId="6579" xr:uid="{00000000-0005-0000-0000-0000B3190000}"/>
    <cellStyle name="입력 8 2 4" xfId="6580" xr:uid="{00000000-0005-0000-0000-0000B4190000}"/>
    <cellStyle name="입력 8 2 5" xfId="6581" xr:uid="{00000000-0005-0000-0000-0000B5190000}"/>
    <cellStyle name="입력 8 3" xfId="6582" xr:uid="{00000000-0005-0000-0000-0000B6190000}"/>
    <cellStyle name="입력 8 4" xfId="6583" xr:uid="{00000000-0005-0000-0000-0000B7190000}"/>
    <cellStyle name="입력 8 5" xfId="6584" xr:uid="{00000000-0005-0000-0000-0000B8190000}"/>
    <cellStyle name="입력 8 6" xfId="6585" xr:uid="{00000000-0005-0000-0000-0000B9190000}"/>
    <cellStyle name="입력 8 7" xfId="6586" xr:uid="{00000000-0005-0000-0000-0000BA190000}"/>
    <cellStyle name="입력 9" xfId="6587" xr:uid="{00000000-0005-0000-0000-0000BB190000}"/>
    <cellStyle name="입력 9 2" xfId="6588" xr:uid="{00000000-0005-0000-0000-0000BC190000}"/>
    <cellStyle name="입력 9 2 2" xfId="6589" xr:uid="{00000000-0005-0000-0000-0000BD190000}"/>
    <cellStyle name="입력 9 2 3" xfId="6590" xr:uid="{00000000-0005-0000-0000-0000BE190000}"/>
    <cellStyle name="입력 9 2 4" xfId="6591" xr:uid="{00000000-0005-0000-0000-0000BF190000}"/>
    <cellStyle name="입력 9 2 5" xfId="6592" xr:uid="{00000000-0005-0000-0000-0000C0190000}"/>
    <cellStyle name="입력 9 3" xfId="6593" xr:uid="{00000000-0005-0000-0000-0000C1190000}"/>
    <cellStyle name="입력 9 4" xfId="6594" xr:uid="{00000000-0005-0000-0000-0000C2190000}"/>
    <cellStyle name="입력 9 5" xfId="6595" xr:uid="{00000000-0005-0000-0000-0000C3190000}"/>
    <cellStyle name="입력 9 6" xfId="6596" xr:uid="{00000000-0005-0000-0000-0000C4190000}"/>
    <cellStyle name="입력 9 7" xfId="6597" xr:uid="{00000000-0005-0000-0000-0000C5190000}"/>
    <cellStyle name="자리수" xfId="6598" xr:uid="{00000000-0005-0000-0000-0000C6190000}"/>
    <cellStyle name="자리수 2" xfId="6599" xr:uid="{00000000-0005-0000-0000-0000C7190000}"/>
    <cellStyle name="자리수 3" xfId="6600" xr:uid="{00000000-0005-0000-0000-0000C8190000}"/>
    <cellStyle name="자리수 4" xfId="6601" xr:uid="{00000000-0005-0000-0000-0000C9190000}"/>
    <cellStyle name="자리수 5" xfId="6602" xr:uid="{00000000-0005-0000-0000-0000CA190000}"/>
    <cellStyle name="자리수0" xfId="6603" xr:uid="{00000000-0005-0000-0000-0000CB190000}"/>
    <cellStyle name="자리수0 2" xfId="6604" xr:uid="{00000000-0005-0000-0000-0000CC190000}"/>
    <cellStyle name="자리수0 3" xfId="6605" xr:uid="{00000000-0005-0000-0000-0000CD190000}"/>
    <cellStyle name="자리수0 4" xfId="6606" xr:uid="{00000000-0005-0000-0000-0000CE190000}"/>
    <cellStyle name="자리수0 5" xfId="6607" xr:uid="{00000000-0005-0000-0000-0000CF190000}"/>
    <cellStyle name="제목 1 10" xfId="6608" xr:uid="{00000000-0005-0000-0000-0000D0190000}"/>
    <cellStyle name="제목 1 10 2" xfId="6609" xr:uid="{00000000-0005-0000-0000-0000D1190000}"/>
    <cellStyle name="제목 1 10 2 2" xfId="6610" xr:uid="{00000000-0005-0000-0000-0000D2190000}"/>
    <cellStyle name="제목 1 10 2 3" xfId="6611" xr:uid="{00000000-0005-0000-0000-0000D3190000}"/>
    <cellStyle name="제목 1 10 2 4" xfId="6612" xr:uid="{00000000-0005-0000-0000-0000D4190000}"/>
    <cellStyle name="제목 1 10 2 5" xfId="6613" xr:uid="{00000000-0005-0000-0000-0000D5190000}"/>
    <cellStyle name="제목 1 10 3" xfId="6614" xr:uid="{00000000-0005-0000-0000-0000D6190000}"/>
    <cellStyle name="제목 1 10 4" xfId="6615" xr:uid="{00000000-0005-0000-0000-0000D7190000}"/>
    <cellStyle name="제목 1 10 5" xfId="6616" xr:uid="{00000000-0005-0000-0000-0000D8190000}"/>
    <cellStyle name="제목 1 10 6" xfId="6617" xr:uid="{00000000-0005-0000-0000-0000D9190000}"/>
    <cellStyle name="제목 1 10 7" xfId="6618" xr:uid="{00000000-0005-0000-0000-0000DA190000}"/>
    <cellStyle name="제목 1 11" xfId="6619" xr:uid="{00000000-0005-0000-0000-0000DB190000}"/>
    <cellStyle name="제목 1 11 2" xfId="6620" xr:uid="{00000000-0005-0000-0000-0000DC190000}"/>
    <cellStyle name="제목 1 11 2 2" xfId="6621" xr:uid="{00000000-0005-0000-0000-0000DD190000}"/>
    <cellStyle name="제목 1 11 2 3" xfId="6622" xr:uid="{00000000-0005-0000-0000-0000DE190000}"/>
    <cellStyle name="제목 1 11 2 4" xfId="6623" xr:uid="{00000000-0005-0000-0000-0000DF190000}"/>
    <cellStyle name="제목 1 11 2 5" xfId="6624" xr:uid="{00000000-0005-0000-0000-0000E0190000}"/>
    <cellStyle name="제목 1 11 3" xfId="6625" xr:uid="{00000000-0005-0000-0000-0000E1190000}"/>
    <cellStyle name="제목 1 11 4" xfId="6626" xr:uid="{00000000-0005-0000-0000-0000E2190000}"/>
    <cellStyle name="제목 1 11 5" xfId="6627" xr:uid="{00000000-0005-0000-0000-0000E3190000}"/>
    <cellStyle name="제목 1 11 6" xfId="6628" xr:uid="{00000000-0005-0000-0000-0000E4190000}"/>
    <cellStyle name="제목 1 11 7" xfId="6629" xr:uid="{00000000-0005-0000-0000-0000E5190000}"/>
    <cellStyle name="제목 1 12" xfId="6630" xr:uid="{00000000-0005-0000-0000-0000E6190000}"/>
    <cellStyle name="제목 1 12 2" xfId="6631" xr:uid="{00000000-0005-0000-0000-0000E7190000}"/>
    <cellStyle name="제목 1 12 2 2" xfId="6632" xr:uid="{00000000-0005-0000-0000-0000E8190000}"/>
    <cellStyle name="제목 1 12 2 3" xfId="6633" xr:uid="{00000000-0005-0000-0000-0000E9190000}"/>
    <cellStyle name="제목 1 12 2 4" xfId="6634" xr:uid="{00000000-0005-0000-0000-0000EA190000}"/>
    <cellStyle name="제목 1 12 2 5" xfId="6635" xr:uid="{00000000-0005-0000-0000-0000EB190000}"/>
    <cellStyle name="제목 1 12 3" xfId="6636" xr:uid="{00000000-0005-0000-0000-0000EC190000}"/>
    <cellStyle name="제목 1 12 4" xfId="6637" xr:uid="{00000000-0005-0000-0000-0000ED190000}"/>
    <cellStyle name="제목 1 12 5" xfId="6638" xr:uid="{00000000-0005-0000-0000-0000EE190000}"/>
    <cellStyle name="제목 1 12 6" xfId="6639" xr:uid="{00000000-0005-0000-0000-0000EF190000}"/>
    <cellStyle name="제목 1 12 7" xfId="6640" xr:uid="{00000000-0005-0000-0000-0000F0190000}"/>
    <cellStyle name="제목 1 13" xfId="6641" xr:uid="{00000000-0005-0000-0000-0000F1190000}"/>
    <cellStyle name="제목 1 13 2" xfId="6642" xr:uid="{00000000-0005-0000-0000-0000F2190000}"/>
    <cellStyle name="제목 1 13 3" xfId="6643" xr:uid="{00000000-0005-0000-0000-0000F3190000}"/>
    <cellStyle name="제목 1 13 4" xfId="6644" xr:uid="{00000000-0005-0000-0000-0000F4190000}"/>
    <cellStyle name="제목 1 14" xfId="6645" xr:uid="{00000000-0005-0000-0000-0000F5190000}"/>
    <cellStyle name="제목 1 14 2" xfId="6646" xr:uid="{00000000-0005-0000-0000-0000F6190000}"/>
    <cellStyle name="제목 1 14 3" xfId="6647" xr:uid="{00000000-0005-0000-0000-0000F7190000}"/>
    <cellStyle name="제목 1 14 4" xfId="6648" xr:uid="{00000000-0005-0000-0000-0000F8190000}"/>
    <cellStyle name="제목 1 15" xfId="6649" xr:uid="{00000000-0005-0000-0000-0000F9190000}"/>
    <cellStyle name="제목 1 15 2" xfId="6650" xr:uid="{00000000-0005-0000-0000-0000FA190000}"/>
    <cellStyle name="제목 1 15 3" xfId="6651" xr:uid="{00000000-0005-0000-0000-0000FB190000}"/>
    <cellStyle name="제목 1 15 4" xfId="6652" xr:uid="{00000000-0005-0000-0000-0000FC190000}"/>
    <cellStyle name="제목 1 16" xfId="6653" xr:uid="{00000000-0005-0000-0000-0000FD190000}"/>
    <cellStyle name="제목 1 16 2" xfId="6654" xr:uid="{00000000-0005-0000-0000-0000FE190000}"/>
    <cellStyle name="제목 1 16 3" xfId="6655" xr:uid="{00000000-0005-0000-0000-0000FF190000}"/>
    <cellStyle name="제목 1 16 4" xfId="6656" xr:uid="{00000000-0005-0000-0000-0000001A0000}"/>
    <cellStyle name="제목 1 2" xfId="6657" xr:uid="{00000000-0005-0000-0000-0000011A0000}"/>
    <cellStyle name="제목 1 2 2" xfId="6658" xr:uid="{00000000-0005-0000-0000-0000021A0000}"/>
    <cellStyle name="제목 1 2 2 2" xfId="6659" xr:uid="{00000000-0005-0000-0000-0000031A0000}"/>
    <cellStyle name="제목 1 2 2 3" xfId="6660" xr:uid="{00000000-0005-0000-0000-0000041A0000}"/>
    <cellStyle name="제목 1 2 2 4" xfId="6661" xr:uid="{00000000-0005-0000-0000-0000051A0000}"/>
    <cellStyle name="제목 1 2 2 5" xfId="6662" xr:uid="{00000000-0005-0000-0000-0000061A0000}"/>
    <cellStyle name="제목 1 2 3" xfId="6663" xr:uid="{00000000-0005-0000-0000-0000071A0000}"/>
    <cellStyle name="제목 1 2 4" xfId="6664" xr:uid="{00000000-0005-0000-0000-0000081A0000}"/>
    <cellStyle name="제목 1 2 5" xfId="6665" xr:uid="{00000000-0005-0000-0000-0000091A0000}"/>
    <cellStyle name="제목 1 2 6" xfId="6666" xr:uid="{00000000-0005-0000-0000-00000A1A0000}"/>
    <cellStyle name="제목 1 2 7" xfId="6667" xr:uid="{00000000-0005-0000-0000-00000B1A0000}"/>
    <cellStyle name="제목 1 3" xfId="6668" xr:uid="{00000000-0005-0000-0000-00000C1A0000}"/>
    <cellStyle name="제목 1 3 2" xfId="6669" xr:uid="{00000000-0005-0000-0000-00000D1A0000}"/>
    <cellStyle name="제목 1 3 2 2" xfId="6670" xr:uid="{00000000-0005-0000-0000-00000E1A0000}"/>
    <cellStyle name="제목 1 3 2 3" xfId="6671" xr:uid="{00000000-0005-0000-0000-00000F1A0000}"/>
    <cellStyle name="제목 1 3 2 4" xfId="6672" xr:uid="{00000000-0005-0000-0000-0000101A0000}"/>
    <cellStyle name="제목 1 3 2 5" xfId="6673" xr:uid="{00000000-0005-0000-0000-0000111A0000}"/>
    <cellStyle name="제목 1 3 3" xfId="6674" xr:uid="{00000000-0005-0000-0000-0000121A0000}"/>
    <cellStyle name="제목 1 3 4" xfId="6675" xr:uid="{00000000-0005-0000-0000-0000131A0000}"/>
    <cellStyle name="제목 1 3 5" xfId="6676" xr:uid="{00000000-0005-0000-0000-0000141A0000}"/>
    <cellStyle name="제목 1 3 6" xfId="6677" xr:uid="{00000000-0005-0000-0000-0000151A0000}"/>
    <cellStyle name="제목 1 3 7" xfId="6678" xr:uid="{00000000-0005-0000-0000-0000161A0000}"/>
    <cellStyle name="제목 1 4" xfId="6679" xr:uid="{00000000-0005-0000-0000-0000171A0000}"/>
    <cellStyle name="제목 1 4 2" xfId="6680" xr:uid="{00000000-0005-0000-0000-0000181A0000}"/>
    <cellStyle name="제목 1 4 2 2" xfId="6681" xr:uid="{00000000-0005-0000-0000-0000191A0000}"/>
    <cellStyle name="제목 1 4 2 3" xfId="6682" xr:uid="{00000000-0005-0000-0000-00001A1A0000}"/>
    <cellStyle name="제목 1 4 2 4" xfId="6683" xr:uid="{00000000-0005-0000-0000-00001B1A0000}"/>
    <cellStyle name="제목 1 4 2 5" xfId="6684" xr:uid="{00000000-0005-0000-0000-00001C1A0000}"/>
    <cellStyle name="제목 1 4 3" xfId="6685" xr:uid="{00000000-0005-0000-0000-00001D1A0000}"/>
    <cellStyle name="제목 1 4 4" xfId="6686" xr:uid="{00000000-0005-0000-0000-00001E1A0000}"/>
    <cellStyle name="제목 1 4 5" xfId="6687" xr:uid="{00000000-0005-0000-0000-00001F1A0000}"/>
    <cellStyle name="제목 1 4 6" xfId="6688" xr:uid="{00000000-0005-0000-0000-0000201A0000}"/>
    <cellStyle name="제목 1 4 7" xfId="6689" xr:uid="{00000000-0005-0000-0000-0000211A0000}"/>
    <cellStyle name="제목 1 5" xfId="6690" xr:uid="{00000000-0005-0000-0000-0000221A0000}"/>
    <cellStyle name="제목 1 5 2" xfId="6691" xr:uid="{00000000-0005-0000-0000-0000231A0000}"/>
    <cellStyle name="제목 1 5 2 2" xfId="6692" xr:uid="{00000000-0005-0000-0000-0000241A0000}"/>
    <cellStyle name="제목 1 5 2 3" xfId="6693" xr:uid="{00000000-0005-0000-0000-0000251A0000}"/>
    <cellStyle name="제목 1 5 2 4" xfId="6694" xr:uid="{00000000-0005-0000-0000-0000261A0000}"/>
    <cellStyle name="제목 1 5 2 5" xfId="6695" xr:uid="{00000000-0005-0000-0000-0000271A0000}"/>
    <cellStyle name="제목 1 5 3" xfId="6696" xr:uid="{00000000-0005-0000-0000-0000281A0000}"/>
    <cellStyle name="제목 1 5 4" xfId="6697" xr:uid="{00000000-0005-0000-0000-0000291A0000}"/>
    <cellStyle name="제목 1 5 5" xfId="6698" xr:uid="{00000000-0005-0000-0000-00002A1A0000}"/>
    <cellStyle name="제목 1 5 6" xfId="6699" xr:uid="{00000000-0005-0000-0000-00002B1A0000}"/>
    <cellStyle name="제목 1 5 7" xfId="6700" xr:uid="{00000000-0005-0000-0000-00002C1A0000}"/>
    <cellStyle name="제목 1 6" xfId="6701" xr:uid="{00000000-0005-0000-0000-00002D1A0000}"/>
    <cellStyle name="제목 1 6 2" xfId="6702" xr:uid="{00000000-0005-0000-0000-00002E1A0000}"/>
    <cellStyle name="제목 1 6 2 2" xfId="6703" xr:uid="{00000000-0005-0000-0000-00002F1A0000}"/>
    <cellStyle name="제목 1 6 2 3" xfId="6704" xr:uid="{00000000-0005-0000-0000-0000301A0000}"/>
    <cellStyle name="제목 1 6 2 4" xfId="6705" xr:uid="{00000000-0005-0000-0000-0000311A0000}"/>
    <cellStyle name="제목 1 6 2 5" xfId="6706" xr:uid="{00000000-0005-0000-0000-0000321A0000}"/>
    <cellStyle name="제목 1 6 3" xfId="6707" xr:uid="{00000000-0005-0000-0000-0000331A0000}"/>
    <cellStyle name="제목 1 6 4" xfId="6708" xr:uid="{00000000-0005-0000-0000-0000341A0000}"/>
    <cellStyle name="제목 1 6 5" xfId="6709" xr:uid="{00000000-0005-0000-0000-0000351A0000}"/>
    <cellStyle name="제목 1 6 6" xfId="6710" xr:uid="{00000000-0005-0000-0000-0000361A0000}"/>
    <cellStyle name="제목 1 6 7" xfId="6711" xr:uid="{00000000-0005-0000-0000-0000371A0000}"/>
    <cellStyle name="제목 1 7" xfId="6712" xr:uid="{00000000-0005-0000-0000-0000381A0000}"/>
    <cellStyle name="제목 1 7 2" xfId="6713" xr:uid="{00000000-0005-0000-0000-0000391A0000}"/>
    <cellStyle name="제목 1 7 2 2" xfId="6714" xr:uid="{00000000-0005-0000-0000-00003A1A0000}"/>
    <cellStyle name="제목 1 7 2 3" xfId="6715" xr:uid="{00000000-0005-0000-0000-00003B1A0000}"/>
    <cellStyle name="제목 1 7 2 4" xfId="6716" xr:uid="{00000000-0005-0000-0000-00003C1A0000}"/>
    <cellStyle name="제목 1 7 2 5" xfId="6717" xr:uid="{00000000-0005-0000-0000-00003D1A0000}"/>
    <cellStyle name="제목 1 7 3" xfId="6718" xr:uid="{00000000-0005-0000-0000-00003E1A0000}"/>
    <cellStyle name="제목 1 7 4" xfId="6719" xr:uid="{00000000-0005-0000-0000-00003F1A0000}"/>
    <cellStyle name="제목 1 7 5" xfId="6720" xr:uid="{00000000-0005-0000-0000-0000401A0000}"/>
    <cellStyle name="제목 1 7 6" xfId="6721" xr:uid="{00000000-0005-0000-0000-0000411A0000}"/>
    <cellStyle name="제목 1 7 7" xfId="6722" xr:uid="{00000000-0005-0000-0000-0000421A0000}"/>
    <cellStyle name="제목 1 8" xfId="6723" xr:uid="{00000000-0005-0000-0000-0000431A0000}"/>
    <cellStyle name="제목 1 8 2" xfId="6724" xr:uid="{00000000-0005-0000-0000-0000441A0000}"/>
    <cellStyle name="제목 1 8 2 2" xfId="6725" xr:uid="{00000000-0005-0000-0000-0000451A0000}"/>
    <cellStyle name="제목 1 8 2 3" xfId="6726" xr:uid="{00000000-0005-0000-0000-0000461A0000}"/>
    <cellStyle name="제목 1 8 2 4" xfId="6727" xr:uid="{00000000-0005-0000-0000-0000471A0000}"/>
    <cellStyle name="제목 1 8 2 5" xfId="6728" xr:uid="{00000000-0005-0000-0000-0000481A0000}"/>
    <cellStyle name="제목 1 8 3" xfId="6729" xr:uid="{00000000-0005-0000-0000-0000491A0000}"/>
    <cellStyle name="제목 1 8 4" xfId="6730" xr:uid="{00000000-0005-0000-0000-00004A1A0000}"/>
    <cellStyle name="제목 1 8 5" xfId="6731" xr:uid="{00000000-0005-0000-0000-00004B1A0000}"/>
    <cellStyle name="제목 1 8 6" xfId="6732" xr:uid="{00000000-0005-0000-0000-00004C1A0000}"/>
    <cellStyle name="제목 1 8 7" xfId="6733" xr:uid="{00000000-0005-0000-0000-00004D1A0000}"/>
    <cellStyle name="제목 1 9" xfId="6734" xr:uid="{00000000-0005-0000-0000-00004E1A0000}"/>
    <cellStyle name="제목 1 9 2" xfId="6735" xr:uid="{00000000-0005-0000-0000-00004F1A0000}"/>
    <cellStyle name="제목 1 9 2 2" xfId="6736" xr:uid="{00000000-0005-0000-0000-0000501A0000}"/>
    <cellStyle name="제목 1 9 2 3" xfId="6737" xr:uid="{00000000-0005-0000-0000-0000511A0000}"/>
    <cellStyle name="제목 1 9 2 4" xfId="6738" xr:uid="{00000000-0005-0000-0000-0000521A0000}"/>
    <cellStyle name="제목 1 9 2 5" xfId="6739" xr:uid="{00000000-0005-0000-0000-0000531A0000}"/>
    <cellStyle name="제목 1 9 3" xfId="6740" xr:uid="{00000000-0005-0000-0000-0000541A0000}"/>
    <cellStyle name="제목 1 9 4" xfId="6741" xr:uid="{00000000-0005-0000-0000-0000551A0000}"/>
    <cellStyle name="제목 1 9 5" xfId="6742" xr:uid="{00000000-0005-0000-0000-0000561A0000}"/>
    <cellStyle name="제목 1 9 6" xfId="6743" xr:uid="{00000000-0005-0000-0000-0000571A0000}"/>
    <cellStyle name="제목 1 9 7" xfId="6744" xr:uid="{00000000-0005-0000-0000-0000581A0000}"/>
    <cellStyle name="제목 10" xfId="6745" xr:uid="{00000000-0005-0000-0000-0000591A0000}"/>
    <cellStyle name="제목 10 2" xfId="6746" xr:uid="{00000000-0005-0000-0000-00005A1A0000}"/>
    <cellStyle name="제목 10 2 2" xfId="6747" xr:uid="{00000000-0005-0000-0000-00005B1A0000}"/>
    <cellStyle name="제목 10 2 3" xfId="6748" xr:uid="{00000000-0005-0000-0000-00005C1A0000}"/>
    <cellStyle name="제목 10 2 4" xfId="6749" xr:uid="{00000000-0005-0000-0000-00005D1A0000}"/>
    <cellStyle name="제목 10 2 5" xfId="6750" xr:uid="{00000000-0005-0000-0000-00005E1A0000}"/>
    <cellStyle name="제목 10 3" xfId="6751" xr:uid="{00000000-0005-0000-0000-00005F1A0000}"/>
    <cellStyle name="제목 10 4" xfId="6752" xr:uid="{00000000-0005-0000-0000-0000601A0000}"/>
    <cellStyle name="제목 10 5" xfId="6753" xr:uid="{00000000-0005-0000-0000-0000611A0000}"/>
    <cellStyle name="제목 10 6" xfId="6754" xr:uid="{00000000-0005-0000-0000-0000621A0000}"/>
    <cellStyle name="제목 10 7" xfId="6755" xr:uid="{00000000-0005-0000-0000-0000631A0000}"/>
    <cellStyle name="제목 11" xfId="6756" xr:uid="{00000000-0005-0000-0000-0000641A0000}"/>
    <cellStyle name="제목 11 2" xfId="6757" xr:uid="{00000000-0005-0000-0000-0000651A0000}"/>
    <cellStyle name="제목 11 2 2" xfId="6758" xr:uid="{00000000-0005-0000-0000-0000661A0000}"/>
    <cellStyle name="제목 11 2 3" xfId="6759" xr:uid="{00000000-0005-0000-0000-0000671A0000}"/>
    <cellStyle name="제목 11 2 4" xfId="6760" xr:uid="{00000000-0005-0000-0000-0000681A0000}"/>
    <cellStyle name="제목 11 2 5" xfId="6761" xr:uid="{00000000-0005-0000-0000-0000691A0000}"/>
    <cellStyle name="제목 11 3" xfId="6762" xr:uid="{00000000-0005-0000-0000-00006A1A0000}"/>
    <cellStyle name="제목 11 4" xfId="6763" xr:uid="{00000000-0005-0000-0000-00006B1A0000}"/>
    <cellStyle name="제목 11 5" xfId="6764" xr:uid="{00000000-0005-0000-0000-00006C1A0000}"/>
    <cellStyle name="제목 11 6" xfId="6765" xr:uid="{00000000-0005-0000-0000-00006D1A0000}"/>
    <cellStyle name="제목 11 7" xfId="6766" xr:uid="{00000000-0005-0000-0000-00006E1A0000}"/>
    <cellStyle name="제목 12" xfId="6767" xr:uid="{00000000-0005-0000-0000-00006F1A0000}"/>
    <cellStyle name="제목 12 2" xfId="6768" xr:uid="{00000000-0005-0000-0000-0000701A0000}"/>
    <cellStyle name="제목 12 2 2" xfId="6769" xr:uid="{00000000-0005-0000-0000-0000711A0000}"/>
    <cellStyle name="제목 12 2 3" xfId="6770" xr:uid="{00000000-0005-0000-0000-0000721A0000}"/>
    <cellStyle name="제목 12 2 4" xfId="6771" xr:uid="{00000000-0005-0000-0000-0000731A0000}"/>
    <cellStyle name="제목 12 2 5" xfId="6772" xr:uid="{00000000-0005-0000-0000-0000741A0000}"/>
    <cellStyle name="제목 12 3" xfId="6773" xr:uid="{00000000-0005-0000-0000-0000751A0000}"/>
    <cellStyle name="제목 12 4" xfId="6774" xr:uid="{00000000-0005-0000-0000-0000761A0000}"/>
    <cellStyle name="제목 12 5" xfId="6775" xr:uid="{00000000-0005-0000-0000-0000771A0000}"/>
    <cellStyle name="제목 12 6" xfId="6776" xr:uid="{00000000-0005-0000-0000-0000781A0000}"/>
    <cellStyle name="제목 12 7" xfId="6777" xr:uid="{00000000-0005-0000-0000-0000791A0000}"/>
    <cellStyle name="제목 13" xfId="6778" xr:uid="{00000000-0005-0000-0000-00007A1A0000}"/>
    <cellStyle name="제목 13 2" xfId="6779" xr:uid="{00000000-0005-0000-0000-00007B1A0000}"/>
    <cellStyle name="제목 13 2 2" xfId="6780" xr:uid="{00000000-0005-0000-0000-00007C1A0000}"/>
    <cellStyle name="제목 13 2 3" xfId="6781" xr:uid="{00000000-0005-0000-0000-00007D1A0000}"/>
    <cellStyle name="제목 13 2 4" xfId="6782" xr:uid="{00000000-0005-0000-0000-00007E1A0000}"/>
    <cellStyle name="제목 13 2 5" xfId="6783" xr:uid="{00000000-0005-0000-0000-00007F1A0000}"/>
    <cellStyle name="제목 13 3" xfId="6784" xr:uid="{00000000-0005-0000-0000-0000801A0000}"/>
    <cellStyle name="제목 13 4" xfId="6785" xr:uid="{00000000-0005-0000-0000-0000811A0000}"/>
    <cellStyle name="제목 13 5" xfId="6786" xr:uid="{00000000-0005-0000-0000-0000821A0000}"/>
    <cellStyle name="제목 13 6" xfId="6787" xr:uid="{00000000-0005-0000-0000-0000831A0000}"/>
    <cellStyle name="제목 13 7" xfId="6788" xr:uid="{00000000-0005-0000-0000-0000841A0000}"/>
    <cellStyle name="제목 14" xfId="6789" xr:uid="{00000000-0005-0000-0000-0000851A0000}"/>
    <cellStyle name="제목 14 2" xfId="6790" xr:uid="{00000000-0005-0000-0000-0000861A0000}"/>
    <cellStyle name="제목 14 2 2" xfId="6791" xr:uid="{00000000-0005-0000-0000-0000871A0000}"/>
    <cellStyle name="제목 14 2 3" xfId="6792" xr:uid="{00000000-0005-0000-0000-0000881A0000}"/>
    <cellStyle name="제목 14 2 4" xfId="6793" xr:uid="{00000000-0005-0000-0000-0000891A0000}"/>
    <cellStyle name="제목 14 2 5" xfId="6794" xr:uid="{00000000-0005-0000-0000-00008A1A0000}"/>
    <cellStyle name="제목 14 3" xfId="6795" xr:uid="{00000000-0005-0000-0000-00008B1A0000}"/>
    <cellStyle name="제목 14 4" xfId="6796" xr:uid="{00000000-0005-0000-0000-00008C1A0000}"/>
    <cellStyle name="제목 14 5" xfId="6797" xr:uid="{00000000-0005-0000-0000-00008D1A0000}"/>
    <cellStyle name="제목 14 6" xfId="6798" xr:uid="{00000000-0005-0000-0000-00008E1A0000}"/>
    <cellStyle name="제목 14 7" xfId="6799" xr:uid="{00000000-0005-0000-0000-00008F1A0000}"/>
    <cellStyle name="제목 15" xfId="6800" xr:uid="{00000000-0005-0000-0000-0000901A0000}"/>
    <cellStyle name="제목 15 2" xfId="6801" xr:uid="{00000000-0005-0000-0000-0000911A0000}"/>
    <cellStyle name="제목 15 2 2" xfId="6802" xr:uid="{00000000-0005-0000-0000-0000921A0000}"/>
    <cellStyle name="제목 15 2 3" xfId="6803" xr:uid="{00000000-0005-0000-0000-0000931A0000}"/>
    <cellStyle name="제목 15 2 4" xfId="6804" xr:uid="{00000000-0005-0000-0000-0000941A0000}"/>
    <cellStyle name="제목 15 2 5" xfId="6805" xr:uid="{00000000-0005-0000-0000-0000951A0000}"/>
    <cellStyle name="제목 15 3" xfId="6806" xr:uid="{00000000-0005-0000-0000-0000961A0000}"/>
    <cellStyle name="제목 15 4" xfId="6807" xr:uid="{00000000-0005-0000-0000-0000971A0000}"/>
    <cellStyle name="제목 15 5" xfId="6808" xr:uid="{00000000-0005-0000-0000-0000981A0000}"/>
    <cellStyle name="제목 15 6" xfId="6809" xr:uid="{00000000-0005-0000-0000-0000991A0000}"/>
    <cellStyle name="제목 15 7" xfId="6810" xr:uid="{00000000-0005-0000-0000-00009A1A0000}"/>
    <cellStyle name="제목 16" xfId="6811" xr:uid="{00000000-0005-0000-0000-00009B1A0000}"/>
    <cellStyle name="제목 16 2" xfId="6812" xr:uid="{00000000-0005-0000-0000-00009C1A0000}"/>
    <cellStyle name="제목 16 3" xfId="6813" xr:uid="{00000000-0005-0000-0000-00009D1A0000}"/>
    <cellStyle name="제목 16 4" xfId="6814" xr:uid="{00000000-0005-0000-0000-00009E1A0000}"/>
    <cellStyle name="제목 17" xfId="6815" xr:uid="{00000000-0005-0000-0000-00009F1A0000}"/>
    <cellStyle name="제목 17 2" xfId="6816" xr:uid="{00000000-0005-0000-0000-0000A01A0000}"/>
    <cellStyle name="제목 17 3" xfId="6817" xr:uid="{00000000-0005-0000-0000-0000A11A0000}"/>
    <cellStyle name="제목 17 4" xfId="6818" xr:uid="{00000000-0005-0000-0000-0000A21A0000}"/>
    <cellStyle name="제목 18" xfId="6819" xr:uid="{00000000-0005-0000-0000-0000A31A0000}"/>
    <cellStyle name="제목 18 2" xfId="6820" xr:uid="{00000000-0005-0000-0000-0000A41A0000}"/>
    <cellStyle name="제목 18 3" xfId="6821" xr:uid="{00000000-0005-0000-0000-0000A51A0000}"/>
    <cellStyle name="제목 18 4" xfId="6822" xr:uid="{00000000-0005-0000-0000-0000A61A0000}"/>
    <cellStyle name="제목 19" xfId="6823" xr:uid="{00000000-0005-0000-0000-0000A71A0000}"/>
    <cellStyle name="제목 19 2" xfId="6824" xr:uid="{00000000-0005-0000-0000-0000A81A0000}"/>
    <cellStyle name="제목 19 3" xfId="6825" xr:uid="{00000000-0005-0000-0000-0000A91A0000}"/>
    <cellStyle name="제목 19 4" xfId="6826" xr:uid="{00000000-0005-0000-0000-0000AA1A0000}"/>
    <cellStyle name="제목 2 10" xfId="6827" xr:uid="{00000000-0005-0000-0000-0000AB1A0000}"/>
    <cellStyle name="제목 2 10 2" xfId="6828" xr:uid="{00000000-0005-0000-0000-0000AC1A0000}"/>
    <cellStyle name="제목 2 10 2 2" xfId="6829" xr:uid="{00000000-0005-0000-0000-0000AD1A0000}"/>
    <cellStyle name="제목 2 10 2 3" xfId="6830" xr:uid="{00000000-0005-0000-0000-0000AE1A0000}"/>
    <cellStyle name="제목 2 10 2 4" xfId="6831" xr:uid="{00000000-0005-0000-0000-0000AF1A0000}"/>
    <cellStyle name="제목 2 10 2 5" xfId="6832" xr:uid="{00000000-0005-0000-0000-0000B01A0000}"/>
    <cellStyle name="제목 2 10 3" xfId="6833" xr:uid="{00000000-0005-0000-0000-0000B11A0000}"/>
    <cellStyle name="제목 2 10 4" xfId="6834" xr:uid="{00000000-0005-0000-0000-0000B21A0000}"/>
    <cellStyle name="제목 2 10 5" xfId="6835" xr:uid="{00000000-0005-0000-0000-0000B31A0000}"/>
    <cellStyle name="제목 2 10 6" xfId="6836" xr:uid="{00000000-0005-0000-0000-0000B41A0000}"/>
    <cellStyle name="제목 2 10 7" xfId="6837" xr:uid="{00000000-0005-0000-0000-0000B51A0000}"/>
    <cellStyle name="제목 2 11" xfId="6838" xr:uid="{00000000-0005-0000-0000-0000B61A0000}"/>
    <cellStyle name="제목 2 11 2" xfId="6839" xr:uid="{00000000-0005-0000-0000-0000B71A0000}"/>
    <cellStyle name="제목 2 11 2 2" xfId="6840" xr:uid="{00000000-0005-0000-0000-0000B81A0000}"/>
    <cellStyle name="제목 2 11 2 3" xfId="6841" xr:uid="{00000000-0005-0000-0000-0000B91A0000}"/>
    <cellStyle name="제목 2 11 2 4" xfId="6842" xr:uid="{00000000-0005-0000-0000-0000BA1A0000}"/>
    <cellStyle name="제목 2 11 2 5" xfId="6843" xr:uid="{00000000-0005-0000-0000-0000BB1A0000}"/>
    <cellStyle name="제목 2 11 3" xfId="6844" xr:uid="{00000000-0005-0000-0000-0000BC1A0000}"/>
    <cellStyle name="제목 2 11 4" xfId="6845" xr:uid="{00000000-0005-0000-0000-0000BD1A0000}"/>
    <cellStyle name="제목 2 11 5" xfId="6846" xr:uid="{00000000-0005-0000-0000-0000BE1A0000}"/>
    <cellStyle name="제목 2 11 6" xfId="6847" xr:uid="{00000000-0005-0000-0000-0000BF1A0000}"/>
    <cellStyle name="제목 2 11 7" xfId="6848" xr:uid="{00000000-0005-0000-0000-0000C01A0000}"/>
    <cellStyle name="제목 2 12" xfId="6849" xr:uid="{00000000-0005-0000-0000-0000C11A0000}"/>
    <cellStyle name="제목 2 12 2" xfId="6850" xr:uid="{00000000-0005-0000-0000-0000C21A0000}"/>
    <cellStyle name="제목 2 12 2 2" xfId="6851" xr:uid="{00000000-0005-0000-0000-0000C31A0000}"/>
    <cellStyle name="제목 2 12 2 3" xfId="6852" xr:uid="{00000000-0005-0000-0000-0000C41A0000}"/>
    <cellStyle name="제목 2 12 2 4" xfId="6853" xr:uid="{00000000-0005-0000-0000-0000C51A0000}"/>
    <cellStyle name="제목 2 12 2 5" xfId="6854" xr:uid="{00000000-0005-0000-0000-0000C61A0000}"/>
    <cellStyle name="제목 2 12 3" xfId="6855" xr:uid="{00000000-0005-0000-0000-0000C71A0000}"/>
    <cellStyle name="제목 2 12 4" xfId="6856" xr:uid="{00000000-0005-0000-0000-0000C81A0000}"/>
    <cellStyle name="제목 2 12 5" xfId="6857" xr:uid="{00000000-0005-0000-0000-0000C91A0000}"/>
    <cellStyle name="제목 2 12 6" xfId="6858" xr:uid="{00000000-0005-0000-0000-0000CA1A0000}"/>
    <cellStyle name="제목 2 12 7" xfId="6859" xr:uid="{00000000-0005-0000-0000-0000CB1A0000}"/>
    <cellStyle name="제목 2 13" xfId="6860" xr:uid="{00000000-0005-0000-0000-0000CC1A0000}"/>
    <cellStyle name="제목 2 13 2" xfId="6861" xr:uid="{00000000-0005-0000-0000-0000CD1A0000}"/>
    <cellStyle name="제목 2 13 3" xfId="6862" xr:uid="{00000000-0005-0000-0000-0000CE1A0000}"/>
    <cellStyle name="제목 2 13 4" xfId="6863" xr:uid="{00000000-0005-0000-0000-0000CF1A0000}"/>
    <cellStyle name="제목 2 14" xfId="6864" xr:uid="{00000000-0005-0000-0000-0000D01A0000}"/>
    <cellStyle name="제목 2 14 2" xfId="6865" xr:uid="{00000000-0005-0000-0000-0000D11A0000}"/>
    <cellStyle name="제목 2 14 3" xfId="6866" xr:uid="{00000000-0005-0000-0000-0000D21A0000}"/>
    <cellStyle name="제목 2 14 4" xfId="6867" xr:uid="{00000000-0005-0000-0000-0000D31A0000}"/>
    <cellStyle name="제목 2 15" xfId="6868" xr:uid="{00000000-0005-0000-0000-0000D41A0000}"/>
    <cellStyle name="제목 2 15 2" xfId="6869" xr:uid="{00000000-0005-0000-0000-0000D51A0000}"/>
    <cellStyle name="제목 2 15 3" xfId="6870" xr:uid="{00000000-0005-0000-0000-0000D61A0000}"/>
    <cellStyle name="제목 2 15 4" xfId="6871" xr:uid="{00000000-0005-0000-0000-0000D71A0000}"/>
    <cellStyle name="제목 2 16" xfId="6872" xr:uid="{00000000-0005-0000-0000-0000D81A0000}"/>
    <cellStyle name="제목 2 16 2" xfId="6873" xr:uid="{00000000-0005-0000-0000-0000D91A0000}"/>
    <cellStyle name="제목 2 16 3" xfId="6874" xr:uid="{00000000-0005-0000-0000-0000DA1A0000}"/>
    <cellStyle name="제목 2 16 4" xfId="6875" xr:uid="{00000000-0005-0000-0000-0000DB1A0000}"/>
    <cellStyle name="제목 2 2" xfId="6876" xr:uid="{00000000-0005-0000-0000-0000DC1A0000}"/>
    <cellStyle name="제목 2 2 2" xfId="6877" xr:uid="{00000000-0005-0000-0000-0000DD1A0000}"/>
    <cellStyle name="제목 2 2 2 2" xfId="6878" xr:uid="{00000000-0005-0000-0000-0000DE1A0000}"/>
    <cellStyle name="제목 2 2 2 3" xfId="6879" xr:uid="{00000000-0005-0000-0000-0000DF1A0000}"/>
    <cellStyle name="제목 2 2 2 4" xfId="6880" xr:uid="{00000000-0005-0000-0000-0000E01A0000}"/>
    <cellStyle name="제목 2 2 2 5" xfId="6881" xr:uid="{00000000-0005-0000-0000-0000E11A0000}"/>
    <cellStyle name="제목 2 2 3" xfId="6882" xr:uid="{00000000-0005-0000-0000-0000E21A0000}"/>
    <cellStyle name="제목 2 2 4" xfId="6883" xr:uid="{00000000-0005-0000-0000-0000E31A0000}"/>
    <cellStyle name="제목 2 2 5" xfId="6884" xr:uid="{00000000-0005-0000-0000-0000E41A0000}"/>
    <cellStyle name="제목 2 2 6" xfId="6885" xr:uid="{00000000-0005-0000-0000-0000E51A0000}"/>
    <cellStyle name="제목 2 2 7" xfId="6886" xr:uid="{00000000-0005-0000-0000-0000E61A0000}"/>
    <cellStyle name="제목 2 3" xfId="6887" xr:uid="{00000000-0005-0000-0000-0000E71A0000}"/>
    <cellStyle name="제목 2 3 2" xfId="6888" xr:uid="{00000000-0005-0000-0000-0000E81A0000}"/>
    <cellStyle name="제목 2 3 2 2" xfId="6889" xr:uid="{00000000-0005-0000-0000-0000E91A0000}"/>
    <cellStyle name="제목 2 3 2 3" xfId="6890" xr:uid="{00000000-0005-0000-0000-0000EA1A0000}"/>
    <cellStyle name="제목 2 3 2 4" xfId="6891" xr:uid="{00000000-0005-0000-0000-0000EB1A0000}"/>
    <cellStyle name="제목 2 3 2 5" xfId="6892" xr:uid="{00000000-0005-0000-0000-0000EC1A0000}"/>
    <cellStyle name="제목 2 3 3" xfId="6893" xr:uid="{00000000-0005-0000-0000-0000ED1A0000}"/>
    <cellStyle name="제목 2 3 4" xfId="6894" xr:uid="{00000000-0005-0000-0000-0000EE1A0000}"/>
    <cellStyle name="제목 2 3 5" xfId="6895" xr:uid="{00000000-0005-0000-0000-0000EF1A0000}"/>
    <cellStyle name="제목 2 3 6" xfId="6896" xr:uid="{00000000-0005-0000-0000-0000F01A0000}"/>
    <cellStyle name="제목 2 3 7" xfId="6897" xr:uid="{00000000-0005-0000-0000-0000F11A0000}"/>
    <cellStyle name="제목 2 4" xfId="6898" xr:uid="{00000000-0005-0000-0000-0000F21A0000}"/>
    <cellStyle name="제목 2 4 2" xfId="6899" xr:uid="{00000000-0005-0000-0000-0000F31A0000}"/>
    <cellStyle name="제목 2 4 2 2" xfId="6900" xr:uid="{00000000-0005-0000-0000-0000F41A0000}"/>
    <cellStyle name="제목 2 4 2 3" xfId="6901" xr:uid="{00000000-0005-0000-0000-0000F51A0000}"/>
    <cellStyle name="제목 2 4 2 4" xfId="6902" xr:uid="{00000000-0005-0000-0000-0000F61A0000}"/>
    <cellStyle name="제목 2 4 2 5" xfId="6903" xr:uid="{00000000-0005-0000-0000-0000F71A0000}"/>
    <cellStyle name="제목 2 4 3" xfId="6904" xr:uid="{00000000-0005-0000-0000-0000F81A0000}"/>
    <cellStyle name="제목 2 4 4" xfId="6905" xr:uid="{00000000-0005-0000-0000-0000F91A0000}"/>
    <cellStyle name="제목 2 4 5" xfId="6906" xr:uid="{00000000-0005-0000-0000-0000FA1A0000}"/>
    <cellStyle name="제목 2 4 6" xfId="6907" xr:uid="{00000000-0005-0000-0000-0000FB1A0000}"/>
    <cellStyle name="제목 2 4 7" xfId="6908" xr:uid="{00000000-0005-0000-0000-0000FC1A0000}"/>
    <cellStyle name="제목 2 5" xfId="6909" xr:uid="{00000000-0005-0000-0000-0000FD1A0000}"/>
    <cellStyle name="제목 2 5 2" xfId="6910" xr:uid="{00000000-0005-0000-0000-0000FE1A0000}"/>
    <cellStyle name="제목 2 5 2 2" xfId="6911" xr:uid="{00000000-0005-0000-0000-0000FF1A0000}"/>
    <cellStyle name="제목 2 5 2 3" xfId="6912" xr:uid="{00000000-0005-0000-0000-0000001B0000}"/>
    <cellStyle name="제목 2 5 2 4" xfId="6913" xr:uid="{00000000-0005-0000-0000-0000011B0000}"/>
    <cellStyle name="제목 2 5 2 5" xfId="6914" xr:uid="{00000000-0005-0000-0000-0000021B0000}"/>
    <cellStyle name="제목 2 5 3" xfId="6915" xr:uid="{00000000-0005-0000-0000-0000031B0000}"/>
    <cellStyle name="제목 2 5 4" xfId="6916" xr:uid="{00000000-0005-0000-0000-0000041B0000}"/>
    <cellStyle name="제목 2 5 5" xfId="6917" xr:uid="{00000000-0005-0000-0000-0000051B0000}"/>
    <cellStyle name="제목 2 5 6" xfId="6918" xr:uid="{00000000-0005-0000-0000-0000061B0000}"/>
    <cellStyle name="제목 2 5 7" xfId="6919" xr:uid="{00000000-0005-0000-0000-0000071B0000}"/>
    <cellStyle name="제목 2 6" xfId="6920" xr:uid="{00000000-0005-0000-0000-0000081B0000}"/>
    <cellStyle name="제목 2 6 2" xfId="6921" xr:uid="{00000000-0005-0000-0000-0000091B0000}"/>
    <cellStyle name="제목 2 6 2 2" xfId="6922" xr:uid="{00000000-0005-0000-0000-00000A1B0000}"/>
    <cellStyle name="제목 2 6 2 3" xfId="6923" xr:uid="{00000000-0005-0000-0000-00000B1B0000}"/>
    <cellStyle name="제목 2 6 2 4" xfId="6924" xr:uid="{00000000-0005-0000-0000-00000C1B0000}"/>
    <cellStyle name="제목 2 6 2 5" xfId="6925" xr:uid="{00000000-0005-0000-0000-00000D1B0000}"/>
    <cellStyle name="제목 2 6 3" xfId="6926" xr:uid="{00000000-0005-0000-0000-00000E1B0000}"/>
    <cellStyle name="제목 2 6 4" xfId="6927" xr:uid="{00000000-0005-0000-0000-00000F1B0000}"/>
    <cellStyle name="제목 2 6 5" xfId="6928" xr:uid="{00000000-0005-0000-0000-0000101B0000}"/>
    <cellStyle name="제목 2 6 6" xfId="6929" xr:uid="{00000000-0005-0000-0000-0000111B0000}"/>
    <cellStyle name="제목 2 6 7" xfId="6930" xr:uid="{00000000-0005-0000-0000-0000121B0000}"/>
    <cellStyle name="제목 2 7" xfId="6931" xr:uid="{00000000-0005-0000-0000-0000131B0000}"/>
    <cellStyle name="제목 2 7 2" xfId="6932" xr:uid="{00000000-0005-0000-0000-0000141B0000}"/>
    <cellStyle name="제목 2 7 2 2" xfId="6933" xr:uid="{00000000-0005-0000-0000-0000151B0000}"/>
    <cellStyle name="제목 2 7 2 3" xfId="6934" xr:uid="{00000000-0005-0000-0000-0000161B0000}"/>
    <cellStyle name="제목 2 7 2 4" xfId="6935" xr:uid="{00000000-0005-0000-0000-0000171B0000}"/>
    <cellStyle name="제목 2 7 2 5" xfId="6936" xr:uid="{00000000-0005-0000-0000-0000181B0000}"/>
    <cellStyle name="제목 2 7 3" xfId="6937" xr:uid="{00000000-0005-0000-0000-0000191B0000}"/>
    <cellStyle name="제목 2 7 4" xfId="6938" xr:uid="{00000000-0005-0000-0000-00001A1B0000}"/>
    <cellStyle name="제목 2 7 5" xfId="6939" xr:uid="{00000000-0005-0000-0000-00001B1B0000}"/>
    <cellStyle name="제목 2 7 6" xfId="6940" xr:uid="{00000000-0005-0000-0000-00001C1B0000}"/>
    <cellStyle name="제목 2 7 7" xfId="6941" xr:uid="{00000000-0005-0000-0000-00001D1B0000}"/>
    <cellStyle name="제목 2 8" xfId="6942" xr:uid="{00000000-0005-0000-0000-00001E1B0000}"/>
    <cellStyle name="제목 2 8 2" xfId="6943" xr:uid="{00000000-0005-0000-0000-00001F1B0000}"/>
    <cellStyle name="제목 2 8 2 2" xfId="6944" xr:uid="{00000000-0005-0000-0000-0000201B0000}"/>
    <cellStyle name="제목 2 8 2 3" xfId="6945" xr:uid="{00000000-0005-0000-0000-0000211B0000}"/>
    <cellStyle name="제목 2 8 2 4" xfId="6946" xr:uid="{00000000-0005-0000-0000-0000221B0000}"/>
    <cellStyle name="제목 2 8 2 5" xfId="6947" xr:uid="{00000000-0005-0000-0000-0000231B0000}"/>
    <cellStyle name="제목 2 8 3" xfId="6948" xr:uid="{00000000-0005-0000-0000-0000241B0000}"/>
    <cellStyle name="제목 2 8 4" xfId="6949" xr:uid="{00000000-0005-0000-0000-0000251B0000}"/>
    <cellStyle name="제목 2 8 5" xfId="6950" xr:uid="{00000000-0005-0000-0000-0000261B0000}"/>
    <cellStyle name="제목 2 8 6" xfId="6951" xr:uid="{00000000-0005-0000-0000-0000271B0000}"/>
    <cellStyle name="제목 2 8 7" xfId="6952" xr:uid="{00000000-0005-0000-0000-0000281B0000}"/>
    <cellStyle name="제목 2 9" xfId="6953" xr:uid="{00000000-0005-0000-0000-0000291B0000}"/>
    <cellStyle name="제목 2 9 2" xfId="6954" xr:uid="{00000000-0005-0000-0000-00002A1B0000}"/>
    <cellStyle name="제목 2 9 2 2" xfId="6955" xr:uid="{00000000-0005-0000-0000-00002B1B0000}"/>
    <cellStyle name="제목 2 9 2 3" xfId="6956" xr:uid="{00000000-0005-0000-0000-00002C1B0000}"/>
    <cellStyle name="제목 2 9 2 4" xfId="6957" xr:uid="{00000000-0005-0000-0000-00002D1B0000}"/>
    <cellStyle name="제목 2 9 2 5" xfId="6958" xr:uid="{00000000-0005-0000-0000-00002E1B0000}"/>
    <cellStyle name="제목 2 9 3" xfId="6959" xr:uid="{00000000-0005-0000-0000-00002F1B0000}"/>
    <cellStyle name="제목 2 9 4" xfId="6960" xr:uid="{00000000-0005-0000-0000-0000301B0000}"/>
    <cellStyle name="제목 2 9 5" xfId="6961" xr:uid="{00000000-0005-0000-0000-0000311B0000}"/>
    <cellStyle name="제목 2 9 6" xfId="6962" xr:uid="{00000000-0005-0000-0000-0000321B0000}"/>
    <cellStyle name="제목 2 9 7" xfId="6963" xr:uid="{00000000-0005-0000-0000-0000331B0000}"/>
    <cellStyle name="제목 3 10" xfId="6964" xr:uid="{00000000-0005-0000-0000-0000341B0000}"/>
    <cellStyle name="제목 3 10 2" xfId="6965" xr:uid="{00000000-0005-0000-0000-0000351B0000}"/>
    <cellStyle name="제목 3 10 2 2" xfId="6966" xr:uid="{00000000-0005-0000-0000-0000361B0000}"/>
    <cellStyle name="제목 3 10 2 3" xfId="6967" xr:uid="{00000000-0005-0000-0000-0000371B0000}"/>
    <cellStyle name="제목 3 10 2 4" xfId="6968" xr:uid="{00000000-0005-0000-0000-0000381B0000}"/>
    <cellStyle name="제목 3 10 2 5" xfId="6969" xr:uid="{00000000-0005-0000-0000-0000391B0000}"/>
    <cellStyle name="제목 3 10 3" xfId="6970" xr:uid="{00000000-0005-0000-0000-00003A1B0000}"/>
    <cellStyle name="제목 3 10 4" xfId="6971" xr:uid="{00000000-0005-0000-0000-00003B1B0000}"/>
    <cellStyle name="제목 3 10 5" xfId="6972" xr:uid="{00000000-0005-0000-0000-00003C1B0000}"/>
    <cellStyle name="제목 3 10 6" xfId="6973" xr:uid="{00000000-0005-0000-0000-00003D1B0000}"/>
    <cellStyle name="제목 3 10 7" xfId="6974" xr:uid="{00000000-0005-0000-0000-00003E1B0000}"/>
    <cellStyle name="제목 3 11" xfId="6975" xr:uid="{00000000-0005-0000-0000-00003F1B0000}"/>
    <cellStyle name="제목 3 11 2" xfId="6976" xr:uid="{00000000-0005-0000-0000-0000401B0000}"/>
    <cellStyle name="제목 3 11 2 2" xfId="6977" xr:uid="{00000000-0005-0000-0000-0000411B0000}"/>
    <cellStyle name="제목 3 11 2 3" xfId="6978" xr:uid="{00000000-0005-0000-0000-0000421B0000}"/>
    <cellStyle name="제목 3 11 2 4" xfId="6979" xr:uid="{00000000-0005-0000-0000-0000431B0000}"/>
    <cellStyle name="제목 3 11 2 5" xfId="6980" xr:uid="{00000000-0005-0000-0000-0000441B0000}"/>
    <cellStyle name="제목 3 11 3" xfId="6981" xr:uid="{00000000-0005-0000-0000-0000451B0000}"/>
    <cellStyle name="제목 3 11 4" xfId="6982" xr:uid="{00000000-0005-0000-0000-0000461B0000}"/>
    <cellStyle name="제목 3 11 5" xfId="6983" xr:uid="{00000000-0005-0000-0000-0000471B0000}"/>
    <cellStyle name="제목 3 11 6" xfId="6984" xr:uid="{00000000-0005-0000-0000-0000481B0000}"/>
    <cellStyle name="제목 3 11 7" xfId="6985" xr:uid="{00000000-0005-0000-0000-0000491B0000}"/>
    <cellStyle name="제목 3 12" xfId="6986" xr:uid="{00000000-0005-0000-0000-00004A1B0000}"/>
    <cellStyle name="제목 3 12 2" xfId="6987" xr:uid="{00000000-0005-0000-0000-00004B1B0000}"/>
    <cellStyle name="제목 3 12 2 2" xfId="6988" xr:uid="{00000000-0005-0000-0000-00004C1B0000}"/>
    <cellStyle name="제목 3 12 2 3" xfId="6989" xr:uid="{00000000-0005-0000-0000-00004D1B0000}"/>
    <cellStyle name="제목 3 12 2 4" xfId="6990" xr:uid="{00000000-0005-0000-0000-00004E1B0000}"/>
    <cellStyle name="제목 3 12 2 5" xfId="6991" xr:uid="{00000000-0005-0000-0000-00004F1B0000}"/>
    <cellStyle name="제목 3 12 3" xfId="6992" xr:uid="{00000000-0005-0000-0000-0000501B0000}"/>
    <cellStyle name="제목 3 12 4" xfId="6993" xr:uid="{00000000-0005-0000-0000-0000511B0000}"/>
    <cellStyle name="제목 3 12 5" xfId="6994" xr:uid="{00000000-0005-0000-0000-0000521B0000}"/>
    <cellStyle name="제목 3 12 6" xfId="6995" xr:uid="{00000000-0005-0000-0000-0000531B0000}"/>
    <cellStyle name="제목 3 12 7" xfId="6996" xr:uid="{00000000-0005-0000-0000-0000541B0000}"/>
    <cellStyle name="제목 3 13" xfId="6997" xr:uid="{00000000-0005-0000-0000-0000551B0000}"/>
    <cellStyle name="제목 3 13 2" xfId="6998" xr:uid="{00000000-0005-0000-0000-0000561B0000}"/>
    <cellStyle name="제목 3 13 3" xfId="6999" xr:uid="{00000000-0005-0000-0000-0000571B0000}"/>
    <cellStyle name="제목 3 13 4" xfId="7000" xr:uid="{00000000-0005-0000-0000-0000581B0000}"/>
    <cellStyle name="제목 3 14" xfId="7001" xr:uid="{00000000-0005-0000-0000-0000591B0000}"/>
    <cellStyle name="제목 3 14 2" xfId="7002" xr:uid="{00000000-0005-0000-0000-00005A1B0000}"/>
    <cellStyle name="제목 3 14 3" xfId="7003" xr:uid="{00000000-0005-0000-0000-00005B1B0000}"/>
    <cellStyle name="제목 3 14 4" xfId="7004" xr:uid="{00000000-0005-0000-0000-00005C1B0000}"/>
    <cellStyle name="제목 3 15" xfId="7005" xr:uid="{00000000-0005-0000-0000-00005D1B0000}"/>
    <cellStyle name="제목 3 15 2" xfId="7006" xr:uid="{00000000-0005-0000-0000-00005E1B0000}"/>
    <cellStyle name="제목 3 15 3" xfId="7007" xr:uid="{00000000-0005-0000-0000-00005F1B0000}"/>
    <cellStyle name="제목 3 15 4" xfId="7008" xr:uid="{00000000-0005-0000-0000-0000601B0000}"/>
    <cellStyle name="제목 3 16" xfId="7009" xr:uid="{00000000-0005-0000-0000-0000611B0000}"/>
    <cellStyle name="제목 3 16 2" xfId="7010" xr:uid="{00000000-0005-0000-0000-0000621B0000}"/>
    <cellStyle name="제목 3 16 3" xfId="7011" xr:uid="{00000000-0005-0000-0000-0000631B0000}"/>
    <cellStyle name="제목 3 16 4" xfId="7012" xr:uid="{00000000-0005-0000-0000-0000641B0000}"/>
    <cellStyle name="제목 3 2" xfId="7013" xr:uid="{00000000-0005-0000-0000-0000651B0000}"/>
    <cellStyle name="제목 3 2 2" xfId="7014" xr:uid="{00000000-0005-0000-0000-0000661B0000}"/>
    <cellStyle name="제목 3 2 2 2" xfId="7015" xr:uid="{00000000-0005-0000-0000-0000671B0000}"/>
    <cellStyle name="제목 3 2 2 3" xfId="7016" xr:uid="{00000000-0005-0000-0000-0000681B0000}"/>
    <cellStyle name="제목 3 2 2 4" xfId="7017" xr:uid="{00000000-0005-0000-0000-0000691B0000}"/>
    <cellStyle name="제목 3 2 2 5" xfId="7018" xr:uid="{00000000-0005-0000-0000-00006A1B0000}"/>
    <cellStyle name="제목 3 2 3" xfId="7019" xr:uid="{00000000-0005-0000-0000-00006B1B0000}"/>
    <cellStyle name="제목 3 2 4" xfId="7020" xr:uid="{00000000-0005-0000-0000-00006C1B0000}"/>
    <cellStyle name="제목 3 2 5" xfId="7021" xr:uid="{00000000-0005-0000-0000-00006D1B0000}"/>
    <cellStyle name="제목 3 2 6" xfId="7022" xr:uid="{00000000-0005-0000-0000-00006E1B0000}"/>
    <cellStyle name="제목 3 2 7" xfId="7023" xr:uid="{00000000-0005-0000-0000-00006F1B0000}"/>
    <cellStyle name="제목 3 3" xfId="7024" xr:uid="{00000000-0005-0000-0000-0000701B0000}"/>
    <cellStyle name="제목 3 3 2" xfId="7025" xr:uid="{00000000-0005-0000-0000-0000711B0000}"/>
    <cellStyle name="제목 3 3 2 2" xfId="7026" xr:uid="{00000000-0005-0000-0000-0000721B0000}"/>
    <cellStyle name="제목 3 3 2 3" xfId="7027" xr:uid="{00000000-0005-0000-0000-0000731B0000}"/>
    <cellStyle name="제목 3 3 2 4" xfId="7028" xr:uid="{00000000-0005-0000-0000-0000741B0000}"/>
    <cellStyle name="제목 3 3 2 5" xfId="7029" xr:uid="{00000000-0005-0000-0000-0000751B0000}"/>
    <cellStyle name="제목 3 3 3" xfId="7030" xr:uid="{00000000-0005-0000-0000-0000761B0000}"/>
    <cellStyle name="제목 3 3 4" xfId="7031" xr:uid="{00000000-0005-0000-0000-0000771B0000}"/>
    <cellStyle name="제목 3 3 5" xfId="7032" xr:uid="{00000000-0005-0000-0000-0000781B0000}"/>
    <cellStyle name="제목 3 3 6" xfId="7033" xr:uid="{00000000-0005-0000-0000-0000791B0000}"/>
    <cellStyle name="제목 3 3 7" xfId="7034" xr:uid="{00000000-0005-0000-0000-00007A1B0000}"/>
    <cellStyle name="제목 3 4" xfId="7035" xr:uid="{00000000-0005-0000-0000-00007B1B0000}"/>
    <cellStyle name="제목 3 4 2" xfId="7036" xr:uid="{00000000-0005-0000-0000-00007C1B0000}"/>
    <cellStyle name="제목 3 4 2 2" xfId="7037" xr:uid="{00000000-0005-0000-0000-00007D1B0000}"/>
    <cellStyle name="제목 3 4 2 3" xfId="7038" xr:uid="{00000000-0005-0000-0000-00007E1B0000}"/>
    <cellStyle name="제목 3 4 2 4" xfId="7039" xr:uid="{00000000-0005-0000-0000-00007F1B0000}"/>
    <cellStyle name="제목 3 4 2 5" xfId="7040" xr:uid="{00000000-0005-0000-0000-0000801B0000}"/>
    <cellStyle name="제목 3 4 3" xfId="7041" xr:uid="{00000000-0005-0000-0000-0000811B0000}"/>
    <cellStyle name="제목 3 4 4" xfId="7042" xr:uid="{00000000-0005-0000-0000-0000821B0000}"/>
    <cellStyle name="제목 3 4 5" xfId="7043" xr:uid="{00000000-0005-0000-0000-0000831B0000}"/>
    <cellStyle name="제목 3 4 6" xfId="7044" xr:uid="{00000000-0005-0000-0000-0000841B0000}"/>
    <cellStyle name="제목 3 4 7" xfId="7045" xr:uid="{00000000-0005-0000-0000-0000851B0000}"/>
    <cellStyle name="제목 3 5" xfId="7046" xr:uid="{00000000-0005-0000-0000-0000861B0000}"/>
    <cellStyle name="제목 3 5 2" xfId="7047" xr:uid="{00000000-0005-0000-0000-0000871B0000}"/>
    <cellStyle name="제목 3 5 2 2" xfId="7048" xr:uid="{00000000-0005-0000-0000-0000881B0000}"/>
    <cellStyle name="제목 3 5 2 3" xfId="7049" xr:uid="{00000000-0005-0000-0000-0000891B0000}"/>
    <cellStyle name="제목 3 5 2 4" xfId="7050" xr:uid="{00000000-0005-0000-0000-00008A1B0000}"/>
    <cellStyle name="제목 3 5 2 5" xfId="7051" xr:uid="{00000000-0005-0000-0000-00008B1B0000}"/>
    <cellStyle name="제목 3 5 3" xfId="7052" xr:uid="{00000000-0005-0000-0000-00008C1B0000}"/>
    <cellStyle name="제목 3 5 4" xfId="7053" xr:uid="{00000000-0005-0000-0000-00008D1B0000}"/>
    <cellStyle name="제목 3 5 5" xfId="7054" xr:uid="{00000000-0005-0000-0000-00008E1B0000}"/>
    <cellStyle name="제목 3 5 6" xfId="7055" xr:uid="{00000000-0005-0000-0000-00008F1B0000}"/>
    <cellStyle name="제목 3 5 7" xfId="7056" xr:uid="{00000000-0005-0000-0000-0000901B0000}"/>
    <cellStyle name="제목 3 6" xfId="7057" xr:uid="{00000000-0005-0000-0000-0000911B0000}"/>
    <cellStyle name="제목 3 6 2" xfId="7058" xr:uid="{00000000-0005-0000-0000-0000921B0000}"/>
    <cellStyle name="제목 3 6 2 2" xfId="7059" xr:uid="{00000000-0005-0000-0000-0000931B0000}"/>
    <cellStyle name="제목 3 6 2 3" xfId="7060" xr:uid="{00000000-0005-0000-0000-0000941B0000}"/>
    <cellStyle name="제목 3 6 2 4" xfId="7061" xr:uid="{00000000-0005-0000-0000-0000951B0000}"/>
    <cellStyle name="제목 3 6 2 5" xfId="7062" xr:uid="{00000000-0005-0000-0000-0000961B0000}"/>
    <cellStyle name="제목 3 6 3" xfId="7063" xr:uid="{00000000-0005-0000-0000-0000971B0000}"/>
    <cellStyle name="제목 3 6 4" xfId="7064" xr:uid="{00000000-0005-0000-0000-0000981B0000}"/>
    <cellStyle name="제목 3 6 5" xfId="7065" xr:uid="{00000000-0005-0000-0000-0000991B0000}"/>
    <cellStyle name="제목 3 6 6" xfId="7066" xr:uid="{00000000-0005-0000-0000-00009A1B0000}"/>
    <cellStyle name="제목 3 6 7" xfId="7067" xr:uid="{00000000-0005-0000-0000-00009B1B0000}"/>
    <cellStyle name="제목 3 7" xfId="7068" xr:uid="{00000000-0005-0000-0000-00009C1B0000}"/>
    <cellStyle name="제목 3 7 2" xfId="7069" xr:uid="{00000000-0005-0000-0000-00009D1B0000}"/>
    <cellStyle name="제목 3 7 2 2" xfId="7070" xr:uid="{00000000-0005-0000-0000-00009E1B0000}"/>
    <cellStyle name="제목 3 7 2 3" xfId="7071" xr:uid="{00000000-0005-0000-0000-00009F1B0000}"/>
    <cellStyle name="제목 3 7 2 4" xfId="7072" xr:uid="{00000000-0005-0000-0000-0000A01B0000}"/>
    <cellStyle name="제목 3 7 2 5" xfId="7073" xr:uid="{00000000-0005-0000-0000-0000A11B0000}"/>
    <cellStyle name="제목 3 7 3" xfId="7074" xr:uid="{00000000-0005-0000-0000-0000A21B0000}"/>
    <cellStyle name="제목 3 7 4" xfId="7075" xr:uid="{00000000-0005-0000-0000-0000A31B0000}"/>
    <cellStyle name="제목 3 7 5" xfId="7076" xr:uid="{00000000-0005-0000-0000-0000A41B0000}"/>
    <cellStyle name="제목 3 7 6" xfId="7077" xr:uid="{00000000-0005-0000-0000-0000A51B0000}"/>
    <cellStyle name="제목 3 7 7" xfId="7078" xr:uid="{00000000-0005-0000-0000-0000A61B0000}"/>
    <cellStyle name="제목 3 8" xfId="7079" xr:uid="{00000000-0005-0000-0000-0000A71B0000}"/>
    <cellStyle name="제목 3 8 2" xfId="7080" xr:uid="{00000000-0005-0000-0000-0000A81B0000}"/>
    <cellStyle name="제목 3 8 2 2" xfId="7081" xr:uid="{00000000-0005-0000-0000-0000A91B0000}"/>
    <cellStyle name="제목 3 8 2 3" xfId="7082" xr:uid="{00000000-0005-0000-0000-0000AA1B0000}"/>
    <cellStyle name="제목 3 8 2 4" xfId="7083" xr:uid="{00000000-0005-0000-0000-0000AB1B0000}"/>
    <cellStyle name="제목 3 8 2 5" xfId="7084" xr:uid="{00000000-0005-0000-0000-0000AC1B0000}"/>
    <cellStyle name="제목 3 8 3" xfId="7085" xr:uid="{00000000-0005-0000-0000-0000AD1B0000}"/>
    <cellStyle name="제목 3 8 4" xfId="7086" xr:uid="{00000000-0005-0000-0000-0000AE1B0000}"/>
    <cellStyle name="제목 3 8 5" xfId="7087" xr:uid="{00000000-0005-0000-0000-0000AF1B0000}"/>
    <cellStyle name="제목 3 8 6" xfId="7088" xr:uid="{00000000-0005-0000-0000-0000B01B0000}"/>
    <cellStyle name="제목 3 8 7" xfId="7089" xr:uid="{00000000-0005-0000-0000-0000B11B0000}"/>
    <cellStyle name="제목 3 9" xfId="7090" xr:uid="{00000000-0005-0000-0000-0000B21B0000}"/>
    <cellStyle name="제목 3 9 2" xfId="7091" xr:uid="{00000000-0005-0000-0000-0000B31B0000}"/>
    <cellStyle name="제목 3 9 2 2" xfId="7092" xr:uid="{00000000-0005-0000-0000-0000B41B0000}"/>
    <cellStyle name="제목 3 9 2 3" xfId="7093" xr:uid="{00000000-0005-0000-0000-0000B51B0000}"/>
    <cellStyle name="제목 3 9 2 4" xfId="7094" xr:uid="{00000000-0005-0000-0000-0000B61B0000}"/>
    <cellStyle name="제목 3 9 2 5" xfId="7095" xr:uid="{00000000-0005-0000-0000-0000B71B0000}"/>
    <cellStyle name="제목 3 9 3" xfId="7096" xr:uid="{00000000-0005-0000-0000-0000B81B0000}"/>
    <cellStyle name="제목 3 9 4" xfId="7097" xr:uid="{00000000-0005-0000-0000-0000B91B0000}"/>
    <cellStyle name="제목 3 9 5" xfId="7098" xr:uid="{00000000-0005-0000-0000-0000BA1B0000}"/>
    <cellStyle name="제목 3 9 6" xfId="7099" xr:uid="{00000000-0005-0000-0000-0000BB1B0000}"/>
    <cellStyle name="제목 3 9 7" xfId="7100" xr:uid="{00000000-0005-0000-0000-0000BC1B0000}"/>
    <cellStyle name="제목 4 10" xfId="7101" xr:uid="{00000000-0005-0000-0000-0000BD1B0000}"/>
    <cellStyle name="제목 4 10 2" xfId="7102" xr:uid="{00000000-0005-0000-0000-0000BE1B0000}"/>
    <cellStyle name="제목 4 10 2 2" xfId="7103" xr:uid="{00000000-0005-0000-0000-0000BF1B0000}"/>
    <cellStyle name="제목 4 10 2 3" xfId="7104" xr:uid="{00000000-0005-0000-0000-0000C01B0000}"/>
    <cellStyle name="제목 4 10 2 4" xfId="7105" xr:uid="{00000000-0005-0000-0000-0000C11B0000}"/>
    <cellStyle name="제목 4 10 2 5" xfId="7106" xr:uid="{00000000-0005-0000-0000-0000C21B0000}"/>
    <cellStyle name="제목 4 10 3" xfId="7107" xr:uid="{00000000-0005-0000-0000-0000C31B0000}"/>
    <cellStyle name="제목 4 10 4" xfId="7108" xr:uid="{00000000-0005-0000-0000-0000C41B0000}"/>
    <cellStyle name="제목 4 10 5" xfId="7109" xr:uid="{00000000-0005-0000-0000-0000C51B0000}"/>
    <cellStyle name="제목 4 10 6" xfId="7110" xr:uid="{00000000-0005-0000-0000-0000C61B0000}"/>
    <cellStyle name="제목 4 10 7" xfId="7111" xr:uid="{00000000-0005-0000-0000-0000C71B0000}"/>
    <cellStyle name="제목 4 11" xfId="7112" xr:uid="{00000000-0005-0000-0000-0000C81B0000}"/>
    <cellStyle name="제목 4 11 2" xfId="7113" xr:uid="{00000000-0005-0000-0000-0000C91B0000}"/>
    <cellStyle name="제목 4 11 2 2" xfId="7114" xr:uid="{00000000-0005-0000-0000-0000CA1B0000}"/>
    <cellStyle name="제목 4 11 2 3" xfId="7115" xr:uid="{00000000-0005-0000-0000-0000CB1B0000}"/>
    <cellStyle name="제목 4 11 2 4" xfId="7116" xr:uid="{00000000-0005-0000-0000-0000CC1B0000}"/>
    <cellStyle name="제목 4 11 2 5" xfId="7117" xr:uid="{00000000-0005-0000-0000-0000CD1B0000}"/>
    <cellStyle name="제목 4 11 3" xfId="7118" xr:uid="{00000000-0005-0000-0000-0000CE1B0000}"/>
    <cellStyle name="제목 4 11 4" xfId="7119" xr:uid="{00000000-0005-0000-0000-0000CF1B0000}"/>
    <cellStyle name="제목 4 11 5" xfId="7120" xr:uid="{00000000-0005-0000-0000-0000D01B0000}"/>
    <cellStyle name="제목 4 11 6" xfId="7121" xr:uid="{00000000-0005-0000-0000-0000D11B0000}"/>
    <cellStyle name="제목 4 11 7" xfId="7122" xr:uid="{00000000-0005-0000-0000-0000D21B0000}"/>
    <cellStyle name="제목 4 12" xfId="7123" xr:uid="{00000000-0005-0000-0000-0000D31B0000}"/>
    <cellStyle name="제목 4 12 2" xfId="7124" xr:uid="{00000000-0005-0000-0000-0000D41B0000}"/>
    <cellStyle name="제목 4 12 2 2" xfId="7125" xr:uid="{00000000-0005-0000-0000-0000D51B0000}"/>
    <cellStyle name="제목 4 12 2 3" xfId="7126" xr:uid="{00000000-0005-0000-0000-0000D61B0000}"/>
    <cellStyle name="제목 4 12 2 4" xfId="7127" xr:uid="{00000000-0005-0000-0000-0000D71B0000}"/>
    <cellStyle name="제목 4 12 2 5" xfId="7128" xr:uid="{00000000-0005-0000-0000-0000D81B0000}"/>
    <cellStyle name="제목 4 12 3" xfId="7129" xr:uid="{00000000-0005-0000-0000-0000D91B0000}"/>
    <cellStyle name="제목 4 12 4" xfId="7130" xr:uid="{00000000-0005-0000-0000-0000DA1B0000}"/>
    <cellStyle name="제목 4 12 5" xfId="7131" xr:uid="{00000000-0005-0000-0000-0000DB1B0000}"/>
    <cellStyle name="제목 4 12 6" xfId="7132" xr:uid="{00000000-0005-0000-0000-0000DC1B0000}"/>
    <cellStyle name="제목 4 12 7" xfId="7133" xr:uid="{00000000-0005-0000-0000-0000DD1B0000}"/>
    <cellStyle name="제목 4 13" xfId="7134" xr:uid="{00000000-0005-0000-0000-0000DE1B0000}"/>
    <cellStyle name="제목 4 13 2" xfId="7135" xr:uid="{00000000-0005-0000-0000-0000DF1B0000}"/>
    <cellStyle name="제목 4 13 3" xfId="7136" xr:uid="{00000000-0005-0000-0000-0000E01B0000}"/>
    <cellStyle name="제목 4 13 4" xfId="7137" xr:uid="{00000000-0005-0000-0000-0000E11B0000}"/>
    <cellStyle name="제목 4 14" xfId="7138" xr:uid="{00000000-0005-0000-0000-0000E21B0000}"/>
    <cellStyle name="제목 4 14 2" xfId="7139" xr:uid="{00000000-0005-0000-0000-0000E31B0000}"/>
    <cellStyle name="제목 4 14 3" xfId="7140" xr:uid="{00000000-0005-0000-0000-0000E41B0000}"/>
    <cellStyle name="제목 4 14 4" xfId="7141" xr:uid="{00000000-0005-0000-0000-0000E51B0000}"/>
    <cellStyle name="제목 4 15" xfId="7142" xr:uid="{00000000-0005-0000-0000-0000E61B0000}"/>
    <cellStyle name="제목 4 15 2" xfId="7143" xr:uid="{00000000-0005-0000-0000-0000E71B0000}"/>
    <cellStyle name="제목 4 15 3" xfId="7144" xr:uid="{00000000-0005-0000-0000-0000E81B0000}"/>
    <cellStyle name="제목 4 15 4" xfId="7145" xr:uid="{00000000-0005-0000-0000-0000E91B0000}"/>
    <cellStyle name="제목 4 16" xfId="7146" xr:uid="{00000000-0005-0000-0000-0000EA1B0000}"/>
    <cellStyle name="제목 4 16 2" xfId="7147" xr:uid="{00000000-0005-0000-0000-0000EB1B0000}"/>
    <cellStyle name="제목 4 16 3" xfId="7148" xr:uid="{00000000-0005-0000-0000-0000EC1B0000}"/>
    <cellStyle name="제목 4 16 4" xfId="7149" xr:uid="{00000000-0005-0000-0000-0000ED1B0000}"/>
    <cellStyle name="제목 4 2" xfId="7150" xr:uid="{00000000-0005-0000-0000-0000EE1B0000}"/>
    <cellStyle name="제목 4 2 2" xfId="7151" xr:uid="{00000000-0005-0000-0000-0000EF1B0000}"/>
    <cellStyle name="제목 4 2 2 2" xfId="7152" xr:uid="{00000000-0005-0000-0000-0000F01B0000}"/>
    <cellStyle name="제목 4 2 2 3" xfId="7153" xr:uid="{00000000-0005-0000-0000-0000F11B0000}"/>
    <cellStyle name="제목 4 2 2 4" xfId="7154" xr:uid="{00000000-0005-0000-0000-0000F21B0000}"/>
    <cellStyle name="제목 4 2 2 5" xfId="7155" xr:uid="{00000000-0005-0000-0000-0000F31B0000}"/>
    <cellStyle name="제목 4 2 3" xfId="7156" xr:uid="{00000000-0005-0000-0000-0000F41B0000}"/>
    <cellStyle name="제목 4 2 4" xfId="7157" xr:uid="{00000000-0005-0000-0000-0000F51B0000}"/>
    <cellStyle name="제목 4 2 5" xfId="7158" xr:uid="{00000000-0005-0000-0000-0000F61B0000}"/>
    <cellStyle name="제목 4 2 6" xfId="7159" xr:uid="{00000000-0005-0000-0000-0000F71B0000}"/>
    <cellStyle name="제목 4 2 7" xfId="7160" xr:uid="{00000000-0005-0000-0000-0000F81B0000}"/>
    <cellStyle name="제목 4 3" xfId="7161" xr:uid="{00000000-0005-0000-0000-0000F91B0000}"/>
    <cellStyle name="제목 4 3 2" xfId="7162" xr:uid="{00000000-0005-0000-0000-0000FA1B0000}"/>
    <cellStyle name="제목 4 3 2 2" xfId="7163" xr:uid="{00000000-0005-0000-0000-0000FB1B0000}"/>
    <cellStyle name="제목 4 3 2 3" xfId="7164" xr:uid="{00000000-0005-0000-0000-0000FC1B0000}"/>
    <cellStyle name="제목 4 3 2 4" xfId="7165" xr:uid="{00000000-0005-0000-0000-0000FD1B0000}"/>
    <cellStyle name="제목 4 3 2 5" xfId="7166" xr:uid="{00000000-0005-0000-0000-0000FE1B0000}"/>
    <cellStyle name="제목 4 3 3" xfId="7167" xr:uid="{00000000-0005-0000-0000-0000FF1B0000}"/>
    <cellStyle name="제목 4 3 4" xfId="7168" xr:uid="{00000000-0005-0000-0000-0000001C0000}"/>
    <cellStyle name="제목 4 3 5" xfId="7169" xr:uid="{00000000-0005-0000-0000-0000011C0000}"/>
    <cellStyle name="제목 4 3 6" xfId="7170" xr:uid="{00000000-0005-0000-0000-0000021C0000}"/>
    <cellStyle name="제목 4 3 7" xfId="7171" xr:uid="{00000000-0005-0000-0000-0000031C0000}"/>
    <cellStyle name="제목 4 4" xfId="7172" xr:uid="{00000000-0005-0000-0000-0000041C0000}"/>
    <cellStyle name="제목 4 4 2" xfId="7173" xr:uid="{00000000-0005-0000-0000-0000051C0000}"/>
    <cellStyle name="제목 4 4 2 2" xfId="7174" xr:uid="{00000000-0005-0000-0000-0000061C0000}"/>
    <cellStyle name="제목 4 4 2 3" xfId="7175" xr:uid="{00000000-0005-0000-0000-0000071C0000}"/>
    <cellStyle name="제목 4 4 2 4" xfId="7176" xr:uid="{00000000-0005-0000-0000-0000081C0000}"/>
    <cellStyle name="제목 4 4 2 5" xfId="7177" xr:uid="{00000000-0005-0000-0000-0000091C0000}"/>
    <cellStyle name="제목 4 4 3" xfId="7178" xr:uid="{00000000-0005-0000-0000-00000A1C0000}"/>
    <cellStyle name="제목 4 4 4" xfId="7179" xr:uid="{00000000-0005-0000-0000-00000B1C0000}"/>
    <cellStyle name="제목 4 4 5" xfId="7180" xr:uid="{00000000-0005-0000-0000-00000C1C0000}"/>
    <cellStyle name="제목 4 4 6" xfId="7181" xr:uid="{00000000-0005-0000-0000-00000D1C0000}"/>
    <cellStyle name="제목 4 4 7" xfId="7182" xr:uid="{00000000-0005-0000-0000-00000E1C0000}"/>
    <cellStyle name="제목 4 5" xfId="7183" xr:uid="{00000000-0005-0000-0000-00000F1C0000}"/>
    <cellStyle name="제목 4 5 2" xfId="7184" xr:uid="{00000000-0005-0000-0000-0000101C0000}"/>
    <cellStyle name="제목 4 5 2 2" xfId="7185" xr:uid="{00000000-0005-0000-0000-0000111C0000}"/>
    <cellStyle name="제목 4 5 2 3" xfId="7186" xr:uid="{00000000-0005-0000-0000-0000121C0000}"/>
    <cellStyle name="제목 4 5 2 4" xfId="7187" xr:uid="{00000000-0005-0000-0000-0000131C0000}"/>
    <cellStyle name="제목 4 5 2 5" xfId="7188" xr:uid="{00000000-0005-0000-0000-0000141C0000}"/>
    <cellStyle name="제목 4 5 3" xfId="7189" xr:uid="{00000000-0005-0000-0000-0000151C0000}"/>
    <cellStyle name="제목 4 5 4" xfId="7190" xr:uid="{00000000-0005-0000-0000-0000161C0000}"/>
    <cellStyle name="제목 4 5 5" xfId="7191" xr:uid="{00000000-0005-0000-0000-0000171C0000}"/>
    <cellStyle name="제목 4 5 6" xfId="7192" xr:uid="{00000000-0005-0000-0000-0000181C0000}"/>
    <cellStyle name="제목 4 5 7" xfId="7193" xr:uid="{00000000-0005-0000-0000-0000191C0000}"/>
    <cellStyle name="제목 4 6" xfId="7194" xr:uid="{00000000-0005-0000-0000-00001A1C0000}"/>
    <cellStyle name="제목 4 6 2" xfId="7195" xr:uid="{00000000-0005-0000-0000-00001B1C0000}"/>
    <cellStyle name="제목 4 6 2 2" xfId="7196" xr:uid="{00000000-0005-0000-0000-00001C1C0000}"/>
    <cellStyle name="제목 4 6 2 3" xfId="7197" xr:uid="{00000000-0005-0000-0000-00001D1C0000}"/>
    <cellStyle name="제목 4 6 2 4" xfId="7198" xr:uid="{00000000-0005-0000-0000-00001E1C0000}"/>
    <cellStyle name="제목 4 6 2 5" xfId="7199" xr:uid="{00000000-0005-0000-0000-00001F1C0000}"/>
    <cellStyle name="제목 4 6 3" xfId="7200" xr:uid="{00000000-0005-0000-0000-0000201C0000}"/>
    <cellStyle name="제목 4 6 4" xfId="7201" xr:uid="{00000000-0005-0000-0000-0000211C0000}"/>
    <cellStyle name="제목 4 6 5" xfId="7202" xr:uid="{00000000-0005-0000-0000-0000221C0000}"/>
    <cellStyle name="제목 4 6 6" xfId="7203" xr:uid="{00000000-0005-0000-0000-0000231C0000}"/>
    <cellStyle name="제목 4 6 7" xfId="7204" xr:uid="{00000000-0005-0000-0000-0000241C0000}"/>
    <cellStyle name="제목 4 7" xfId="7205" xr:uid="{00000000-0005-0000-0000-0000251C0000}"/>
    <cellStyle name="제목 4 7 2" xfId="7206" xr:uid="{00000000-0005-0000-0000-0000261C0000}"/>
    <cellStyle name="제목 4 7 2 2" xfId="7207" xr:uid="{00000000-0005-0000-0000-0000271C0000}"/>
    <cellStyle name="제목 4 7 2 3" xfId="7208" xr:uid="{00000000-0005-0000-0000-0000281C0000}"/>
    <cellStyle name="제목 4 7 2 4" xfId="7209" xr:uid="{00000000-0005-0000-0000-0000291C0000}"/>
    <cellStyle name="제목 4 7 2 5" xfId="7210" xr:uid="{00000000-0005-0000-0000-00002A1C0000}"/>
    <cellStyle name="제목 4 7 3" xfId="7211" xr:uid="{00000000-0005-0000-0000-00002B1C0000}"/>
    <cellStyle name="제목 4 7 4" xfId="7212" xr:uid="{00000000-0005-0000-0000-00002C1C0000}"/>
    <cellStyle name="제목 4 7 5" xfId="7213" xr:uid="{00000000-0005-0000-0000-00002D1C0000}"/>
    <cellStyle name="제목 4 7 6" xfId="7214" xr:uid="{00000000-0005-0000-0000-00002E1C0000}"/>
    <cellStyle name="제목 4 7 7" xfId="7215" xr:uid="{00000000-0005-0000-0000-00002F1C0000}"/>
    <cellStyle name="제목 4 8" xfId="7216" xr:uid="{00000000-0005-0000-0000-0000301C0000}"/>
    <cellStyle name="제목 4 8 2" xfId="7217" xr:uid="{00000000-0005-0000-0000-0000311C0000}"/>
    <cellStyle name="제목 4 8 2 2" xfId="7218" xr:uid="{00000000-0005-0000-0000-0000321C0000}"/>
    <cellStyle name="제목 4 8 2 3" xfId="7219" xr:uid="{00000000-0005-0000-0000-0000331C0000}"/>
    <cellStyle name="제목 4 8 2 4" xfId="7220" xr:uid="{00000000-0005-0000-0000-0000341C0000}"/>
    <cellStyle name="제목 4 8 2 5" xfId="7221" xr:uid="{00000000-0005-0000-0000-0000351C0000}"/>
    <cellStyle name="제목 4 8 3" xfId="7222" xr:uid="{00000000-0005-0000-0000-0000361C0000}"/>
    <cellStyle name="제목 4 8 4" xfId="7223" xr:uid="{00000000-0005-0000-0000-0000371C0000}"/>
    <cellStyle name="제목 4 8 5" xfId="7224" xr:uid="{00000000-0005-0000-0000-0000381C0000}"/>
    <cellStyle name="제목 4 8 6" xfId="7225" xr:uid="{00000000-0005-0000-0000-0000391C0000}"/>
    <cellStyle name="제목 4 8 7" xfId="7226" xr:uid="{00000000-0005-0000-0000-00003A1C0000}"/>
    <cellStyle name="제목 4 9" xfId="7227" xr:uid="{00000000-0005-0000-0000-00003B1C0000}"/>
    <cellStyle name="제목 4 9 2" xfId="7228" xr:uid="{00000000-0005-0000-0000-00003C1C0000}"/>
    <cellStyle name="제목 4 9 2 2" xfId="7229" xr:uid="{00000000-0005-0000-0000-00003D1C0000}"/>
    <cellStyle name="제목 4 9 2 3" xfId="7230" xr:uid="{00000000-0005-0000-0000-00003E1C0000}"/>
    <cellStyle name="제목 4 9 2 4" xfId="7231" xr:uid="{00000000-0005-0000-0000-00003F1C0000}"/>
    <cellStyle name="제목 4 9 2 5" xfId="7232" xr:uid="{00000000-0005-0000-0000-0000401C0000}"/>
    <cellStyle name="제목 4 9 3" xfId="7233" xr:uid="{00000000-0005-0000-0000-0000411C0000}"/>
    <cellStyle name="제목 4 9 4" xfId="7234" xr:uid="{00000000-0005-0000-0000-0000421C0000}"/>
    <cellStyle name="제목 4 9 5" xfId="7235" xr:uid="{00000000-0005-0000-0000-0000431C0000}"/>
    <cellStyle name="제목 4 9 6" xfId="7236" xr:uid="{00000000-0005-0000-0000-0000441C0000}"/>
    <cellStyle name="제목 4 9 7" xfId="7237" xr:uid="{00000000-0005-0000-0000-0000451C0000}"/>
    <cellStyle name="제목 5" xfId="7238" xr:uid="{00000000-0005-0000-0000-0000461C0000}"/>
    <cellStyle name="제목 5 2" xfId="7239" xr:uid="{00000000-0005-0000-0000-0000471C0000}"/>
    <cellStyle name="제목 5 2 2" xfId="7240" xr:uid="{00000000-0005-0000-0000-0000481C0000}"/>
    <cellStyle name="제목 5 2 3" xfId="7241" xr:uid="{00000000-0005-0000-0000-0000491C0000}"/>
    <cellStyle name="제목 5 2 4" xfId="7242" xr:uid="{00000000-0005-0000-0000-00004A1C0000}"/>
    <cellStyle name="제목 5 2 5" xfId="7243" xr:uid="{00000000-0005-0000-0000-00004B1C0000}"/>
    <cellStyle name="제목 5 3" xfId="7244" xr:uid="{00000000-0005-0000-0000-00004C1C0000}"/>
    <cellStyle name="제목 5 4" xfId="7245" xr:uid="{00000000-0005-0000-0000-00004D1C0000}"/>
    <cellStyle name="제목 5 5" xfId="7246" xr:uid="{00000000-0005-0000-0000-00004E1C0000}"/>
    <cellStyle name="제목 5 6" xfId="7247" xr:uid="{00000000-0005-0000-0000-00004F1C0000}"/>
    <cellStyle name="제목 5 7" xfId="7248" xr:uid="{00000000-0005-0000-0000-0000501C0000}"/>
    <cellStyle name="제목 6" xfId="7249" xr:uid="{00000000-0005-0000-0000-0000511C0000}"/>
    <cellStyle name="제목 6 2" xfId="7250" xr:uid="{00000000-0005-0000-0000-0000521C0000}"/>
    <cellStyle name="제목 6 2 2" xfId="7251" xr:uid="{00000000-0005-0000-0000-0000531C0000}"/>
    <cellStyle name="제목 6 2 3" xfId="7252" xr:uid="{00000000-0005-0000-0000-0000541C0000}"/>
    <cellStyle name="제목 6 2 4" xfId="7253" xr:uid="{00000000-0005-0000-0000-0000551C0000}"/>
    <cellStyle name="제목 6 2 5" xfId="7254" xr:uid="{00000000-0005-0000-0000-0000561C0000}"/>
    <cellStyle name="제목 6 3" xfId="7255" xr:uid="{00000000-0005-0000-0000-0000571C0000}"/>
    <cellStyle name="제목 6 4" xfId="7256" xr:uid="{00000000-0005-0000-0000-0000581C0000}"/>
    <cellStyle name="제목 6 5" xfId="7257" xr:uid="{00000000-0005-0000-0000-0000591C0000}"/>
    <cellStyle name="제목 6 6" xfId="7258" xr:uid="{00000000-0005-0000-0000-00005A1C0000}"/>
    <cellStyle name="제목 6 7" xfId="7259" xr:uid="{00000000-0005-0000-0000-00005B1C0000}"/>
    <cellStyle name="제목 7" xfId="7260" xr:uid="{00000000-0005-0000-0000-00005C1C0000}"/>
    <cellStyle name="제목 7 2" xfId="7261" xr:uid="{00000000-0005-0000-0000-00005D1C0000}"/>
    <cellStyle name="제목 7 2 2" xfId="7262" xr:uid="{00000000-0005-0000-0000-00005E1C0000}"/>
    <cellStyle name="제목 7 2 3" xfId="7263" xr:uid="{00000000-0005-0000-0000-00005F1C0000}"/>
    <cellStyle name="제목 7 2 4" xfId="7264" xr:uid="{00000000-0005-0000-0000-0000601C0000}"/>
    <cellStyle name="제목 7 2 5" xfId="7265" xr:uid="{00000000-0005-0000-0000-0000611C0000}"/>
    <cellStyle name="제목 7 3" xfId="7266" xr:uid="{00000000-0005-0000-0000-0000621C0000}"/>
    <cellStyle name="제목 7 4" xfId="7267" xr:uid="{00000000-0005-0000-0000-0000631C0000}"/>
    <cellStyle name="제목 7 5" xfId="7268" xr:uid="{00000000-0005-0000-0000-0000641C0000}"/>
    <cellStyle name="제목 7 6" xfId="7269" xr:uid="{00000000-0005-0000-0000-0000651C0000}"/>
    <cellStyle name="제목 7 7" xfId="7270" xr:uid="{00000000-0005-0000-0000-0000661C0000}"/>
    <cellStyle name="제목 8" xfId="7271" xr:uid="{00000000-0005-0000-0000-0000671C0000}"/>
    <cellStyle name="제목 8 2" xfId="7272" xr:uid="{00000000-0005-0000-0000-0000681C0000}"/>
    <cellStyle name="제목 8 2 2" xfId="7273" xr:uid="{00000000-0005-0000-0000-0000691C0000}"/>
    <cellStyle name="제목 8 2 3" xfId="7274" xr:uid="{00000000-0005-0000-0000-00006A1C0000}"/>
    <cellStyle name="제목 8 2 4" xfId="7275" xr:uid="{00000000-0005-0000-0000-00006B1C0000}"/>
    <cellStyle name="제목 8 2 5" xfId="7276" xr:uid="{00000000-0005-0000-0000-00006C1C0000}"/>
    <cellStyle name="제목 8 3" xfId="7277" xr:uid="{00000000-0005-0000-0000-00006D1C0000}"/>
    <cellStyle name="제목 8 4" xfId="7278" xr:uid="{00000000-0005-0000-0000-00006E1C0000}"/>
    <cellStyle name="제목 8 5" xfId="7279" xr:uid="{00000000-0005-0000-0000-00006F1C0000}"/>
    <cellStyle name="제목 8 6" xfId="7280" xr:uid="{00000000-0005-0000-0000-0000701C0000}"/>
    <cellStyle name="제목 8 7" xfId="7281" xr:uid="{00000000-0005-0000-0000-0000711C0000}"/>
    <cellStyle name="제목 9" xfId="7282" xr:uid="{00000000-0005-0000-0000-0000721C0000}"/>
    <cellStyle name="제목 9 2" xfId="7283" xr:uid="{00000000-0005-0000-0000-0000731C0000}"/>
    <cellStyle name="제목 9 2 2" xfId="7284" xr:uid="{00000000-0005-0000-0000-0000741C0000}"/>
    <cellStyle name="제목 9 2 3" xfId="7285" xr:uid="{00000000-0005-0000-0000-0000751C0000}"/>
    <cellStyle name="제목 9 2 4" xfId="7286" xr:uid="{00000000-0005-0000-0000-0000761C0000}"/>
    <cellStyle name="제목 9 2 5" xfId="7287" xr:uid="{00000000-0005-0000-0000-0000771C0000}"/>
    <cellStyle name="제목 9 3" xfId="7288" xr:uid="{00000000-0005-0000-0000-0000781C0000}"/>
    <cellStyle name="제목 9 4" xfId="7289" xr:uid="{00000000-0005-0000-0000-0000791C0000}"/>
    <cellStyle name="제목 9 5" xfId="7290" xr:uid="{00000000-0005-0000-0000-00007A1C0000}"/>
    <cellStyle name="제목 9 6" xfId="7291" xr:uid="{00000000-0005-0000-0000-00007B1C0000}"/>
    <cellStyle name="제목 9 7" xfId="7292" xr:uid="{00000000-0005-0000-0000-00007C1C0000}"/>
    <cellStyle name="좋음 10" xfId="7293" xr:uid="{00000000-0005-0000-0000-00007D1C0000}"/>
    <cellStyle name="좋음 10 2" xfId="7294" xr:uid="{00000000-0005-0000-0000-00007E1C0000}"/>
    <cellStyle name="좋음 10 2 2" xfId="7295" xr:uid="{00000000-0005-0000-0000-00007F1C0000}"/>
    <cellStyle name="좋음 10 2 3" xfId="7296" xr:uid="{00000000-0005-0000-0000-0000801C0000}"/>
    <cellStyle name="좋음 10 2 4" xfId="7297" xr:uid="{00000000-0005-0000-0000-0000811C0000}"/>
    <cellStyle name="좋음 10 2 5" xfId="7298" xr:uid="{00000000-0005-0000-0000-0000821C0000}"/>
    <cellStyle name="좋음 10 3" xfId="7299" xr:uid="{00000000-0005-0000-0000-0000831C0000}"/>
    <cellStyle name="좋음 10 4" xfId="7300" xr:uid="{00000000-0005-0000-0000-0000841C0000}"/>
    <cellStyle name="좋음 10 5" xfId="7301" xr:uid="{00000000-0005-0000-0000-0000851C0000}"/>
    <cellStyle name="좋음 10 6" xfId="7302" xr:uid="{00000000-0005-0000-0000-0000861C0000}"/>
    <cellStyle name="좋음 10 7" xfId="7303" xr:uid="{00000000-0005-0000-0000-0000871C0000}"/>
    <cellStyle name="좋음 11" xfId="7304" xr:uid="{00000000-0005-0000-0000-0000881C0000}"/>
    <cellStyle name="좋음 11 2" xfId="7305" xr:uid="{00000000-0005-0000-0000-0000891C0000}"/>
    <cellStyle name="좋음 11 2 2" xfId="7306" xr:uid="{00000000-0005-0000-0000-00008A1C0000}"/>
    <cellStyle name="좋음 11 2 3" xfId="7307" xr:uid="{00000000-0005-0000-0000-00008B1C0000}"/>
    <cellStyle name="좋음 11 2 4" xfId="7308" xr:uid="{00000000-0005-0000-0000-00008C1C0000}"/>
    <cellStyle name="좋음 11 2 5" xfId="7309" xr:uid="{00000000-0005-0000-0000-00008D1C0000}"/>
    <cellStyle name="좋음 11 3" xfId="7310" xr:uid="{00000000-0005-0000-0000-00008E1C0000}"/>
    <cellStyle name="좋음 11 4" xfId="7311" xr:uid="{00000000-0005-0000-0000-00008F1C0000}"/>
    <cellStyle name="좋음 11 5" xfId="7312" xr:uid="{00000000-0005-0000-0000-0000901C0000}"/>
    <cellStyle name="좋음 11 6" xfId="7313" xr:uid="{00000000-0005-0000-0000-0000911C0000}"/>
    <cellStyle name="좋음 11 7" xfId="7314" xr:uid="{00000000-0005-0000-0000-0000921C0000}"/>
    <cellStyle name="좋음 12" xfId="7315" xr:uid="{00000000-0005-0000-0000-0000931C0000}"/>
    <cellStyle name="좋음 12 2" xfId="7316" xr:uid="{00000000-0005-0000-0000-0000941C0000}"/>
    <cellStyle name="좋음 12 2 2" xfId="7317" xr:uid="{00000000-0005-0000-0000-0000951C0000}"/>
    <cellStyle name="좋음 12 2 3" xfId="7318" xr:uid="{00000000-0005-0000-0000-0000961C0000}"/>
    <cellStyle name="좋음 12 2 4" xfId="7319" xr:uid="{00000000-0005-0000-0000-0000971C0000}"/>
    <cellStyle name="좋음 12 2 5" xfId="7320" xr:uid="{00000000-0005-0000-0000-0000981C0000}"/>
    <cellStyle name="좋음 12 3" xfId="7321" xr:uid="{00000000-0005-0000-0000-0000991C0000}"/>
    <cellStyle name="좋음 12 4" xfId="7322" xr:uid="{00000000-0005-0000-0000-00009A1C0000}"/>
    <cellStyle name="좋음 12 5" xfId="7323" xr:uid="{00000000-0005-0000-0000-00009B1C0000}"/>
    <cellStyle name="좋음 12 6" xfId="7324" xr:uid="{00000000-0005-0000-0000-00009C1C0000}"/>
    <cellStyle name="좋음 12 7" xfId="7325" xr:uid="{00000000-0005-0000-0000-00009D1C0000}"/>
    <cellStyle name="좋음 13" xfId="7326" xr:uid="{00000000-0005-0000-0000-00009E1C0000}"/>
    <cellStyle name="좋음 13 2" xfId="7327" xr:uid="{00000000-0005-0000-0000-00009F1C0000}"/>
    <cellStyle name="좋음 13 3" xfId="7328" xr:uid="{00000000-0005-0000-0000-0000A01C0000}"/>
    <cellStyle name="좋음 13 4" xfId="7329" xr:uid="{00000000-0005-0000-0000-0000A11C0000}"/>
    <cellStyle name="좋음 14" xfId="7330" xr:uid="{00000000-0005-0000-0000-0000A21C0000}"/>
    <cellStyle name="좋음 14 2" xfId="7331" xr:uid="{00000000-0005-0000-0000-0000A31C0000}"/>
    <cellStyle name="좋음 14 3" xfId="7332" xr:uid="{00000000-0005-0000-0000-0000A41C0000}"/>
    <cellStyle name="좋음 14 4" xfId="7333" xr:uid="{00000000-0005-0000-0000-0000A51C0000}"/>
    <cellStyle name="좋음 15" xfId="7334" xr:uid="{00000000-0005-0000-0000-0000A61C0000}"/>
    <cellStyle name="좋음 15 2" xfId="7335" xr:uid="{00000000-0005-0000-0000-0000A71C0000}"/>
    <cellStyle name="좋음 15 3" xfId="7336" xr:uid="{00000000-0005-0000-0000-0000A81C0000}"/>
    <cellStyle name="좋음 15 4" xfId="7337" xr:uid="{00000000-0005-0000-0000-0000A91C0000}"/>
    <cellStyle name="좋음 16" xfId="7338" xr:uid="{00000000-0005-0000-0000-0000AA1C0000}"/>
    <cellStyle name="좋음 16 2" xfId="7339" xr:uid="{00000000-0005-0000-0000-0000AB1C0000}"/>
    <cellStyle name="좋음 16 3" xfId="7340" xr:uid="{00000000-0005-0000-0000-0000AC1C0000}"/>
    <cellStyle name="좋음 16 4" xfId="7341" xr:uid="{00000000-0005-0000-0000-0000AD1C0000}"/>
    <cellStyle name="좋음 2" xfId="7342" xr:uid="{00000000-0005-0000-0000-0000AE1C0000}"/>
    <cellStyle name="좋음 2 2" xfId="7343" xr:uid="{00000000-0005-0000-0000-0000AF1C0000}"/>
    <cellStyle name="좋음 2 2 2" xfId="7344" xr:uid="{00000000-0005-0000-0000-0000B01C0000}"/>
    <cellStyle name="좋음 2 2 3" xfId="7345" xr:uid="{00000000-0005-0000-0000-0000B11C0000}"/>
    <cellStyle name="좋음 2 2 4" xfId="7346" xr:uid="{00000000-0005-0000-0000-0000B21C0000}"/>
    <cellStyle name="좋음 2 2 5" xfId="7347" xr:uid="{00000000-0005-0000-0000-0000B31C0000}"/>
    <cellStyle name="좋음 2 3" xfId="7348" xr:uid="{00000000-0005-0000-0000-0000B41C0000}"/>
    <cellStyle name="좋음 2 4" xfId="7349" xr:uid="{00000000-0005-0000-0000-0000B51C0000}"/>
    <cellStyle name="좋음 2 5" xfId="7350" xr:uid="{00000000-0005-0000-0000-0000B61C0000}"/>
    <cellStyle name="좋음 2 6" xfId="7351" xr:uid="{00000000-0005-0000-0000-0000B71C0000}"/>
    <cellStyle name="좋음 2 7" xfId="7352" xr:uid="{00000000-0005-0000-0000-0000B81C0000}"/>
    <cellStyle name="좋음 3" xfId="7353" xr:uid="{00000000-0005-0000-0000-0000B91C0000}"/>
    <cellStyle name="좋음 3 2" xfId="7354" xr:uid="{00000000-0005-0000-0000-0000BA1C0000}"/>
    <cellStyle name="좋음 3 2 2" xfId="7355" xr:uid="{00000000-0005-0000-0000-0000BB1C0000}"/>
    <cellStyle name="좋음 3 2 3" xfId="7356" xr:uid="{00000000-0005-0000-0000-0000BC1C0000}"/>
    <cellStyle name="좋음 3 2 4" xfId="7357" xr:uid="{00000000-0005-0000-0000-0000BD1C0000}"/>
    <cellStyle name="좋음 3 2 5" xfId="7358" xr:uid="{00000000-0005-0000-0000-0000BE1C0000}"/>
    <cellStyle name="좋음 3 3" xfId="7359" xr:uid="{00000000-0005-0000-0000-0000BF1C0000}"/>
    <cellStyle name="좋음 3 4" xfId="7360" xr:uid="{00000000-0005-0000-0000-0000C01C0000}"/>
    <cellStyle name="좋음 3 5" xfId="7361" xr:uid="{00000000-0005-0000-0000-0000C11C0000}"/>
    <cellStyle name="좋음 3 6" xfId="7362" xr:uid="{00000000-0005-0000-0000-0000C21C0000}"/>
    <cellStyle name="좋음 3 7" xfId="7363" xr:uid="{00000000-0005-0000-0000-0000C31C0000}"/>
    <cellStyle name="좋음 4" xfId="7364" xr:uid="{00000000-0005-0000-0000-0000C41C0000}"/>
    <cellStyle name="좋음 4 2" xfId="7365" xr:uid="{00000000-0005-0000-0000-0000C51C0000}"/>
    <cellStyle name="좋음 4 2 2" xfId="7366" xr:uid="{00000000-0005-0000-0000-0000C61C0000}"/>
    <cellStyle name="좋음 4 2 3" xfId="7367" xr:uid="{00000000-0005-0000-0000-0000C71C0000}"/>
    <cellStyle name="좋음 4 2 4" xfId="7368" xr:uid="{00000000-0005-0000-0000-0000C81C0000}"/>
    <cellStyle name="좋음 4 2 5" xfId="7369" xr:uid="{00000000-0005-0000-0000-0000C91C0000}"/>
    <cellStyle name="좋음 4 3" xfId="7370" xr:uid="{00000000-0005-0000-0000-0000CA1C0000}"/>
    <cellStyle name="좋음 4 4" xfId="7371" xr:uid="{00000000-0005-0000-0000-0000CB1C0000}"/>
    <cellStyle name="좋음 4 5" xfId="7372" xr:uid="{00000000-0005-0000-0000-0000CC1C0000}"/>
    <cellStyle name="좋음 4 6" xfId="7373" xr:uid="{00000000-0005-0000-0000-0000CD1C0000}"/>
    <cellStyle name="좋음 4 7" xfId="7374" xr:uid="{00000000-0005-0000-0000-0000CE1C0000}"/>
    <cellStyle name="좋음 5" xfId="7375" xr:uid="{00000000-0005-0000-0000-0000CF1C0000}"/>
    <cellStyle name="좋음 5 2" xfId="7376" xr:uid="{00000000-0005-0000-0000-0000D01C0000}"/>
    <cellStyle name="좋음 5 2 2" xfId="7377" xr:uid="{00000000-0005-0000-0000-0000D11C0000}"/>
    <cellStyle name="좋음 5 2 3" xfId="7378" xr:uid="{00000000-0005-0000-0000-0000D21C0000}"/>
    <cellStyle name="좋음 5 2 4" xfId="7379" xr:uid="{00000000-0005-0000-0000-0000D31C0000}"/>
    <cellStyle name="좋음 5 2 5" xfId="7380" xr:uid="{00000000-0005-0000-0000-0000D41C0000}"/>
    <cellStyle name="좋음 5 3" xfId="7381" xr:uid="{00000000-0005-0000-0000-0000D51C0000}"/>
    <cellStyle name="좋음 5 4" xfId="7382" xr:uid="{00000000-0005-0000-0000-0000D61C0000}"/>
    <cellStyle name="좋음 5 5" xfId="7383" xr:uid="{00000000-0005-0000-0000-0000D71C0000}"/>
    <cellStyle name="좋음 5 6" xfId="7384" xr:uid="{00000000-0005-0000-0000-0000D81C0000}"/>
    <cellStyle name="좋음 5 7" xfId="7385" xr:uid="{00000000-0005-0000-0000-0000D91C0000}"/>
    <cellStyle name="좋음 6" xfId="7386" xr:uid="{00000000-0005-0000-0000-0000DA1C0000}"/>
    <cellStyle name="좋음 6 2" xfId="7387" xr:uid="{00000000-0005-0000-0000-0000DB1C0000}"/>
    <cellStyle name="좋음 6 2 2" xfId="7388" xr:uid="{00000000-0005-0000-0000-0000DC1C0000}"/>
    <cellStyle name="좋음 6 2 3" xfId="7389" xr:uid="{00000000-0005-0000-0000-0000DD1C0000}"/>
    <cellStyle name="좋음 6 2 4" xfId="7390" xr:uid="{00000000-0005-0000-0000-0000DE1C0000}"/>
    <cellStyle name="좋음 6 2 5" xfId="7391" xr:uid="{00000000-0005-0000-0000-0000DF1C0000}"/>
    <cellStyle name="좋음 6 3" xfId="7392" xr:uid="{00000000-0005-0000-0000-0000E01C0000}"/>
    <cellStyle name="좋음 6 4" xfId="7393" xr:uid="{00000000-0005-0000-0000-0000E11C0000}"/>
    <cellStyle name="좋음 6 5" xfId="7394" xr:uid="{00000000-0005-0000-0000-0000E21C0000}"/>
    <cellStyle name="좋음 6 6" xfId="7395" xr:uid="{00000000-0005-0000-0000-0000E31C0000}"/>
    <cellStyle name="좋음 6 7" xfId="7396" xr:uid="{00000000-0005-0000-0000-0000E41C0000}"/>
    <cellStyle name="좋음 7" xfId="7397" xr:uid="{00000000-0005-0000-0000-0000E51C0000}"/>
    <cellStyle name="좋음 7 2" xfId="7398" xr:uid="{00000000-0005-0000-0000-0000E61C0000}"/>
    <cellStyle name="좋음 7 2 2" xfId="7399" xr:uid="{00000000-0005-0000-0000-0000E71C0000}"/>
    <cellStyle name="좋음 7 2 3" xfId="7400" xr:uid="{00000000-0005-0000-0000-0000E81C0000}"/>
    <cellStyle name="좋음 7 2 4" xfId="7401" xr:uid="{00000000-0005-0000-0000-0000E91C0000}"/>
    <cellStyle name="좋음 7 2 5" xfId="7402" xr:uid="{00000000-0005-0000-0000-0000EA1C0000}"/>
    <cellStyle name="좋음 7 3" xfId="7403" xr:uid="{00000000-0005-0000-0000-0000EB1C0000}"/>
    <cellStyle name="좋음 7 4" xfId="7404" xr:uid="{00000000-0005-0000-0000-0000EC1C0000}"/>
    <cellStyle name="좋음 7 5" xfId="7405" xr:uid="{00000000-0005-0000-0000-0000ED1C0000}"/>
    <cellStyle name="좋음 7 6" xfId="7406" xr:uid="{00000000-0005-0000-0000-0000EE1C0000}"/>
    <cellStyle name="좋음 7 7" xfId="7407" xr:uid="{00000000-0005-0000-0000-0000EF1C0000}"/>
    <cellStyle name="좋음 8" xfId="7408" xr:uid="{00000000-0005-0000-0000-0000F01C0000}"/>
    <cellStyle name="좋음 8 2" xfId="7409" xr:uid="{00000000-0005-0000-0000-0000F11C0000}"/>
    <cellStyle name="좋음 8 2 2" xfId="7410" xr:uid="{00000000-0005-0000-0000-0000F21C0000}"/>
    <cellStyle name="좋음 8 2 3" xfId="7411" xr:uid="{00000000-0005-0000-0000-0000F31C0000}"/>
    <cellStyle name="좋음 8 2 4" xfId="7412" xr:uid="{00000000-0005-0000-0000-0000F41C0000}"/>
    <cellStyle name="좋음 8 2 5" xfId="7413" xr:uid="{00000000-0005-0000-0000-0000F51C0000}"/>
    <cellStyle name="좋음 8 3" xfId="7414" xr:uid="{00000000-0005-0000-0000-0000F61C0000}"/>
    <cellStyle name="좋음 8 4" xfId="7415" xr:uid="{00000000-0005-0000-0000-0000F71C0000}"/>
    <cellStyle name="좋음 8 5" xfId="7416" xr:uid="{00000000-0005-0000-0000-0000F81C0000}"/>
    <cellStyle name="좋음 8 6" xfId="7417" xr:uid="{00000000-0005-0000-0000-0000F91C0000}"/>
    <cellStyle name="좋음 8 7" xfId="7418" xr:uid="{00000000-0005-0000-0000-0000FA1C0000}"/>
    <cellStyle name="좋음 9" xfId="7419" xr:uid="{00000000-0005-0000-0000-0000FB1C0000}"/>
    <cellStyle name="좋음 9 2" xfId="7420" xr:uid="{00000000-0005-0000-0000-0000FC1C0000}"/>
    <cellStyle name="좋음 9 2 2" xfId="7421" xr:uid="{00000000-0005-0000-0000-0000FD1C0000}"/>
    <cellStyle name="좋음 9 2 3" xfId="7422" xr:uid="{00000000-0005-0000-0000-0000FE1C0000}"/>
    <cellStyle name="좋음 9 2 4" xfId="7423" xr:uid="{00000000-0005-0000-0000-0000FF1C0000}"/>
    <cellStyle name="좋음 9 2 5" xfId="7424" xr:uid="{00000000-0005-0000-0000-0000001D0000}"/>
    <cellStyle name="좋음 9 3" xfId="7425" xr:uid="{00000000-0005-0000-0000-0000011D0000}"/>
    <cellStyle name="좋음 9 4" xfId="7426" xr:uid="{00000000-0005-0000-0000-0000021D0000}"/>
    <cellStyle name="좋음 9 5" xfId="7427" xr:uid="{00000000-0005-0000-0000-0000031D0000}"/>
    <cellStyle name="좋음 9 6" xfId="7428" xr:uid="{00000000-0005-0000-0000-0000041D0000}"/>
    <cellStyle name="좋음 9 7" xfId="7429" xr:uid="{00000000-0005-0000-0000-0000051D0000}"/>
    <cellStyle name="지정되지 않음" xfId="7430" xr:uid="{00000000-0005-0000-0000-0000061D0000}"/>
    <cellStyle name="출력 10" xfId="7431" xr:uid="{00000000-0005-0000-0000-0000071D0000}"/>
    <cellStyle name="출력 10 2" xfId="7432" xr:uid="{00000000-0005-0000-0000-0000081D0000}"/>
    <cellStyle name="출력 10 2 2" xfId="7433" xr:uid="{00000000-0005-0000-0000-0000091D0000}"/>
    <cellStyle name="출력 10 2 3" xfId="7434" xr:uid="{00000000-0005-0000-0000-00000A1D0000}"/>
    <cellStyle name="출력 10 2 4" xfId="7435" xr:uid="{00000000-0005-0000-0000-00000B1D0000}"/>
    <cellStyle name="출력 10 2 5" xfId="7436" xr:uid="{00000000-0005-0000-0000-00000C1D0000}"/>
    <cellStyle name="출력 10 3" xfId="7437" xr:uid="{00000000-0005-0000-0000-00000D1D0000}"/>
    <cellStyle name="출력 10 4" xfId="7438" xr:uid="{00000000-0005-0000-0000-00000E1D0000}"/>
    <cellStyle name="출력 10 5" xfId="7439" xr:uid="{00000000-0005-0000-0000-00000F1D0000}"/>
    <cellStyle name="출력 10 6" xfId="7440" xr:uid="{00000000-0005-0000-0000-0000101D0000}"/>
    <cellStyle name="출력 10 7" xfId="7441" xr:uid="{00000000-0005-0000-0000-0000111D0000}"/>
    <cellStyle name="출력 11" xfId="7442" xr:uid="{00000000-0005-0000-0000-0000121D0000}"/>
    <cellStyle name="출력 11 2" xfId="7443" xr:uid="{00000000-0005-0000-0000-0000131D0000}"/>
    <cellStyle name="출력 11 2 2" xfId="7444" xr:uid="{00000000-0005-0000-0000-0000141D0000}"/>
    <cellStyle name="출력 11 2 3" xfId="7445" xr:uid="{00000000-0005-0000-0000-0000151D0000}"/>
    <cellStyle name="출력 11 2 4" xfId="7446" xr:uid="{00000000-0005-0000-0000-0000161D0000}"/>
    <cellStyle name="출력 11 2 5" xfId="7447" xr:uid="{00000000-0005-0000-0000-0000171D0000}"/>
    <cellStyle name="출력 11 3" xfId="7448" xr:uid="{00000000-0005-0000-0000-0000181D0000}"/>
    <cellStyle name="출력 11 4" xfId="7449" xr:uid="{00000000-0005-0000-0000-0000191D0000}"/>
    <cellStyle name="출력 11 5" xfId="7450" xr:uid="{00000000-0005-0000-0000-00001A1D0000}"/>
    <cellStyle name="출력 11 6" xfId="7451" xr:uid="{00000000-0005-0000-0000-00001B1D0000}"/>
    <cellStyle name="출력 11 7" xfId="7452" xr:uid="{00000000-0005-0000-0000-00001C1D0000}"/>
    <cellStyle name="출력 12" xfId="7453" xr:uid="{00000000-0005-0000-0000-00001D1D0000}"/>
    <cellStyle name="출력 12 2" xfId="7454" xr:uid="{00000000-0005-0000-0000-00001E1D0000}"/>
    <cellStyle name="출력 12 2 2" xfId="7455" xr:uid="{00000000-0005-0000-0000-00001F1D0000}"/>
    <cellStyle name="출력 12 2 3" xfId="7456" xr:uid="{00000000-0005-0000-0000-0000201D0000}"/>
    <cellStyle name="출력 12 2 4" xfId="7457" xr:uid="{00000000-0005-0000-0000-0000211D0000}"/>
    <cellStyle name="출력 12 2 5" xfId="7458" xr:uid="{00000000-0005-0000-0000-0000221D0000}"/>
    <cellStyle name="출력 12 3" xfId="7459" xr:uid="{00000000-0005-0000-0000-0000231D0000}"/>
    <cellStyle name="출력 12 4" xfId="7460" xr:uid="{00000000-0005-0000-0000-0000241D0000}"/>
    <cellStyle name="출력 12 5" xfId="7461" xr:uid="{00000000-0005-0000-0000-0000251D0000}"/>
    <cellStyle name="출력 12 6" xfId="7462" xr:uid="{00000000-0005-0000-0000-0000261D0000}"/>
    <cellStyle name="출력 12 7" xfId="7463" xr:uid="{00000000-0005-0000-0000-0000271D0000}"/>
    <cellStyle name="출력 13" xfId="7464" xr:uid="{00000000-0005-0000-0000-0000281D0000}"/>
    <cellStyle name="출력 13 2" xfId="7465" xr:uid="{00000000-0005-0000-0000-0000291D0000}"/>
    <cellStyle name="출력 13 3" xfId="7466" xr:uid="{00000000-0005-0000-0000-00002A1D0000}"/>
    <cellStyle name="출력 13 4" xfId="7467" xr:uid="{00000000-0005-0000-0000-00002B1D0000}"/>
    <cellStyle name="출력 14" xfId="7468" xr:uid="{00000000-0005-0000-0000-00002C1D0000}"/>
    <cellStyle name="출력 14 2" xfId="7469" xr:uid="{00000000-0005-0000-0000-00002D1D0000}"/>
    <cellStyle name="출력 14 3" xfId="7470" xr:uid="{00000000-0005-0000-0000-00002E1D0000}"/>
    <cellStyle name="출력 14 4" xfId="7471" xr:uid="{00000000-0005-0000-0000-00002F1D0000}"/>
    <cellStyle name="출력 15" xfId="7472" xr:uid="{00000000-0005-0000-0000-0000301D0000}"/>
    <cellStyle name="출력 15 2" xfId="7473" xr:uid="{00000000-0005-0000-0000-0000311D0000}"/>
    <cellStyle name="출력 15 3" xfId="7474" xr:uid="{00000000-0005-0000-0000-0000321D0000}"/>
    <cellStyle name="출력 15 4" xfId="7475" xr:uid="{00000000-0005-0000-0000-0000331D0000}"/>
    <cellStyle name="출력 16" xfId="7476" xr:uid="{00000000-0005-0000-0000-0000341D0000}"/>
    <cellStyle name="출력 16 2" xfId="7477" xr:uid="{00000000-0005-0000-0000-0000351D0000}"/>
    <cellStyle name="출력 16 3" xfId="7478" xr:uid="{00000000-0005-0000-0000-0000361D0000}"/>
    <cellStyle name="출력 16 4" xfId="7479" xr:uid="{00000000-0005-0000-0000-0000371D0000}"/>
    <cellStyle name="출력 2" xfId="7480" xr:uid="{00000000-0005-0000-0000-0000381D0000}"/>
    <cellStyle name="출력 2 2" xfId="7481" xr:uid="{00000000-0005-0000-0000-0000391D0000}"/>
    <cellStyle name="출력 2 2 2" xfId="7482" xr:uid="{00000000-0005-0000-0000-00003A1D0000}"/>
    <cellStyle name="출력 2 2 3" xfId="7483" xr:uid="{00000000-0005-0000-0000-00003B1D0000}"/>
    <cellStyle name="출력 2 2 4" xfId="7484" xr:uid="{00000000-0005-0000-0000-00003C1D0000}"/>
    <cellStyle name="출력 2 2 5" xfId="7485" xr:uid="{00000000-0005-0000-0000-00003D1D0000}"/>
    <cellStyle name="출력 2 3" xfId="7486" xr:uid="{00000000-0005-0000-0000-00003E1D0000}"/>
    <cellStyle name="출력 2 4" xfId="7487" xr:uid="{00000000-0005-0000-0000-00003F1D0000}"/>
    <cellStyle name="출력 2 5" xfId="7488" xr:uid="{00000000-0005-0000-0000-0000401D0000}"/>
    <cellStyle name="출력 2 6" xfId="7489" xr:uid="{00000000-0005-0000-0000-0000411D0000}"/>
    <cellStyle name="출력 2 7" xfId="7490" xr:uid="{00000000-0005-0000-0000-0000421D0000}"/>
    <cellStyle name="출력 3" xfId="7491" xr:uid="{00000000-0005-0000-0000-0000431D0000}"/>
    <cellStyle name="출력 3 2" xfId="7492" xr:uid="{00000000-0005-0000-0000-0000441D0000}"/>
    <cellStyle name="출력 3 2 2" xfId="7493" xr:uid="{00000000-0005-0000-0000-0000451D0000}"/>
    <cellStyle name="출력 3 2 3" xfId="7494" xr:uid="{00000000-0005-0000-0000-0000461D0000}"/>
    <cellStyle name="출력 3 2 4" xfId="7495" xr:uid="{00000000-0005-0000-0000-0000471D0000}"/>
    <cellStyle name="출력 3 2 5" xfId="7496" xr:uid="{00000000-0005-0000-0000-0000481D0000}"/>
    <cellStyle name="출력 3 3" xfId="7497" xr:uid="{00000000-0005-0000-0000-0000491D0000}"/>
    <cellStyle name="출력 3 4" xfId="7498" xr:uid="{00000000-0005-0000-0000-00004A1D0000}"/>
    <cellStyle name="출력 3 5" xfId="7499" xr:uid="{00000000-0005-0000-0000-00004B1D0000}"/>
    <cellStyle name="출력 3 6" xfId="7500" xr:uid="{00000000-0005-0000-0000-00004C1D0000}"/>
    <cellStyle name="출력 3 7" xfId="7501" xr:uid="{00000000-0005-0000-0000-00004D1D0000}"/>
    <cellStyle name="출력 4" xfId="7502" xr:uid="{00000000-0005-0000-0000-00004E1D0000}"/>
    <cellStyle name="출력 4 2" xfId="7503" xr:uid="{00000000-0005-0000-0000-00004F1D0000}"/>
    <cellStyle name="출력 4 2 2" xfId="7504" xr:uid="{00000000-0005-0000-0000-0000501D0000}"/>
    <cellStyle name="출력 4 2 3" xfId="7505" xr:uid="{00000000-0005-0000-0000-0000511D0000}"/>
    <cellStyle name="출력 4 2 4" xfId="7506" xr:uid="{00000000-0005-0000-0000-0000521D0000}"/>
    <cellStyle name="출력 4 2 5" xfId="7507" xr:uid="{00000000-0005-0000-0000-0000531D0000}"/>
    <cellStyle name="출력 4 3" xfId="7508" xr:uid="{00000000-0005-0000-0000-0000541D0000}"/>
    <cellStyle name="출력 4 4" xfId="7509" xr:uid="{00000000-0005-0000-0000-0000551D0000}"/>
    <cellStyle name="출력 4 5" xfId="7510" xr:uid="{00000000-0005-0000-0000-0000561D0000}"/>
    <cellStyle name="출력 4 6" xfId="7511" xr:uid="{00000000-0005-0000-0000-0000571D0000}"/>
    <cellStyle name="출력 4 7" xfId="7512" xr:uid="{00000000-0005-0000-0000-0000581D0000}"/>
    <cellStyle name="출력 5" xfId="7513" xr:uid="{00000000-0005-0000-0000-0000591D0000}"/>
    <cellStyle name="출력 5 2" xfId="7514" xr:uid="{00000000-0005-0000-0000-00005A1D0000}"/>
    <cellStyle name="출력 5 2 2" xfId="7515" xr:uid="{00000000-0005-0000-0000-00005B1D0000}"/>
    <cellStyle name="출력 5 2 3" xfId="7516" xr:uid="{00000000-0005-0000-0000-00005C1D0000}"/>
    <cellStyle name="출력 5 2 4" xfId="7517" xr:uid="{00000000-0005-0000-0000-00005D1D0000}"/>
    <cellStyle name="출력 5 2 5" xfId="7518" xr:uid="{00000000-0005-0000-0000-00005E1D0000}"/>
    <cellStyle name="출력 5 3" xfId="7519" xr:uid="{00000000-0005-0000-0000-00005F1D0000}"/>
    <cellStyle name="출력 5 4" xfId="7520" xr:uid="{00000000-0005-0000-0000-0000601D0000}"/>
    <cellStyle name="출력 5 5" xfId="7521" xr:uid="{00000000-0005-0000-0000-0000611D0000}"/>
    <cellStyle name="출력 5 6" xfId="7522" xr:uid="{00000000-0005-0000-0000-0000621D0000}"/>
    <cellStyle name="출력 5 7" xfId="7523" xr:uid="{00000000-0005-0000-0000-0000631D0000}"/>
    <cellStyle name="출력 6" xfId="7524" xr:uid="{00000000-0005-0000-0000-0000641D0000}"/>
    <cellStyle name="출력 6 2" xfId="7525" xr:uid="{00000000-0005-0000-0000-0000651D0000}"/>
    <cellStyle name="출력 6 2 2" xfId="7526" xr:uid="{00000000-0005-0000-0000-0000661D0000}"/>
    <cellStyle name="출력 6 2 3" xfId="7527" xr:uid="{00000000-0005-0000-0000-0000671D0000}"/>
    <cellStyle name="출력 6 2 4" xfId="7528" xr:uid="{00000000-0005-0000-0000-0000681D0000}"/>
    <cellStyle name="출력 6 2 5" xfId="7529" xr:uid="{00000000-0005-0000-0000-0000691D0000}"/>
    <cellStyle name="출력 6 3" xfId="7530" xr:uid="{00000000-0005-0000-0000-00006A1D0000}"/>
    <cellStyle name="출력 6 4" xfId="7531" xr:uid="{00000000-0005-0000-0000-00006B1D0000}"/>
    <cellStyle name="출력 6 5" xfId="7532" xr:uid="{00000000-0005-0000-0000-00006C1D0000}"/>
    <cellStyle name="출력 6 6" xfId="7533" xr:uid="{00000000-0005-0000-0000-00006D1D0000}"/>
    <cellStyle name="출력 6 7" xfId="7534" xr:uid="{00000000-0005-0000-0000-00006E1D0000}"/>
    <cellStyle name="출력 7" xfId="7535" xr:uid="{00000000-0005-0000-0000-00006F1D0000}"/>
    <cellStyle name="출력 7 2" xfId="7536" xr:uid="{00000000-0005-0000-0000-0000701D0000}"/>
    <cellStyle name="출력 7 2 2" xfId="7537" xr:uid="{00000000-0005-0000-0000-0000711D0000}"/>
    <cellStyle name="출력 7 2 3" xfId="7538" xr:uid="{00000000-0005-0000-0000-0000721D0000}"/>
    <cellStyle name="출력 7 2 4" xfId="7539" xr:uid="{00000000-0005-0000-0000-0000731D0000}"/>
    <cellStyle name="출력 7 2 5" xfId="7540" xr:uid="{00000000-0005-0000-0000-0000741D0000}"/>
    <cellStyle name="출력 7 3" xfId="7541" xr:uid="{00000000-0005-0000-0000-0000751D0000}"/>
    <cellStyle name="출력 7 4" xfId="7542" xr:uid="{00000000-0005-0000-0000-0000761D0000}"/>
    <cellStyle name="출력 7 5" xfId="7543" xr:uid="{00000000-0005-0000-0000-0000771D0000}"/>
    <cellStyle name="출력 7 6" xfId="7544" xr:uid="{00000000-0005-0000-0000-0000781D0000}"/>
    <cellStyle name="출력 7 7" xfId="7545" xr:uid="{00000000-0005-0000-0000-0000791D0000}"/>
    <cellStyle name="출력 8" xfId="7546" xr:uid="{00000000-0005-0000-0000-00007A1D0000}"/>
    <cellStyle name="출력 8 2" xfId="7547" xr:uid="{00000000-0005-0000-0000-00007B1D0000}"/>
    <cellStyle name="출력 8 2 2" xfId="7548" xr:uid="{00000000-0005-0000-0000-00007C1D0000}"/>
    <cellStyle name="출력 8 2 3" xfId="7549" xr:uid="{00000000-0005-0000-0000-00007D1D0000}"/>
    <cellStyle name="출력 8 2 4" xfId="7550" xr:uid="{00000000-0005-0000-0000-00007E1D0000}"/>
    <cellStyle name="출력 8 2 5" xfId="7551" xr:uid="{00000000-0005-0000-0000-00007F1D0000}"/>
    <cellStyle name="출력 8 3" xfId="7552" xr:uid="{00000000-0005-0000-0000-0000801D0000}"/>
    <cellStyle name="출력 8 4" xfId="7553" xr:uid="{00000000-0005-0000-0000-0000811D0000}"/>
    <cellStyle name="출력 8 5" xfId="7554" xr:uid="{00000000-0005-0000-0000-0000821D0000}"/>
    <cellStyle name="출력 8 6" xfId="7555" xr:uid="{00000000-0005-0000-0000-0000831D0000}"/>
    <cellStyle name="출력 8 7" xfId="7556" xr:uid="{00000000-0005-0000-0000-0000841D0000}"/>
    <cellStyle name="출력 9" xfId="7557" xr:uid="{00000000-0005-0000-0000-0000851D0000}"/>
    <cellStyle name="출력 9 2" xfId="7558" xr:uid="{00000000-0005-0000-0000-0000861D0000}"/>
    <cellStyle name="출력 9 2 2" xfId="7559" xr:uid="{00000000-0005-0000-0000-0000871D0000}"/>
    <cellStyle name="출력 9 2 3" xfId="7560" xr:uid="{00000000-0005-0000-0000-0000881D0000}"/>
    <cellStyle name="출력 9 2 4" xfId="7561" xr:uid="{00000000-0005-0000-0000-0000891D0000}"/>
    <cellStyle name="출력 9 2 5" xfId="7562" xr:uid="{00000000-0005-0000-0000-00008A1D0000}"/>
    <cellStyle name="출력 9 3" xfId="7563" xr:uid="{00000000-0005-0000-0000-00008B1D0000}"/>
    <cellStyle name="출력 9 4" xfId="7564" xr:uid="{00000000-0005-0000-0000-00008C1D0000}"/>
    <cellStyle name="출력 9 5" xfId="7565" xr:uid="{00000000-0005-0000-0000-00008D1D0000}"/>
    <cellStyle name="출력 9 6" xfId="7566" xr:uid="{00000000-0005-0000-0000-00008E1D0000}"/>
    <cellStyle name="출력 9 7" xfId="7567" xr:uid="{00000000-0005-0000-0000-00008F1D0000}"/>
    <cellStyle name="콤마 [0]_  종  합  " xfId="7568" xr:uid="{00000000-0005-0000-0000-0000901D0000}"/>
    <cellStyle name="콤마 [2]" xfId="7569" xr:uid="{00000000-0005-0000-0000-0000911D0000}"/>
    <cellStyle name="콤마[,]" xfId="7570" xr:uid="{00000000-0005-0000-0000-0000921D0000}"/>
    <cellStyle name="콤마_  종  합  " xfId="7571" xr:uid="{00000000-0005-0000-0000-0000931D0000}"/>
    <cellStyle name="퀼마_현지법인" xfId="7572" xr:uid="{00000000-0005-0000-0000-0000941D0000}"/>
    <cellStyle name="통화 [0] 2" xfId="7573" xr:uid="{00000000-0005-0000-0000-0000951D0000}"/>
    <cellStyle name="통화 [0] 2 2" xfId="7574" xr:uid="{00000000-0005-0000-0000-0000961D0000}"/>
    <cellStyle name="퍼센트" xfId="7575" xr:uid="{00000000-0005-0000-0000-0000971D0000}"/>
    <cellStyle name="퍼센트 2" xfId="7576" xr:uid="{00000000-0005-0000-0000-0000981D0000}"/>
    <cellStyle name="퍼센트 3" xfId="7577" xr:uid="{00000000-0005-0000-0000-0000991D0000}"/>
    <cellStyle name="퍼센트 4" xfId="7578" xr:uid="{00000000-0005-0000-0000-00009A1D0000}"/>
    <cellStyle name="퍼센트 5" xfId="7579" xr:uid="{00000000-0005-0000-0000-00009B1D0000}"/>
    <cellStyle name="퍼센트 6" xfId="7580" xr:uid="{00000000-0005-0000-0000-00009C1D0000}"/>
    <cellStyle name="표(가는선,가운데,중앙)" xfId="7581" xr:uid="{00000000-0005-0000-0000-00009D1D0000}"/>
    <cellStyle name="표(가는선,왼쪽,중앙)" xfId="7582" xr:uid="{00000000-0005-0000-0000-00009E1D0000}"/>
    <cellStyle name="표(세로쓰기)" xfId="7583" xr:uid="{00000000-0005-0000-0000-00009F1D0000}"/>
    <cellStyle name="표준" xfId="0" builtinId="0"/>
    <cellStyle name="표준 - Styl1" xfId="10012" xr:uid="{00000000-0005-0000-0000-0000A11D0000}"/>
    <cellStyle name="표준 10" xfId="7584" xr:uid="{00000000-0005-0000-0000-0000A21D0000}"/>
    <cellStyle name="표준 100" xfId="7585" xr:uid="{00000000-0005-0000-0000-0000A31D0000}"/>
    <cellStyle name="표준 101" xfId="7586" xr:uid="{00000000-0005-0000-0000-0000A41D0000}"/>
    <cellStyle name="표준 102" xfId="7587" xr:uid="{00000000-0005-0000-0000-0000A51D0000}"/>
    <cellStyle name="표준 103" xfId="7588" xr:uid="{00000000-0005-0000-0000-0000A61D0000}"/>
    <cellStyle name="표준 103 2" xfId="7589" xr:uid="{00000000-0005-0000-0000-0000A71D0000}"/>
    <cellStyle name="표준 103 2 2" xfId="9959" xr:uid="{00000000-0005-0000-0000-0000A81D0000}"/>
    <cellStyle name="표준 103 3" xfId="9958" xr:uid="{00000000-0005-0000-0000-0000A91D0000}"/>
    <cellStyle name="표준 104" xfId="10016" xr:uid="{00000000-0005-0000-0000-0000AA1D0000}"/>
    <cellStyle name="표준 11" xfId="7590" xr:uid="{00000000-0005-0000-0000-0000AB1D0000}"/>
    <cellStyle name="표준 12" xfId="7591" xr:uid="{00000000-0005-0000-0000-0000AC1D0000}"/>
    <cellStyle name="표준 13" xfId="7592" xr:uid="{00000000-0005-0000-0000-0000AD1D0000}"/>
    <cellStyle name="표준 14" xfId="7593" xr:uid="{00000000-0005-0000-0000-0000AE1D0000}"/>
    <cellStyle name="표준 15" xfId="7594" xr:uid="{00000000-0005-0000-0000-0000AF1D0000}"/>
    <cellStyle name="표준 16" xfId="7595" xr:uid="{00000000-0005-0000-0000-0000B01D0000}"/>
    <cellStyle name="표준 17" xfId="7596" xr:uid="{00000000-0005-0000-0000-0000B11D0000}"/>
    <cellStyle name="표준 18" xfId="7597" xr:uid="{00000000-0005-0000-0000-0000B21D0000}"/>
    <cellStyle name="표준 19" xfId="7598" xr:uid="{00000000-0005-0000-0000-0000B31D0000}"/>
    <cellStyle name="표준 2" xfId="7599" xr:uid="{00000000-0005-0000-0000-0000B41D0000}"/>
    <cellStyle name="표준 2 10" xfId="7600" xr:uid="{00000000-0005-0000-0000-0000B51D0000}"/>
    <cellStyle name="표준 2 10 2" xfId="7601" xr:uid="{00000000-0005-0000-0000-0000B61D0000}"/>
    <cellStyle name="표준 2 10 3" xfId="7602" xr:uid="{00000000-0005-0000-0000-0000B71D0000}"/>
    <cellStyle name="표준 2 10 4" xfId="7603" xr:uid="{00000000-0005-0000-0000-0000B81D0000}"/>
    <cellStyle name="표준 2 10 5" xfId="7604" xr:uid="{00000000-0005-0000-0000-0000B91D0000}"/>
    <cellStyle name="표준 2 11" xfId="7605" xr:uid="{00000000-0005-0000-0000-0000BA1D0000}"/>
    <cellStyle name="표준 2 11 2" xfId="7606" xr:uid="{00000000-0005-0000-0000-0000BB1D0000}"/>
    <cellStyle name="표준 2 11 3" xfId="7607" xr:uid="{00000000-0005-0000-0000-0000BC1D0000}"/>
    <cellStyle name="표준 2 11 4" xfId="7608" xr:uid="{00000000-0005-0000-0000-0000BD1D0000}"/>
    <cellStyle name="표준 2 11 5" xfId="7609" xr:uid="{00000000-0005-0000-0000-0000BE1D0000}"/>
    <cellStyle name="표준 2 12" xfId="7610" xr:uid="{00000000-0005-0000-0000-0000BF1D0000}"/>
    <cellStyle name="표준 2 12 2" xfId="7611" xr:uid="{00000000-0005-0000-0000-0000C01D0000}"/>
    <cellStyle name="표준 2 12 3" xfId="7612" xr:uid="{00000000-0005-0000-0000-0000C11D0000}"/>
    <cellStyle name="표준 2 12 4" xfId="7613" xr:uid="{00000000-0005-0000-0000-0000C21D0000}"/>
    <cellStyle name="표준 2 12 5" xfId="7614" xr:uid="{00000000-0005-0000-0000-0000C31D0000}"/>
    <cellStyle name="표준 2 13" xfId="7615" xr:uid="{00000000-0005-0000-0000-0000C41D0000}"/>
    <cellStyle name="표준 2 13 2" xfId="7616" xr:uid="{00000000-0005-0000-0000-0000C51D0000}"/>
    <cellStyle name="표준 2 13 3" xfId="7617" xr:uid="{00000000-0005-0000-0000-0000C61D0000}"/>
    <cellStyle name="표준 2 13 4" xfId="7618" xr:uid="{00000000-0005-0000-0000-0000C71D0000}"/>
    <cellStyle name="표준 2 13 5" xfId="7619" xr:uid="{00000000-0005-0000-0000-0000C81D0000}"/>
    <cellStyle name="표준 2 14" xfId="7620" xr:uid="{00000000-0005-0000-0000-0000C91D0000}"/>
    <cellStyle name="표준 2 14 2" xfId="7621" xr:uid="{00000000-0005-0000-0000-0000CA1D0000}"/>
    <cellStyle name="표준 2 14 3" xfId="7622" xr:uid="{00000000-0005-0000-0000-0000CB1D0000}"/>
    <cellStyle name="표준 2 14 4" xfId="7623" xr:uid="{00000000-0005-0000-0000-0000CC1D0000}"/>
    <cellStyle name="표준 2 14 5" xfId="7624" xr:uid="{00000000-0005-0000-0000-0000CD1D0000}"/>
    <cellStyle name="표준 2 15" xfId="7625" xr:uid="{00000000-0005-0000-0000-0000CE1D0000}"/>
    <cellStyle name="표준 2 15 2" xfId="7626" xr:uid="{00000000-0005-0000-0000-0000CF1D0000}"/>
    <cellStyle name="표준 2 15 3" xfId="7627" xr:uid="{00000000-0005-0000-0000-0000D01D0000}"/>
    <cellStyle name="표준 2 15 4" xfId="7628" xr:uid="{00000000-0005-0000-0000-0000D11D0000}"/>
    <cellStyle name="표준 2 15 5" xfId="7629" xr:uid="{00000000-0005-0000-0000-0000D21D0000}"/>
    <cellStyle name="표준 2 16" xfId="7630" xr:uid="{00000000-0005-0000-0000-0000D31D0000}"/>
    <cellStyle name="표준 2 16 2" xfId="7631" xr:uid="{00000000-0005-0000-0000-0000D41D0000}"/>
    <cellStyle name="표준 2 16 3" xfId="7632" xr:uid="{00000000-0005-0000-0000-0000D51D0000}"/>
    <cellStyle name="표준 2 16 4" xfId="7633" xr:uid="{00000000-0005-0000-0000-0000D61D0000}"/>
    <cellStyle name="표준 2 16 5" xfId="7634" xr:uid="{00000000-0005-0000-0000-0000D71D0000}"/>
    <cellStyle name="표준 2 17" xfId="7635" xr:uid="{00000000-0005-0000-0000-0000D81D0000}"/>
    <cellStyle name="표준 2 17 2" xfId="7636" xr:uid="{00000000-0005-0000-0000-0000D91D0000}"/>
    <cellStyle name="표준 2 17 3" xfId="7637" xr:uid="{00000000-0005-0000-0000-0000DA1D0000}"/>
    <cellStyle name="표준 2 17 4" xfId="7638" xr:uid="{00000000-0005-0000-0000-0000DB1D0000}"/>
    <cellStyle name="표준 2 17 5" xfId="7639" xr:uid="{00000000-0005-0000-0000-0000DC1D0000}"/>
    <cellStyle name="표준 2 18" xfId="7640" xr:uid="{00000000-0005-0000-0000-0000DD1D0000}"/>
    <cellStyle name="표준 2 18 2" xfId="7641" xr:uid="{00000000-0005-0000-0000-0000DE1D0000}"/>
    <cellStyle name="표준 2 18 3" xfId="7642" xr:uid="{00000000-0005-0000-0000-0000DF1D0000}"/>
    <cellStyle name="표준 2 18 4" xfId="7643" xr:uid="{00000000-0005-0000-0000-0000E01D0000}"/>
    <cellStyle name="표준 2 18 5" xfId="7644" xr:uid="{00000000-0005-0000-0000-0000E11D0000}"/>
    <cellStyle name="표준 2 19" xfId="7645" xr:uid="{00000000-0005-0000-0000-0000E21D0000}"/>
    <cellStyle name="표준 2 19 2" xfId="7646" xr:uid="{00000000-0005-0000-0000-0000E31D0000}"/>
    <cellStyle name="표준 2 19 3" xfId="7647" xr:uid="{00000000-0005-0000-0000-0000E41D0000}"/>
    <cellStyle name="표준 2 19 4" xfId="7648" xr:uid="{00000000-0005-0000-0000-0000E51D0000}"/>
    <cellStyle name="표준 2 19 5" xfId="7649" xr:uid="{00000000-0005-0000-0000-0000E61D0000}"/>
    <cellStyle name="표준 2 2" xfId="7650" xr:uid="{00000000-0005-0000-0000-0000E71D0000}"/>
    <cellStyle name="표준 2 2 2" xfId="7651" xr:uid="{00000000-0005-0000-0000-0000E81D0000}"/>
    <cellStyle name="표준 2 2 3" xfId="7652" xr:uid="{00000000-0005-0000-0000-0000E91D0000}"/>
    <cellStyle name="표준 2 2 4" xfId="7653" xr:uid="{00000000-0005-0000-0000-0000EA1D0000}"/>
    <cellStyle name="표준 2 2 5" xfId="7654" xr:uid="{00000000-0005-0000-0000-0000EB1D0000}"/>
    <cellStyle name="표준 2 2 6" xfId="7655" xr:uid="{00000000-0005-0000-0000-0000EC1D0000}"/>
    <cellStyle name="표준 2 2 7" xfId="7656" xr:uid="{00000000-0005-0000-0000-0000ED1D0000}"/>
    <cellStyle name="표준 2 2 8" xfId="7657" xr:uid="{00000000-0005-0000-0000-0000EE1D0000}"/>
    <cellStyle name="표준 2 2 9" xfId="10013" xr:uid="{00000000-0005-0000-0000-0000EF1D0000}"/>
    <cellStyle name="표준 2 20" xfId="7658" xr:uid="{00000000-0005-0000-0000-0000F01D0000}"/>
    <cellStyle name="표준 2 20 2" xfId="7659" xr:uid="{00000000-0005-0000-0000-0000F11D0000}"/>
    <cellStyle name="표준 2 20 3" xfId="7660" xr:uid="{00000000-0005-0000-0000-0000F21D0000}"/>
    <cellStyle name="표준 2 20 4" xfId="7661" xr:uid="{00000000-0005-0000-0000-0000F31D0000}"/>
    <cellStyle name="표준 2 20 5" xfId="7662" xr:uid="{00000000-0005-0000-0000-0000F41D0000}"/>
    <cellStyle name="표준 2 21" xfId="7663" xr:uid="{00000000-0005-0000-0000-0000F51D0000}"/>
    <cellStyle name="표준 2 21 2" xfId="7664" xr:uid="{00000000-0005-0000-0000-0000F61D0000}"/>
    <cellStyle name="표준 2 21 3" xfId="7665" xr:uid="{00000000-0005-0000-0000-0000F71D0000}"/>
    <cellStyle name="표준 2 21 4" xfId="7666" xr:uid="{00000000-0005-0000-0000-0000F81D0000}"/>
    <cellStyle name="표준 2 21 5" xfId="7667" xr:uid="{00000000-0005-0000-0000-0000F91D0000}"/>
    <cellStyle name="표준 2 22" xfId="7668" xr:uid="{00000000-0005-0000-0000-0000FA1D0000}"/>
    <cellStyle name="표준 2 22 2" xfId="7669" xr:uid="{00000000-0005-0000-0000-0000FB1D0000}"/>
    <cellStyle name="표준 2 22 3" xfId="7670" xr:uid="{00000000-0005-0000-0000-0000FC1D0000}"/>
    <cellStyle name="표준 2 22 4" xfId="7671" xr:uid="{00000000-0005-0000-0000-0000FD1D0000}"/>
    <cellStyle name="표준 2 22 5" xfId="7672" xr:uid="{00000000-0005-0000-0000-0000FE1D0000}"/>
    <cellStyle name="표준 2 23" xfId="7673" xr:uid="{00000000-0005-0000-0000-0000FF1D0000}"/>
    <cellStyle name="표준 2 23 2" xfId="7674" xr:uid="{00000000-0005-0000-0000-0000001E0000}"/>
    <cellStyle name="표준 2 23 3" xfId="7675" xr:uid="{00000000-0005-0000-0000-0000011E0000}"/>
    <cellStyle name="표준 2 23 4" xfId="7676" xr:uid="{00000000-0005-0000-0000-0000021E0000}"/>
    <cellStyle name="표준 2 23 5" xfId="7677" xr:uid="{00000000-0005-0000-0000-0000031E0000}"/>
    <cellStyle name="표준 2 24" xfId="7678" xr:uid="{00000000-0005-0000-0000-0000041E0000}"/>
    <cellStyle name="표준 2 24 2" xfId="7679" xr:uid="{00000000-0005-0000-0000-0000051E0000}"/>
    <cellStyle name="표준 2 24 3" xfId="7680" xr:uid="{00000000-0005-0000-0000-0000061E0000}"/>
    <cellStyle name="표준 2 24 4" xfId="7681" xr:uid="{00000000-0005-0000-0000-0000071E0000}"/>
    <cellStyle name="표준 2 24 5" xfId="7682" xr:uid="{00000000-0005-0000-0000-0000081E0000}"/>
    <cellStyle name="표준 2 25" xfId="7683" xr:uid="{00000000-0005-0000-0000-0000091E0000}"/>
    <cellStyle name="표준 2 25 2" xfId="7684" xr:uid="{00000000-0005-0000-0000-00000A1E0000}"/>
    <cellStyle name="표준 2 25 3" xfId="7685" xr:uid="{00000000-0005-0000-0000-00000B1E0000}"/>
    <cellStyle name="표준 2 25 4" xfId="7686" xr:uid="{00000000-0005-0000-0000-00000C1E0000}"/>
    <cellStyle name="표준 2 25 5" xfId="7687" xr:uid="{00000000-0005-0000-0000-00000D1E0000}"/>
    <cellStyle name="표준 2 26" xfId="7688" xr:uid="{00000000-0005-0000-0000-00000E1E0000}"/>
    <cellStyle name="표준 2 26 2" xfId="7689" xr:uid="{00000000-0005-0000-0000-00000F1E0000}"/>
    <cellStyle name="표준 2 26 3" xfId="7690" xr:uid="{00000000-0005-0000-0000-0000101E0000}"/>
    <cellStyle name="표준 2 26 4" xfId="7691" xr:uid="{00000000-0005-0000-0000-0000111E0000}"/>
    <cellStyle name="표준 2 26 5" xfId="7692" xr:uid="{00000000-0005-0000-0000-0000121E0000}"/>
    <cellStyle name="표준 2 27" xfId="7693" xr:uid="{00000000-0005-0000-0000-0000131E0000}"/>
    <cellStyle name="표준 2 27 2" xfId="7694" xr:uid="{00000000-0005-0000-0000-0000141E0000}"/>
    <cellStyle name="표준 2 27 3" xfId="7695" xr:uid="{00000000-0005-0000-0000-0000151E0000}"/>
    <cellStyle name="표준 2 27 4" xfId="7696" xr:uid="{00000000-0005-0000-0000-0000161E0000}"/>
    <cellStyle name="표준 2 27 5" xfId="7697" xr:uid="{00000000-0005-0000-0000-0000171E0000}"/>
    <cellStyle name="표준 2 28" xfId="7698" xr:uid="{00000000-0005-0000-0000-0000181E0000}"/>
    <cellStyle name="표준 2 28 2" xfId="7699" xr:uid="{00000000-0005-0000-0000-0000191E0000}"/>
    <cellStyle name="표준 2 28 3" xfId="7700" xr:uid="{00000000-0005-0000-0000-00001A1E0000}"/>
    <cellStyle name="표준 2 28 4" xfId="7701" xr:uid="{00000000-0005-0000-0000-00001B1E0000}"/>
    <cellStyle name="표준 2 28 5" xfId="7702" xr:uid="{00000000-0005-0000-0000-00001C1E0000}"/>
    <cellStyle name="표준 2 29" xfId="7703" xr:uid="{00000000-0005-0000-0000-00001D1E0000}"/>
    <cellStyle name="표준 2 29 2" xfId="7704" xr:uid="{00000000-0005-0000-0000-00001E1E0000}"/>
    <cellStyle name="표준 2 29 3" xfId="7705" xr:uid="{00000000-0005-0000-0000-00001F1E0000}"/>
    <cellStyle name="표준 2 29 4" xfId="7706" xr:uid="{00000000-0005-0000-0000-0000201E0000}"/>
    <cellStyle name="표준 2 29 5" xfId="7707" xr:uid="{00000000-0005-0000-0000-0000211E0000}"/>
    <cellStyle name="표준 2 3" xfId="7708" xr:uid="{00000000-0005-0000-0000-0000221E0000}"/>
    <cellStyle name="표준 2 3 2" xfId="7709" xr:uid="{00000000-0005-0000-0000-0000231E0000}"/>
    <cellStyle name="표준 2 3 2 2" xfId="7710" xr:uid="{00000000-0005-0000-0000-0000241E0000}"/>
    <cellStyle name="표준 2 3 2 3" xfId="7711" xr:uid="{00000000-0005-0000-0000-0000251E0000}"/>
    <cellStyle name="표준 2 3 2 4" xfId="7712" xr:uid="{00000000-0005-0000-0000-0000261E0000}"/>
    <cellStyle name="표준 2 3 2 5" xfId="7713" xr:uid="{00000000-0005-0000-0000-0000271E0000}"/>
    <cellStyle name="표준 2 3 3" xfId="7714" xr:uid="{00000000-0005-0000-0000-0000281E0000}"/>
    <cellStyle name="표준 2 3 4" xfId="7715" xr:uid="{00000000-0005-0000-0000-0000291E0000}"/>
    <cellStyle name="표준 2 3 5" xfId="7716" xr:uid="{00000000-0005-0000-0000-00002A1E0000}"/>
    <cellStyle name="표준 2 30" xfId="7717" xr:uid="{00000000-0005-0000-0000-00002B1E0000}"/>
    <cellStyle name="표준 2 30 2" xfId="7718" xr:uid="{00000000-0005-0000-0000-00002C1E0000}"/>
    <cellStyle name="표준 2 30 3" xfId="7719" xr:uid="{00000000-0005-0000-0000-00002D1E0000}"/>
    <cellStyle name="표준 2 30 4" xfId="7720" xr:uid="{00000000-0005-0000-0000-00002E1E0000}"/>
    <cellStyle name="표준 2 30 5" xfId="7721" xr:uid="{00000000-0005-0000-0000-00002F1E0000}"/>
    <cellStyle name="표준 2 31" xfId="7722" xr:uid="{00000000-0005-0000-0000-0000301E0000}"/>
    <cellStyle name="표준 2 31 2" xfId="7723" xr:uid="{00000000-0005-0000-0000-0000311E0000}"/>
    <cellStyle name="표준 2 31 3" xfId="7724" xr:uid="{00000000-0005-0000-0000-0000321E0000}"/>
    <cellStyle name="표준 2 31 4" xfId="7725" xr:uid="{00000000-0005-0000-0000-0000331E0000}"/>
    <cellStyle name="표준 2 31 5" xfId="7726" xr:uid="{00000000-0005-0000-0000-0000341E0000}"/>
    <cellStyle name="표준 2 32" xfId="7727" xr:uid="{00000000-0005-0000-0000-0000351E0000}"/>
    <cellStyle name="표준 2 32 2" xfId="7728" xr:uid="{00000000-0005-0000-0000-0000361E0000}"/>
    <cellStyle name="표준 2 32 3" xfId="7729" xr:uid="{00000000-0005-0000-0000-0000371E0000}"/>
    <cellStyle name="표준 2 32 4" xfId="7730" xr:uid="{00000000-0005-0000-0000-0000381E0000}"/>
    <cellStyle name="표준 2 32 5" xfId="7731" xr:uid="{00000000-0005-0000-0000-0000391E0000}"/>
    <cellStyle name="표준 2 33" xfId="7732" xr:uid="{00000000-0005-0000-0000-00003A1E0000}"/>
    <cellStyle name="표준 2 33 2" xfId="7733" xr:uid="{00000000-0005-0000-0000-00003B1E0000}"/>
    <cellStyle name="표준 2 33 3" xfId="7734" xr:uid="{00000000-0005-0000-0000-00003C1E0000}"/>
    <cellStyle name="표준 2 33 4" xfId="7735" xr:uid="{00000000-0005-0000-0000-00003D1E0000}"/>
    <cellStyle name="표준 2 33 5" xfId="7736" xr:uid="{00000000-0005-0000-0000-00003E1E0000}"/>
    <cellStyle name="표준 2 34" xfId="7737" xr:uid="{00000000-0005-0000-0000-00003F1E0000}"/>
    <cellStyle name="표준 2 34 2" xfId="7738" xr:uid="{00000000-0005-0000-0000-0000401E0000}"/>
    <cellStyle name="표준 2 34 3" xfId="7739" xr:uid="{00000000-0005-0000-0000-0000411E0000}"/>
    <cellStyle name="표준 2 34 4" xfId="7740" xr:uid="{00000000-0005-0000-0000-0000421E0000}"/>
    <cellStyle name="표준 2 34 5" xfId="7741" xr:uid="{00000000-0005-0000-0000-0000431E0000}"/>
    <cellStyle name="표준 2 35" xfId="7742" xr:uid="{00000000-0005-0000-0000-0000441E0000}"/>
    <cellStyle name="표준 2 35 2" xfId="7743" xr:uid="{00000000-0005-0000-0000-0000451E0000}"/>
    <cellStyle name="표준 2 35 3" xfId="7744" xr:uid="{00000000-0005-0000-0000-0000461E0000}"/>
    <cellStyle name="표준 2 35 4" xfId="7745" xr:uid="{00000000-0005-0000-0000-0000471E0000}"/>
    <cellStyle name="표준 2 35 5" xfId="7746" xr:uid="{00000000-0005-0000-0000-0000481E0000}"/>
    <cellStyle name="표준 2 36" xfId="7747" xr:uid="{00000000-0005-0000-0000-0000491E0000}"/>
    <cellStyle name="표준 2 36 2" xfId="7748" xr:uid="{00000000-0005-0000-0000-00004A1E0000}"/>
    <cellStyle name="표준 2 36 3" xfId="7749" xr:uid="{00000000-0005-0000-0000-00004B1E0000}"/>
    <cellStyle name="표준 2 36 4" xfId="7750" xr:uid="{00000000-0005-0000-0000-00004C1E0000}"/>
    <cellStyle name="표준 2 36 5" xfId="7751" xr:uid="{00000000-0005-0000-0000-00004D1E0000}"/>
    <cellStyle name="표준 2 37" xfId="7752" xr:uid="{00000000-0005-0000-0000-00004E1E0000}"/>
    <cellStyle name="표준 2 37 2" xfId="7753" xr:uid="{00000000-0005-0000-0000-00004F1E0000}"/>
    <cellStyle name="표준 2 37 3" xfId="7754" xr:uid="{00000000-0005-0000-0000-0000501E0000}"/>
    <cellStyle name="표준 2 37 4" xfId="7755" xr:uid="{00000000-0005-0000-0000-0000511E0000}"/>
    <cellStyle name="표준 2 37 5" xfId="7756" xr:uid="{00000000-0005-0000-0000-0000521E0000}"/>
    <cellStyle name="표준 2 38" xfId="7757" xr:uid="{00000000-0005-0000-0000-0000531E0000}"/>
    <cellStyle name="표준 2 38 2" xfId="7758" xr:uid="{00000000-0005-0000-0000-0000541E0000}"/>
    <cellStyle name="표준 2 38 3" xfId="7759" xr:uid="{00000000-0005-0000-0000-0000551E0000}"/>
    <cellStyle name="표준 2 38 4" xfId="7760" xr:uid="{00000000-0005-0000-0000-0000561E0000}"/>
    <cellStyle name="표준 2 38 5" xfId="7761" xr:uid="{00000000-0005-0000-0000-0000571E0000}"/>
    <cellStyle name="표준 2 39" xfId="7762" xr:uid="{00000000-0005-0000-0000-0000581E0000}"/>
    <cellStyle name="표준 2 39 2" xfId="7763" xr:uid="{00000000-0005-0000-0000-0000591E0000}"/>
    <cellStyle name="표준 2 39 3" xfId="7764" xr:uid="{00000000-0005-0000-0000-00005A1E0000}"/>
    <cellStyle name="표준 2 39 4" xfId="7765" xr:uid="{00000000-0005-0000-0000-00005B1E0000}"/>
    <cellStyle name="표준 2 39 5" xfId="7766" xr:uid="{00000000-0005-0000-0000-00005C1E0000}"/>
    <cellStyle name="표준 2 4" xfId="7767" xr:uid="{00000000-0005-0000-0000-00005D1E0000}"/>
    <cellStyle name="표준 2 4 2" xfId="7768" xr:uid="{00000000-0005-0000-0000-00005E1E0000}"/>
    <cellStyle name="표준 2 4 3" xfId="7769" xr:uid="{00000000-0005-0000-0000-00005F1E0000}"/>
    <cellStyle name="표준 2 4 4" xfId="7770" xr:uid="{00000000-0005-0000-0000-0000601E0000}"/>
    <cellStyle name="표준 2 4 5" xfId="7771" xr:uid="{00000000-0005-0000-0000-0000611E0000}"/>
    <cellStyle name="표준 2 4 6" xfId="7772" xr:uid="{00000000-0005-0000-0000-0000621E0000}"/>
    <cellStyle name="표준 2 40" xfId="7773" xr:uid="{00000000-0005-0000-0000-0000631E0000}"/>
    <cellStyle name="표준 2 40 2" xfId="7774" xr:uid="{00000000-0005-0000-0000-0000641E0000}"/>
    <cellStyle name="표준 2 40 3" xfId="7775" xr:uid="{00000000-0005-0000-0000-0000651E0000}"/>
    <cellStyle name="표준 2 40 4" xfId="7776" xr:uid="{00000000-0005-0000-0000-0000661E0000}"/>
    <cellStyle name="표준 2 40 5" xfId="7777" xr:uid="{00000000-0005-0000-0000-0000671E0000}"/>
    <cellStyle name="표준 2 41" xfId="7778" xr:uid="{00000000-0005-0000-0000-0000681E0000}"/>
    <cellStyle name="표준 2 41 2" xfId="7779" xr:uid="{00000000-0005-0000-0000-0000691E0000}"/>
    <cellStyle name="표준 2 41 3" xfId="7780" xr:uid="{00000000-0005-0000-0000-00006A1E0000}"/>
    <cellStyle name="표준 2 41 4" xfId="7781" xr:uid="{00000000-0005-0000-0000-00006B1E0000}"/>
    <cellStyle name="표준 2 41 5" xfId="7782" xr:uid="{00000000-0005-0000-0000-00006C1E0000}"/>
    <cellStyle name="표준 2 42" xfId="7783" xr:uid="{00000000-0005-0000-0000-00006D1E0000}"/>
    <cellStyle name="표준 2 42 2" xfId="7784" xr:uid="{00000000-0005-0000-0000-00006E1E0000}"/>
    <cellStyle name="표준 2 42 3" xfId="7785" xr:uid="{00000000-0005-0000-0000-00006F1E0000}"/>
    <cellStyle name="표준 2 42 4" xfId="7786" xr:uid="{00000000-0005-0000-0000-0000701E0000}"/>
    <cellStyle name="표준 2 42 5" xfId="7787" xr:uid="{00000000-0005-0000-0000-0000711E0000}"/>
    <cellStyle name="표준 2 43" xfId="7788" xr:uid="{00000000-0005-0000-0000-0000721E0000}"/>
    <cellStyle name="표준 2 43 2" xfId="7789" xr:uid="{00000000-0005-0000-0000-0000731E0000}"/>
    <cellStyle name="표준 2 43 3" xfId="7790" xr:uid="{00000000-0005-0000-0000-0000741E0000}"/>
    <cellStyle name="표준 2 43 4" xfId="7791" xr:uid="{00000000-0005-0000-0000-0000751E0000}"/>
    <cellStyle name="표준 2 43 5" xfId="7792" xr:uid="{00000000-0005-0000-0000-0000761E0000}"/>
    <cellStyle name="표준 2 44" xfId="7793" xr:uid="{00000000-0005-0000-0000-0000771E0000}"/>
    <cellStyle name="표준 2 44 2" xfId="7794" xr:uid="{00000000-0005-0000-0000-0000781E0000}"/>
    <cellStyle name="표준 2 44 3" xfId="7795" xr:uid="{00000000-0005-0000-0000-0000791E0000}"/>
    <cellStyle name="표준 2 44 4" xfId="7796" xr:uid="{00000000-0005-0000-0000-00007A1E0000}"/>
    <cellStyle name="표준 2 44 5" xfId="7797" xr:uid="{00000000-0005-0000-0000-00007B1E0000}"/>
    <cellStyle name="표준 2 45" xfId="7798" xr:uid="{00000000-0005-0000-0000-00007C1E0000}"/>
    <cellStyle name="표준 2 45 2" xfId="7799" xr:uid="{00000000-0005-0000-0000-00007D1E0000}"/>
    <cellStyle name="표준 2 45 3" xfId="7800" xr:uid="{00000000-0005-0000-0000-00007E1E0000}"/>
    <cellStyle name="표준 2 45 4" xfId="7801" xr:uid="{00000000-0005-0000-0000-00007F1E0000}"/>
    <cellStyle name="표준 2 45 5" xfId="7802" xr:uid="{00000000-0005-0000-0000-0000801E0000}"/>
    <cellStyle name="표준 2 46" xfId="7803" xr:uid="{00000000-0005-0000-0000-0000811E0000}"/>
    <cellStyle name="표준 2 46 2" xfId="7804" xr:uid="{00000000-0005-0000-0000-0000821E0000}"/>
    <cellStyle name="표준 2 46 3" xfId="7805" xr:uid="{00000000-0005-0000-0000-0000831E0000}"/>
    <cellStyle name="표준 2 46 4" xfId="7806" xr:uid="{00000000-0005-0000-0000-0000841E0000}"/>
    <cellStyle name="표준 2 46 5" xfId="7807" xr:uid="{00000000-0005-0000-0000-0000851E0000}"/>
    <cellStyle name="표준 2 47" xfId="7808" xr:uid="{00000000-0005-0000-0000-0000861E0000}"/>
    <cellStyle name="표준 2 47 2" xfId="7809" xr:uid="{00000000-0005-0000-0000-0000871E0000}"/>
    <cellStyle name="표준 2 47 3" xfId="7810" xr:uid="{00000000-0005-0000-0000-0000881E0000}"/>
    <cellStyle name="표준 2 47 4" xfId="7811" xr:uid="{00000000-0005-0000-0000-0000891E0000}"/>
    <cellStyle name="표준 2 47 5" xfId="7812" xr:uid="{00000000-0005-0000-0000-00008A1E0000}"/>
    <cellStyle name="표준 2 48" xfId="7813" xr:uid="{00000000-0005-0000-0000-00008B1E0000}"/>
    <cellStyle name="표준 2 49" xfId="7814" xr:uid="{00000000-0005-0000-0000-00008C1E0000}"/>
    <cellStyle name="표준 2 5" xfId="7815" xr:uid="{00000000-0005-0000-0000-00008D1E0000}"/>
    <cellStyle name="표준 2 5 2" xfId="7816" xr:uid="{00000000-0005-0000-0000-00008E1E0000}"/>
    <cellStyle name="표준 2 5 3" xfId="7817" xr:uid="{00000000-0005-0000-0000-00008F1E0000}"/>
    <cellStyle name="표준 2 5 4" xfId="7818" xr:uid="{00000000-0005-0000-0000-0000901E0000}"/>
    <cellStyle name="표준 2 5 5" xfId="7819" xr:uid="{00000000-0005-0000-0000-0000911E0000}"/>
    <cellStyle name="표준 2 50" xfId="7820" xr:uid="{00000000-0005-0000-0000-0000921E0000}"/>
    <cellStyle name="표준 2 51" xfId="7821" xr:uid="{00000000-0005-0000-0000-0000931E0000}"/>
    <cellStyle name="표준 2 52" xfId="7822" xr:uid="{00000000-0005-0000-0000-0000941E0000}"/>
    <cellStyle name="표준 2 53" xfId="7823" xr:uid="{00000000-0005-0000-0000-0000951E0000}"/>
    <cellStyle name="표준 2 54" xfId="7824" xr:uid="{00000000-0005-0000-0000-0000961E0000}"/>
    <cellStyle name="표준 2 55" xfId="7825" xr:uid="{00000000-0005-0000-0000-0000971E0000}"/>
    <cellStyle name="표준 2 56" xfId="7826" xr:uid="{00000000-0005-0000-0000-0000981E0000}"/>
    <cellStyle name="표준 2 57" xfId="7827" xr:uid="{00000000-0005-0000-0000-0000991E0000}"/>
    <cellStyle name="표준 2 58" xfId="7828" xr:uid="{00000000-0005-0000-0000-00009A1E0000}"/>
    <cellStyle name="표준 2 6" xfId="7829" xr:uid="{00000000-0005-0000-0000-00009B1E0000}"/>
    <cellStyle name="표준 2 6 2" xfId="7830" xr:uid="{00000000-0005-0000-0000-00009C1E0000}"/>
    <cellStyle name="표준 2 6 3" xfId="7831" xr:uid="{00000000-0005-0000-0000-00009D1E0000}"/>
    <cellStyle name="표준 2 6 4" xfId="7832" xr:uid="{00000000-0005-0000-0000-00009E1E0000}"/>
    <cellStyle name="표준 2 6 5" xfId="7833" xr:uid="{00000000-0005-0000-0000-00009F1E0000}"/>
    <cellStyle name="표준 2 7" xfId="7834" xr:uid="{00000000-0005-0000-0000-0000A01E0000}"/>
    <cellStyle name="표준 2 7 2" xfId="7835" xr:uid="{00000000-0005-0000-0000-0000A11E0000}"/>
    <cellStyle name="표준 2 7 3" xfId="7836" xr:uid="{00000000-0005-0000-0000-0000A21E0000}"/>
    <cellStyle name="표준 2 7 4" xfId="7837" xr:uid="{00000000-0005-0000-0000-0000A31E0000}"/>
    <cellStyle name="표준 2 7 5" xfId="7838" xr:uid="{00000000-0005-0000-0000-0000A41E0000}"/>
    <cellStyle name="표준 2 8" xfId="7839" xr:uid="{00000000-0005-0000-0000-0000A51E0000}"/>
    <cellStyle name="표준 2 8 2" xfId="7840" xr:uid="{00000000-0005-0000-0000-0000A61E0000}"/>
    <cellStyle name="표준 2 8 3" xfId="7841" xr:uid="{00000000-0005-0000-0000-0000A71E0000}"/>
    <cellStyle name="표준 2 8 4" xfId="7842" xr:uid="{00000000-0005-0000-0000-0000A81E0000}"/>
    <cellStyle name="표준 2 8 5" xfId="7843" xr:uid="{00000000-0005-0000-0000-0000A91E0000}"/>
    <cellStyle name="표준 2 9" xfId="7844" xr:uid="{00000000-0005-0000-0000-0000AA1E0000}"/>
    <cellStyle name="표준 2 9 2" xfId="7845" xr:uid="{00000000-0005-0000-0000-0000AB1E0000}"/>
    <cellStyle name="표준 2 9 3" xfId="7846" xr:uid="{00000000-0005-0000-0000-0000AC1E0000}"/>
    <cellStyle name="표준 2 9 4" xfId="7847" xr:uid="{00000000-0005-0000-0000-0000AD1E0000}"/>
    <cellStyle name="표준 2 9 5" xfId="7848" xr:uid="{00000000-0005-0000-0000-0000AE1E0000}"/>
    <cellStyle name="표준 20" xfId="7849" xr:uid="{00000000-0005-0000-0000-0000AF1E0000}"/>
    <cellStyle name="표준 21" xfId="7850" xr:uid="{00000000-0005-0000-0000-0000B01E0000}"/>
    <cellStyle name="표준 22" xfId="7851" xr:uid="{00000000-0005-0000-0000-0000B11E0000}"/>
    <cellStyle name="표준 23" xfId="7852" xr:uid="{00000000-0005-0000-0000-0000B21E0000}"/>
    <cellStyle name="표준 24" xfId="7853" xr:uid="{00000000-0005-0000-0000-0000B31E0000}"/>
    <cellStyle name="표준 25" xfId="7854" xr:uid="{00000000-0005-0000-0000-0000B41E0000}"/>
    <cellStyle name="표준 26" xfId="7855" xr:uid="{00000000-0005-0000-0000-0000B51E0000}"/>
    <cellStyle name="표준 27" xfId="7856" xr:uid="{00000000-0005-0000-0000-0000B61E0000}"/>
    <cellStyle name="표준 28" xfId="7857" xr:uid="{00000000-0005-0000-0000-0000B71E0000}"/>
    <cellStyle name="표준 29" xfId="7858" xr:uid="{00000000-0005-0000-0000-0000B81E0000}"/>
    <cellStyle name="표준 3" xfId="7859" xr:uid="{00000000-0005-0000-0000-0000B91E0000}"/>
    <cellStyle name="표준 3 2" xfId="7860" xr:uid="{00000000-0005-0000-0000-0000BA1E0000}"/>
    <cellStyle name="표준 3 2 2" xfId="7861" xr:uid="{00000000-0005-0000-0000-0000BB1E0000}"/>
    <cellStyle name="표준 3 2 3" xfId="7862" xr:uid="{00000000-0005-0000-0000-0000BC1E0000}"/>
    <cellStyle name="표준 3 2 4" xfId="7863" xr:uid="{00000000-0005-0000-0000-0000BD1E0000}"/>
    <cellStyle name="표준 3 2 5" xfId="7864" xr:uid="{00000000-0005-0000-0000-0000BE1E0000}"/>
    <cellStyle name="표준 3 2 6" xfId="7865" xr:uid="{00000000-0005-0000-0000-0000BF1E0000}"/>
    <cellStyle name="표준 3 3" xfId="7866" xr:uid="{00000000-0005-0000-0000-0000C01E0000}"/>
    <cellStyle name="표준 3 3 2" xfId="7867" xr:uid="{00000000-0005-0000-0000-0000C11E0000}"/>
    <cellStyle name="표준 3 3 3" xfId="7868" xr:uid="{00000000-0005-0000-0000-0000C21E0000}"/>
    <cellStyle name="표준 3 3 4" xfId="7869" xr:uid="{00000000-0005-0000-0000-0000C31E0000}"/>
    <cellStyle name="표준 3 3 5" xfId="7870" xr:uid="{00000000-0005-0000-0000-0000C41E0000}"/>
    <cellStyle name="표준 3 4" xfId="7871" xr:uid="{00000000-0005-0000-0000-0000C51E0000}"/>
    <cellStyle name="표준 3 4 2" xfId="7872" xr:uid="{00000000-0005-0000-0000-0000C61E0000}"/>
    <cellStyle name="표준 3 4 2 2" xfId="7873" xr:uid="{00000000-0005-0000-0000-0000C71E0000}"/>
    <cellStyle name="표준 3 4 2 2 2" xfId="7874" xr:uid="{00000000-0005-0000-0000-0000C81E0000}"/>
    <cellStyle name="표준 3 4 2 2 2 2" xfId="7875" xr:uid="{00000000-0005-0000-0000-0000C91E0000}"/>
    <cellStyle name="표준 3 4 2 2 2 2 2" xfId="9963" xr:uid="{00000000-0005-0000-0000-0000CA1E0000}"/>
    <cellStyle name="표준 3 4 2 2 2 3" xfId="9962" xr:uid="{00000000-0005-0000-0000-0000CB1E0000}"/>
    <cellStyle name="표준 3 4 2 2 3" xfId="7876" xr:uid="{00000000-0005-0000-0000-0000CC1E0000}"/>
    <cellStyle name="표준 3 4 2 2 3 2" xfId="9964" xr:uid="{00000000-0005-0000-0000-0000CD1E0000}"/>
    <cellStyle name="표준 3 4 2 2 4" xfId="9961" xr:uid="{00000000-0005-0000-0000-0000CE1E0000}"/>
    <cellStyle name="표준 3 4 2 3" xfId="7877" xr:uid="{00000000-0005-0000-0000-0000CF1E0000}"/>
    <cellStyle name="표준 3 4 2 3 2" xfId="7878" xr:uid="{00000000-0005-0000-0000-0000D01E0000}"/>
    <cellStyle name="표준 3 4 2 3 2 2" xfId="7879" xr:uid="{00000000-0005-0000-0000-0000D11E0000}"/>
    <cellStyle name="표준 3 4 2 3 2 2 2" xfId="9967" xr:uid="{00000000-0005-0000-0000-0000D21E0000}"/>
    <cellStyle name="표준 3 4 2 3 2 3" xfId="9966" xr:uid="{00000000-0005-0000-0000-0000D31E0000}"/>
    <cellStyle name="표준 3 4 2 3 3" xfId="7880" xr:uid="{00000000-0005-0000-0000-0000D41E0000}"/>
    <cellStyle name="표준 3 4 2 3 3 2" xfId="9968" xr:uid="{00000000-0005-0000-0000-0000D51E0000}"/>
    <cellStyle name="표준 3 4 2 3 4" xfId="9965" xr:uid="{00000000-0005-0000-0000-0000D61E0000}"/>
    <cellStyle name="표준 3 4 2 4" xfId="7881" xr:uid="{00000000-0005-0000-0000-0000D71E0000}"/>
    <cellStyle name="표준 3 4 2 4 2" xfId="7882" xr:uid="{00000000-0005-0000-0000-0000D81E0000}"/>
    <cellStyle name="표준 3 4 2 4 2 2" xfId="9970" xr:uid="{00000000-0005-0000-0000-0000D91E0000}"/>
    <cellStyle name="표준 3 4 2 4 3" xfId="9969" xr:uid="{00000000-0005-0000-0000-0000DA1E0000}"/>
    <cellStyle name="표준 3 4 2 5" xfId="7883" xr:uid="{00000000-0005-0000-0000-0000DB1E0000}"/>
    <cellStyle name="표준 3 4 2 5 2" xfId="9971" xr:uid="{00000000-0005-0000-0000-0000DC1E0000}"/>
    <cellStyle name="표준 3 4 2 6" xfId="9960" xr:uid="{00000000-0005-0000-0000-0000DD1E0000}"/>
    <cellStyle name="표준 3 5" xfId="7884" xr:uid="{00000000-0005-0000-0000-0000DE1E0000}"/>
    <cellStyle name="표준 3 6" xfId="7885" xr:uid="{00000000-0005-0000-0000-0000DF1E0000}"/>
    <cellStyle name="표준 3 7" xfId="7886" xr:uid="{00000000-0005-0000-0000-0000E01E0000}"/>
    <cellStyle name="표준 3 7 2" xfId="7887" xr:uid="{00000000-0005-0000-0000-0000E11E0000}"/>
    <cellStyle name="표준 3 7 2 2" xfId="7888" xr:uid="{00000000-0005-0000-0000-0000E21E0000}"/>
    <cellStyle name="표준 3 7 2 2 2" xfId="7889" xr:uid="{00000000-0005-0000-0000-0000E31E0000}"/>
    <cellStyle name="표준 3 7 2 2 2 2" xfId="9975" xr:uid="{00000000-0005-0000-0000-0000E41E0000}"/>
    <cellStyle name="표준 3 7 2 2 3" xfId="9974" xr:uid="{00000000-0005-0000-0000-0000E51E0000}"/>
    <cellStyle name="표준 3 7 2 3" xfId="7890" xr:uid="{00000000-0005-0000-0000-0000E61E0000}"/>
    <cellStyle name="표준 3 7 2 3 2" xfId="9976" xr:uid="{00000000-0005-0000-0000-0000E71E0000}"/>
    <cellStyle name="표준 3 7 2 4" xfId="9973" xr:uid="{00000000-0005-0000-0000-0000E81E0000}"/>
    <cellStyle name="표준 3 7 3" xfId="7891" xr:uid="{00000000-0005-0000-0000-0000E91E0000}"/>
    <cellStyle name="표준 3 7 3 2" xfId="7892" xr:uid="{00000000-0005-0000-0000-0000EA1E0000}"/>
    <cellStyle name="표준 3 7 3 2 2" xfId="7893" xr:uid="{00000000-0005-0000-0000-0000EB1E0000}"/>
    <cellStyle name="표준 3 7 3 2 2 2" xfId="9979" xr:uid="{00000000-0005-0000-0000-0000EC1E0000}"/>
    <cellStyle name="표준 3 7 3 2 3" xfId="9978" xr:uid="{00000000-0005-0000-0000-0000ED1E0000}"/>
    <cellStyle name="표준 3 7 3 3" xfId="7894" xr:uid="{00000000-0005-0000-0000-0000EE1E0000}"/>
    <cellStyle name="표준 3 7 3 3 2" xfId="9980" xr:uid="{00000000-0005-0000-0000-0000EF1E0000}"/>
    <cellStyle name="표준 3 7 3 4" xfId="9977" xr:uid="{00000000-0005-0000-0000-0000F01E0000}"/>
    <cellStyle name="표준 3 7 4" xfId="7895" xr:uid="{00000000-0005-0000-0000-0000F11E0000}"/>
    <cellStyle name="표준 3 7 4 2" xfId="7896" xr:uid="{00000000-0005-0000-0000-0000F21E0000}"/>
    <cellStyle name="표준 3 7 4 2 2" xfId="9982" xr:uid="{00000000-0005-0000-0000-0000F31E0000}"/>
    <cellStyle name="표준 3 7 4 3" xfId="9981" xr:uid="{00000000-0005-0000-0000-0000F41E0000}"/>
    <cellStyle name="표준 3 7 5" xfId="7897" xr:uid="{00000000-0005-0000-0000-0000F51E0000}"/>
    <cellStyle name="표준 3 7 5 2" xfId="9983" xr:uid="{00000000-0005-0000-0000-0000F61E0000}"/>
    <cellStyle name="표준 3 7 6" xfId="9972" xr:uid="{00000000-0005-0000-0000-0000F71E0000}"/>
    <cellStyle name="표준 3 8" xfId="7898" xr:uid="{00000000-0005-0000-0000-0000F81E0000}"/>
    <cellStyle name="표준 30" xfId="7899" xr:uid="{00000000-0005-0000-0000-0000F91E0000}"/>
    <cellStyle name="표준 31" xfId="7900" xr:uid="{00000000-0005-0000-0000-0000FA1E0000}"/>
    <cellStyle name="표준 32" xfId="7901" xr:uid="{00000000-0005-0000-0000-0000FB1E0000}"/>
    <cellStyle name="표준 33" xfId="7902" xr:uid="{00000000-0005-0000-0000-0000FC1E0000}"/>
    <cellStyle name="표준 34" xfId="7903" xr:uid="{00000000-0005-0000-0000-0000FD1E0000}"/>
    <cellStyle name="표준 35" xfId="7904" xr:uid="{00000000-0005-0000-0000-0000FE1E0000}"/>
    <cellStyle name="표준 36" xfId="7905" xr:uid="{00000000-0005-0000-0000-0000FF1E0000}"/>
    <cellStyle name="표준 37" xfId="7906" xr:uid="{00000000-0005-0000-0000-0000001F0000}"/>
    <cellStyle name="표준 38" xfId="7907" xr:uid="{00000000-0005-0000-0000-0000011F0000}"/>
    <cellStyle name="표준 38 2" xfId="7908" xr:uid="{00000000-0005-0000-0000-0000021F0000}"/>
    <cellStyle name="표준 38 3" xfId="7909" xr:uid="{00000000-0005-0000-0000-0000031F0000}"/>
    <cellStyle name="표준 39" xfId="7910" xr:uid="{00000000-0005-0000-0000-0000041F0000}"/>
    <cellStyle name="표준 39 2" xfId="7911" xr:uid="{00000000-0005-0000-0000-0000051F0000}"/>
    <cellStyle name="표준 39 3" xfId="7912" xr:uid="{00000000-0005-0000-0000-0000061F0000}"/>
    <cellStyle name="표준 4" xfId="7913" xr:uid="{00000000-0005-0000-0000-0000071F0000}"/>
    <cellStyle name="표준 4 2" xfId="7914" xr:uid="{00000000-0005-0000-0000-0000081F0000}"/>
    <cellStyle name="표준 4 3" xfId="7915" xr:uid="{00000000-0005-0000-0000-0000091F0000}"/>
    <cellStyle name="표준 4 3 2" xfId="7916" xr:uid="{00000000-0005-0000-0000-00000A1F0000}"/>
    <cellStyle name="표준 4 4" xfId="7917" xr:uid="{00000000-0005-0000-0000-00000B1F0000}"/>
    <cellStyle name="표준 4 4 2" xfId="7918" xr:uid="{00000000-0005-0000-0000-00000C1F0000}"/>
    <cellStyle name="표준 4 5" xfId="7919" xr:uid="{00000000-0005-0000-0000-00000D1F0000}"/>
    <cellStyle name="표준 4 6" xfId="7920" xr:uid="{00000000-0005-0000-0000-00000E1F0000}"/>
    <cellStyle name="표준 4 7" xfId="7921" xr:uid="{00000000-0005-0000-0000-00000F1F0000}"/>
    <cellStyle name="표준 4 8" xfId="10014" xr:uid="{00000000-0005-0000-0000-0000101F0000}"/>
    <cellStyle name="표준 40" xfId="7922" xr:uid="{00000000-0005-0000-0000-0000111F0000}"/>
    <cellStyle name="표준 40 2" xfId="7923" xr:uid="{00000000-0005-0000-0000-0000121F0000}"/>
    <cellStyle name="표준 40 3" xfId="7924" xr:uid="{00000000-0005-0000-0000-0000131F0000}"/>
    <cellStyle name="표준 41" xfId="7925" xr:uid="{00000000-0005-0000-0000-0000141F0000}"/>
    <cellStyle name="표준 41 2" xfId="7926" xr:uid="{00000000-0005-0000-0000-0000151F0000}"/>
    <cellStyle name="표준 41 3" xfId="7927" xr:uid="{00000000-0005-0000-0000-0000161F0000}"/>
    <cellStyle name="표준 42" xfId="7928" xr:uid="{00000000-0005-0000-0000-0000171F0000}"/>
    <cellStyle name="표준 43" xfId="7929" xr:uid="{00000000-0005-0000-0000-0000181F0000}"/>
    <cellStyle name="표준 44" xfId="7930" xr:uid="{00000000-0005-0000-0000-0000191F0000}"/>
    <cellStyle name="표준 44 10" xfId="7931" xr:uid="{00000000-0005-0000-0000-00001A1F0000}"/>
    <cellStyle name="표준 44 11" xfId="7932" xr:uid="{00000000-0005-0000-0000-00001B1F0000}"/>
    <cellStyle name="표준 44 12" xfId="7933" xr:uid="{00000000-0005-0000-0000-00001C1F0000}"/>
    <cellStyle name="표준 44 13" xfId="7934" xr:uid="{00000000-0005-0000-0000-00001D1F0000}"/>
    <cellStyle name="표준 44 14" xfId="7935" xr:uid="{00000000-0005-0000-0000-00001E1F0000}"/>
    <cellStyle name="표준 44 15" xfId="7936" xr:uid="{00000000-0005-0000-0000-00001F1F0000}"/>
    <cellStyle name="표준 44 16" xfId="7937" xr:uid="{00000000-0005-0000-0000-0000201F0000}"/>
    <cellStyle name="표준 44 2" xfId="7938" xr:uid="{00000000-0005-0000-0000-0000211F0000}"/>
    <cellStyle name="표준 44 3" xfId="7939" xr:uid="{00000000-0005-0000-0000-0000221F0000}"/>
    <cellStyle name="표준 44 4" xfId="7940" xr:uid="{00000000-0005-0000-0000-0000231F0000}"/>
    <cellStyle name="표준 44 5" xfId="7941" xr:uid="{00000000-0005-0000-0000-0000241F0000}"/>
    <cellStyle name="표준 44 6" xfId="7942" xr:uid="{00000000-0005-0000-0000-0000251F0000}"/>
    <cellStyle name="표준 44 7" xfId="7943" xr:uid="{00000000-0005-0000-0000-0000261F0000}"/>
    <cellStyle name="표준 44 8" xfId="7944" xr:uid="{00000000-0005-0000-0000-0000271F0000}"/>
    <cellStyle name="표준 44 9" xfId="7945" xr:uid="{00000000-0005-0000-0000-0000281F0000}"/>
    <cellStyle name="표준 45" xfId="7946" xr:uid="{00000000-0005-0000-0000-0000291F0000}"/>
    <cellStyle name="표준 45 10" xfId="7947" xr:uid="{00000000-0005-0000-0000-00002A1F0000}"/>
    <cellStyle name="표준 45 11" xfId="7948" xr:uid="{00000000-0005-0000-0000-00002B1F0000}"/>
    <cellStyle name="표준 45 12" xfId="7949" xr:uid="{00000000-0005-0000-0000-00002C1F0000}"/>
    <cellStyle name="표준 45 13" xfId="7950" xr:uid="{00000000-0005-0000-0000-00002D1F0000}"/>
    <cellStyle name="표준 45 14" xfId="7951" xr:uid="{00000000-0005-0000-0000-00002E1F0000}"/>
    <cellStyle name="표준 45 15" xfId="7952" xr:uid="{00000000-0005-0000-0000-00002F1F0000}"/>
    <cellStyle name="표준 45 16" xfId="7953" xr:uid="{00000000-0005-0000-0000-0000301F0000}"/>
    <cellStyle name="표준 45 2" xfId="7954" xr:uid="{00000000-0005-0000-0000-0000311F0000}"/>
    <cellStyle name="표준 45 3" xfId="7955" xr:uid="{00000000-0005-0000-0000-0000321F0000}"/>
    <cellStyle name="표준 45 4" xfId="7956" xr:uid="{00000000-0005-0000-0000-0000331F0000}"/>
    <cellStyle name="표준 45 5" xfId="7957" xr:uid="{00000000-0005-0000-0000-0000341F0000}"/>
    <cellStyle name="표준 45 6" xfId="7958" xr:uid="{00000000-0005-0000-0000-0000351F0000}"/>
    <cellStyle name="표준 45 7" xfId="7959" xr:uid="{00000000-0005-0000-0000-0000361F0000}"/>
    <cellStyle name="표준 45 8" xfId="7960" xr:uid="{00000000-0005-0000-0000-0000371F0000}"/>
    <cellStyle name="표준 45 9" xfId="7961" xr:uid="{00000000-0005-0000-0000-0000381F0000}"/>
    <cellStyle name="표준 46" xfId="7962" xr:uid="{00000000-0005-0000-0000-0000391F0000}"/>
    <cellStyle name="표준 46 10" xfId="7963" xr:uid="{00000000-0005-0000-0000-00003A1F0000}"/>
    <cellStyle name="표준 46 11" xfId="7964" xr:uid="{00000000-0005-0000-0000-00003B1F0000}"/>
    <cellStyle name="표준 46 12" xfId="7965" xr:uid="{00000000-0005-0000-0000-00003C1F0000}"/>
    <cellStyle name="표준 46 13" xfId="7966" xr:uid="{00000000-0005-0000-0000-00003D1F0000}"/>
    <cellStyle name="표준 46 14" xfId="7967" xr:uid="{00000000-0005-0000-0000-00003E1F0000}"/>
    <cellStyle name="표준 46 15" xfId="7968" xr:uid="{00000000-0005-0000-0000-00003F1F0000}"/>
    <cellStyle name="표준 46 16" xfId="7969" xr:uid="{00000000-0005-0000-0000-0000401F0000}"/>
    <cellStyle name="표준 46 2" xfId="7970" xr:uid="{00000000-0005-0000-0000-0000411F0000}"/>
    <cellStyle name="표준 46 3" xfId="7971" xr:uid="{00000000-0005-0000-0000-0000421F0000}"/>
    <cellStyle name="표준 46 4" xfId="7972" xr:uid="{00000000-0005-0000-0000-0000431F0000}"/>
    <cellStyle name="표준 46 5" xfId="7973" xr:uid="{00000000-0005-0000-0000-0000441F0000}"/>
    <cellStyle name="표준 46 6" xfId="7974" xr:uid="{00000000-0005-0000-0000-0000451F0000}"/>
    <cellStyle name="표준 46 7" xfId="7975" xr:uid="{00000000-0005-0000-0000-0000461F0000}"/>
    <cellStyle name="표준 46 8" xfId="7976" xr:uid="{00000000-0005-0000-0000-0000471F0000}"/>
    <cellStyle name="표준 46 9" xfId="7977" xr:uid="{00000000-0005-0000-0000-0000481F0000}"/>
    <cellStyle name="표준 47" xfId="7978" xr:uid="{00000000-0005-0000-0000-0000491F0000}"/>
    <cellStyle name="표준 47 10" xfId="7979" xr:uid="{00000000-0005-0000-0000-00004A1F0000}"/>
    <cellStyle name="표준 47 11" xfId="7980" xr:uid="{00000000-0005-0000-0000-00004B1F0000}"/>
    <cellStyle name="표준 47 12" xfId="7981" xr:uid="{00000000-0005-0000-0000-00004C1F0000}"/>
    <cellStyle name="표준 47 13" xfId="7982" xr:uid="{00000000-0005-0000-0000-00004D1F0000}"/>
    <cellStyle name="표준 47 14" xfId="7983" xr:uid="{00000000-0005-0000-0000-00004E1F0000}"/>
    <cellStyle name="표준 47 15" xfId="7984" xr:uid="{00000000-0005-0000-0000-00004F1F0000}"/>
    <cellStyle name="표준 47 16" xfId="7985" xr:uid="{00000000-0005-0000-0000-0000501F0000}"/>
    <cellStyle name="표준 47 17" xfId="7986" xr:uid="{00000000-0005-0000-0000-0000511F0000}"/>
    <cellStyle name="표준 47 18" xfId="7987" xr:uid="{00000000-0005-0000-0000-0000521F0000}"/>
    <cellStyle name="표준 47 19" xfId="7988" xr:uid="{00000000-0005-0000-0000-0000531F0000}"/>
    <cellStyle name="표준 47 2" xfId="7989" xr:uid="{00000000-0005-0000-0000-0000541F0000}"/>
    <cellStyle name="표준 47 20" xfId="7990" xr:uid="{00000000-0005-0000-0000-0000551F0000}"/>
    <cellStyle name="표준 47 21" xfId="7991" xr:uid="{00000000-0005-0000-0000-0000561F0000}"/>
    <cellStyle name="표준 47 22" xfId="7992" xr:uid="{00000000-0005-0000-0000-0000571F0000}"/>
    <cellStyle name="표준 47 23" xfId="7993" xr:uid="{00000000-0005-0000-0000-0000581F0000}"/>
    <cellStyle name="표준 47 24" xfId="7994" xr:uid="{00000000-0005-0000-0000-0000591F0000}"/>
    <cellStyle name="표준 47 25" xfId="7995" xr:uid="{00000000-0005-0000-0000-00005A1F0000}"/>
    <cellStyle name="표준 47 26" xfId="7996" xr:uid="{00000000-0005-0000-0000-00005B1F0000}"/>
    <cellStyle name="표준 47 27" xfId="7997" xr:uid="{00000000-0005-0000-0000-00005C1F0000}"/>
    <cellStyle name="표준 47 28" xfId="7998" xr:uid="{00000000-0005-0000-0000-00005D1F0000}"/>
    <cellStyle name="표준 47 29" xfId="7999" xr:uid="{00000000-0005-0000-0000-00005E1F0000}"/>
    <cellStyle name="표준 47 3" xfId="8000" xr:uid="{00000000-0005-0000-0000-00005F1F0000}"/>
    <cellStyle name="표준 47 30" xfId="8001" xr:uid="{00000000-0005-0000-0000-0000601F0000}"/>
    <cellStyle name="표준 47 31" xfId="8002" xr:uid="{00000000-0005-0000-0000-0000611F0000}"/>
    <cellStyle name="표준 47 32" xfId="8003" xr:uid="{00000000-0005-0000-0000-0000621F0000}"/>
    <cellStyle name="표준 47 33" xfId="8004" xr:uid="{00000000-0005-0000-0000-0000631F0000}"/>
    <cellStyle name="표준 47 34" xfId="8005" xr:uid="{00000000-0005-0000-0000-0000641F0000}"/>
    <cellStyle name="표준 47 35" xfId="8006" xr:uid="{00000000-0005-0000-0000-0000651F0000}"/>
    <cellStyle name="표준 47 36" xfId="8007" xr:uid="{00000000-0005-0000-0000-0000661F0000}"/>
    <cellStyle name="표준 47 37" xfId="8008" xr:uid="{00000000-0005-0000-0000-0000671F0000}"/>
    <cellStyle name="표준 47 38" xfId="8009" xr:uid="{00000000-0005-0000-0000-0000681F0000}"/>
    <cellStyle name="표준 47 39" xfId="8010" xr:uid="{00000000-0005-0000-0000-0000691F0000}"/>
    <cellStyle name="표준 47 4" xfId="8011" xr:uid="{00000000-0005-0000-0000-00006A1F0000}"/>
    <cellStyle name="표준 47 40" xfId="8012" xr:uid="{00000000-0005-0000-0000-00006B1F0000}"/>
    <cellStyle name="표준 47 41" xfId="8013" xr:uid="{00000000-0005-0000-0000-00006C1F0000}"/>
    <cellStyle name="표준 47 42" xfId="8014" xr:uid="{00000000-0005-0000-0000-00006D1F0000}"/>
    <cellStyle name="표준 47 43" xfId="8015" xr:uid="{00000000-0005-0000-0000-00006E1F0000}"/>
    <cellStyle name="표준 47 44" xfId="8016" xr:uid="{00000000-0005-0000-0000-00006F1F0000}"/>
    <cellStyle name="표준 47 45" xfId="8017" xr:uid="{00000000-0005-0000-0000-0000701F0000}"/>
    <cellStyle name="표준 47 46" xfId="8018" xr:uid="{00000000-0005-0000-0000-0000711F0000}"/>
    <cellStyle name="표준 47 47" xfId="8019" xr:uid="{00000000-0005-0000-0000-0000721F0000}"/>
    <cellStyle name="표준 47 47 2" xfId="8020" xr:uid="{00000000-0005-0000-0000-0000731F0000}"/>
    <cellStyle name="표준 47 5" xfId="8021" xr:uid="{00000000-0005-0000-0000-0000741F0000}"/>
    <cellStyle name="표준 47 5 2" xfId="8022" xr:uid="{00000000-0005-0000-0000-0000751F0000}"/>
    <cellStyle name="표준 47 6" xfId="8023" xr:uid="{00000000-0005-0000-0000-0000761F0000}"/>
    <cellStyle name="표준 47 6 2" xfId="8024" xr:uid="{00000000-0005-0000-0000-0000771F0000}"/>
    <cellStyle name="표준 47 7" xfId="8025" xr:uid="{00000000-0005-0000-0000-0000781F0000}"/>
    <cellStyle name="표준 47 7 2" xfId="8026" xr:uid="{00000000-0005-0000-0000-0000791F0000}"/>
    <cellStyle name="표준 47 8" xfId="8027" xr:uid="{00000000-0005-0000-0000-00007A1F0000}"/>
    <cellStyle name="표준 47 8 2" xfId="8028" xr:uid="{00000000-0005-0000-0000-00007B1F0000}"/>
    <cellStyle name="표준 47 9" xfId="8029" xr:uid="{00000000-0005-0000-0000-00007C1F0000}"/>
    <cellStyle name="표준 47 9 2" xfId="8030" xr:uid="{00000000-0005-0000-0000-00007D1F0000}"/>
    <cellStyle name="표준 48" xfId="8031" xr:uid="{00000000-0005-0000-0000-00007E1F0000}"/>
    <cellStyle name="표준 48 10" xfId="8032" xr:uid="{00000000-0005-0000-0000-00007F1F0000}"/>
    <cellStyle name="표준 48 10 2" xfId="8033" xr:uid="{00000000-0005-0000-0000-0000801F0000}"/>
    <cellStyle name="표준 48 11" xfId="8034" xr:uid="{00000000-0005-0000-0000-0000811F0000}"/>
    <cellStyle name="표준 48 11 2" xfId="8035" xr:uid="{00000000-0005-0000-0000-0000821F0000}"/>
    <cellStyle name="표준 48 12" xfId="8036" xr:uid="{00000000-0005-0000-0000-0000831F0000}"/>
    <cellStyle name="표준 48 12 2" xfId="8037" xr:uid="{00000000-0005-0000-0000-0000841F0000}"/>
    <cellStyle name="표준 48 13" xfId="8038" xr:uid="{00000000-0005-0000-0000-0000851F0000}"/>
    <cellStyle name="표준 48 13 2" xfId="8039" xr:uid="{00000000-0005-0000-0000-0000861F0000}"/>
    <cellStyle name="표준 48 14" xfId="8040" xr:uid="{00000000-0005-0000-0000-0000871F0000}"/>
    <cellStyle name="표준 48 14 2" xfId="8041" xr:uid="{00000000-0005-0000-0000-0000881F0000}"/>
    <cellStyle name="표준 48 15" xfId="8042" xr:uid="{00000000-0005-0000-0000-0000891F0000}"/>
    <cellStyle name="표준 48 15 2" xfId="8043" xr:uid="{00000000-0005-0000-0000-00008A1F0000}"/>
    <cellStyle name="표준 48 15 2 2" xfId="8044" xr:uid="{00000000-0005-0000-0000-00008B1F0000}"/>
    <cellStyle name="표준 48 15 3" xfId="8045" xr:uid="{00000000-0005-0000-0000-00008C1F0000}"/>
    <cellStyle name="표준 48 15 3 2" xfId="8046" xr:uid="{00000000-0005-0000-0000-00008D1F0000}"/>
    <cellStyle name="표준 48 15 4" xfId="8047" xr:uid="{00000000-0005-0000-0000-00008E1F0000}"/>
    <cellStyle name="표준 48 16" xfId="8048" xr:uid="{00000000-0005-0000-0000-00008F1F0000}"/>
    <cellStyle name="표준 48 16 2" xfId="8049" xr:uid="{00000000-0005-0000-0000-0000901F0000}"/>
    <cellStyle name="표준 48 16 2 2" xfId="8050" xr:uid="{00000000-0005-0000-0000-0000911F0000}"/>
    <cellStyle name="표준 48 16 3" xfId="8051" xr:uid="{00000000-0005-0000-0000-0000921F0000}"/>
    <cellStyle name="표준 48 16 3 2" xfId="8052" xr:uid="{00000000-0005-0000-0000-0000931F0000}"/>
    <cellStyle name="표준 48 16 4" xfId="8053" xr:uid="{00000000-0005-0000-0000-0000941F0000}"/>
    <cellStyle name="표준 48 17" xfId="8054" xr:uid="{00000000-0005-0000-0000-0000951F0000}"/>
    <cellStyle name="표준 48 2" xfId="8055" xr:uid="{00000000-0005-0000-0000-0000961F0000}"/>
    <cellStyle name="표준 48 2 2" xfId="8056" xr:uid="{00000000-0005-0000-0000-0000971F0000}"/>
    <cellStyle name="표준 48 2 2 2" xfId="8057" xr:uid="{00000000-0005-0000-0000-0000981F0000}"/>
    <cellStyle name="표준 48 2 3" xfId="8058" xr:uid="{00000000-0005-0000-0000-0000991F0000}"/>
    <cellStyle name="표준 48 2 3 2" xfId="8059" xr:uid="{00000000-0005-0000-0000-00009A1F0000}"/>
    <cellStyle name="표준 48 2 4" xfId="8060" xr:uid="{00000000-0005-0000-0000-00009B1F0000}"/>
    <cellStyle name="표준 48 3" xfId="8061" xr:uid="{00000000-0005-0000-0000-00009C1F0000}"/>
    <cellStyle name="표준 48 3 2" xfId="8062" xr:uid="{00000000-0005-0000-0000-00009D1F0000}"/>
    <cellStyle name="표준 48 3 2 2" xfId="8063" xr:uid="{00000000-0005-0000-0000-00009E1F0000}"/>
    <cellStyle name="표준 48 3 3" xfId="8064" xr:uid="{00000000-0005-0000-0000-00009F1F0000}"/>
    <cellStyle name="표준 48 3 3 2" xfId="8065" xr:uid="{00000000-0005-0000-0000-0000A01F0000}"/>
    <cellStyle name="표준 48 3 4" xfId="8066" xr:uid="{00000000-0005-0000-0000-0000A11F0000}"/>
    <cellStyle name="표준 48 4" xfId="8067" xr:uid="{00000000-0005-0000-0000-0000A21F0000}"/>
    <cellStyle name="표준 48 4 2" xfId="8068" xr:uid="{00000000-0005-0000-0000-0000A31F0000}"/>
    <cellStyle name="표준 48 4 2 2" xfId="8069" xr:uid="{00000000-0005-0000-0000-0000A41F0000}"/>
    <cellStyle name="표준 48 4 3" xfId="8070" xr:uid="{00000000-0005-0000-0000-0000A51F0000}"/>
    <cellStyle name="표준 48 4 3 2" xfId="8071" xr:uid="{00000000-0005-0000-0000-0000A61F0000}"/>
    <cellStyle name="표준 48 4 4" xfId="8072" xr:uid="{00000000-0005-0000-0000-0000A71F0000}"/>
    <cellStyle name="표준 48 5" xfId="8073" xr:uid="{00000000-0005-0000-0000-0000A81F0000}"/>
    <cellStyle name="표준 48 5 2" xfId="8074" xr:uid="{00000000-0005-0000-0000-0000A91F0000}"/>
    <cellStyle name="표준 48 5 2 2" xfId="8075" xr:uid="{00000000-0005-0000-0000-0000AA1F0000}"/>
    <cellStyle name="표준 48 5 3" xfId="8076" xr:uid="{00000000-0005-0000-0000-0000AB1F0000}"/>
    <cellStyle name="표준 48 5 3 2" xfId="8077" xr:uid="{00000000-0005-0000-0000-0000AC1F0000}"/>
    <cellStyle name="표준 48 5 4" xfId="8078" xr:uid="{00000000-0005-0000-0000-0000AD1F0000}"/>
    <cellStyle name="표준 48 6" xfId="8079" xr:uid="{00000000-0005-0000-0000-0000AE1F0000}"/>
    <cellStyle name="표준 48 6 2" xfId="8080" xr:uid="{00000000-0005-0000-0000-0000AF1F0000}"/>
    <cellStyle name="표준 48 6 2 2" xfId="8081" xr:uid="{00000000-0005-0000-0000-0000B01F0000}"/>
    <cellStyle name="표준 48 6 3" xfId="8082" xr:uid="{00000000-0005-0000-0000-0000B11F0000}"/>
    <cellStyle name="표준 48 6 3 2" xfId="8083" xr:uid="{00000000-0005-0000-0000-0000B21F0000}"/>
    <cellStyle name="표준 48 6 4" xfId="8084" xr:uid="{00000000-0005-0000-0000-0000B31F0000}"/>
    <cellStyle name="표준 48 7" xfId="8085" xr:uid="{00000000-0005-0000-0000-0000B41F0000}"/>
    <cellStyle name="표준 48 7 2" xfId="8086" xr:uid="{00000000-0005-0000-0000-0000B51F0000}"/>
    <cellStyle name="표준 48 7 2 2" xfId="8087" xr:uid="{00000000-0005-0000-0000-0000B61F0000}"/>
    <cellStyle name="표준 48 7 3" xfId="8088" xr:uid="{00000000-0005-0000-0000-0000B71F0000}"/>
    <cellStyle name="표준 48 7 3 2" xfId="8089" xr:uid="{00000000-0005-0000-0000-0000B81F0000}"/>
    <cellStyle name="표준 48 7 4" xfId="8090" xr:uid="{00000000-0005-0000-0000-0000B91F0000}"/>
    <cellStyle name="표준 48 8" xfId="8091" xr:uid="{00000000-0005-0000-0000-0000BA1F0000}"/>
    <cellStyle name="표준 48 8 2" xfId="8092" xr:uid="{00000000-0005-0000-0000-0000BB1F0000}"/>
    <cellStyle name="표준 48 8 2 2" xfId="8093" xr:uid="{00000000-0005-0000-0000-0000BC1F0000}"/>
    <cellStyle name="표준 48 8 3" xfId="8094" xr:uid="{00000000-0005-0000-0000-0000BD1F0000}"/>
    <cellStyle name="표준 48 8 3 2" xfId="8095" xr:uid="{00000000-0005-0000-0000-0000BE1F0000}"/>
    <cellStyle name="표준 48 8 4" xfId="8096" xr:uid="{00000000-0005-0000-0000-0000BF1F0000}"/>
    <cellStyle name="표준 48 9" xfId="8097" xr:uid="{00000000-0005-0000-0000-0000C01F0000}"/>
    <cellStyle name="표준 48 9 2" xfId="8098" xr:uid="{00000000-0005-0000-0000-0000C11F0000}"/>
    <cellStyle name="표준 48 9 2 2" xfId="8099" xr:uid="{00000000-0005-0000-0000-0000C21F0000}"/>
    <cellStyle name="표준 48 9 3" xfId="8100" xr:uid="{00000000-0005-0000-0000-0000C31F0000}"/>
    <cellStyle name="표준 48 9 3 2" xfId="8101" xr:uid="{00000000-0005-0000-0000-0000C41F0000}"/>
    <cellStyle name="표준 48 9 4" xfId="8102" xr:uid="{00000000-0005-0000-0000-0000C51F0000}"/>
    <cellStyle name="표준 49" xfId="8103" xr:uid="{00000000-0005-0000-0000-0000C61F0000}"/>
    <cellStyle name="표준 49 10" xfId="8104" xr:uid="{00000000-0005-0000-0000-0000C71F0000}"/>
    <cellStyle name="표준 49 10 2" xfId="8105" xr:uid="{00000000-0005-0000-0000-0000C81F0000}"/>
    <cellStyle name="표준 49 10 2 2" xfId="8106" xr:uid="{00000000-0005-0000-0000-0000C91F0000}"/>
    <cellStyle name="표준 49 10 3" xfId="8107" xr:uid="{00000000-0005-0000-0000-0000CA1F0000}"/>
    <cellStyle name="표준 49 10 3 2" xfId="8108" xr:uid="{00000000-0005-0000-0000-0000CB1F0000}"/>
    <cellStyle name="표준 49 10 4" xfId="8109" xr:uid="{00000000-0005-0000-0000-0000CC1F0000}"/>
    <cellStyle name="표준 49 11" xfId="8110" xr:uid="{00000000-0005-0000-0000-0000CD1F0000}"/>
    <cellStyle name="표준 49 11 2" xfId="8111" xr:uid="{00000000-0005-0000-0000-0000CE1F0000}"/>
    <cellStyle name="표준 49 11 2 2" xfId="8112" xr:uid="{00000000-0005-0000-0000-0000CF1F0000}"/>
    <cellStyle name="표준 49 11 3" xfId="8113" xr:uid="{00000000-0005-0000-0000-0000D01F0000}"/>
    <cellStyle name="표준 49 11 3 2" xfId="8114" xr:uid="{00000000-0005-0000-0000-0000D11F0000}"/>
    <cellStyle name="표준 49 11 4" xfId="8115" xr:uid="{00000000-0005-0000-0000-0000D21F0000}"/>
    <cellStyle name="표준 49 12" xfId="8116" xr:uid="{00000000-0005-0000-0000-0000D31F0000}"/>
    <cellStyle name="표준 49 12 2" xfId="8117" xr:uid="{00000000-0005-0000-0000-0000D41F0000}"/>
    <cellStyle name="표준 49 12 2 2" xfId="8118" xr:uid="{00000000-0005-0000-0000-0000D51F0000}"/>
    <cellStyle name="표준 49 12 3" xfId="8119" xr:uid="{00000000-0005-0000-0000-0000D61F0000}"/>
    <cellStyle name="표준 49 12 3 2" xfId="8120" xr:uid="{00000000-0005-0000-0000-0000D71F0000}"/>
    <cellStyle name="표준 49 12 4" xfId="8121" xr:uid="{00000000-0005-0000-0000-0000D81F0000}"/>
    <cellStyle name="표준 49 13" xfId="8122" xr:uid="{00000000-0005-0000-0000-0000D91F0000}"/>
    <cellStyle name="표준 49 13 2" xfId="8123" xr:uid="{00000000-0005-0000-0000-0000DA1F0000}"/>
    <cellStyle name="표준 49 13 2 2" xfId="8124" xr:uid="{00000000-0005-0000-0000-0000DB1F0000}"/>
    <cellStyle name="표준 49 13 3" xfId="8125" xr:uid="{00000000-0005-0000-0000-0000DC1F0000}"/>
    <cellStyle name="표준 49 13 3 2" xfId="8126" xr:uid="{00000000-0005-0000-0000-0000DD1F0000}"/>
    <cellStyle name="표준 49 13 4" xfId="8127" xr:uid="{00000000-0005-0000-0000-0000DE1F0000}"/>
    <cellStyle name="표준 49 14" xfId="8128" xr:uid="{00000000-0005-0000-0000-0000DF1F0000}"/>
    <cellStyle name="표준 49 14 2" xfId="8129" xr:uid="{00000000-0005-0000-0000-0000E01F0000}"/>
    <cellStyle name="표준 49 14 2 2" xfId="8130" xr:uid="{00000000-0005-0000-0000-0000E11F0000}"/>
    <cellStyle name="표준 49 14 3" xfId="8131" xr:uid="{00000000-0005-0000-0000-0000E21F0000}"/>
    <cellStyle name="표준 49 14 3 2" xfId="8132" xr:uid="{00000000-0005-0000-0000-0000E31F0000}"/>
    <cellStyle name="표준 49 14 4" xfId="8133" xr:uid="{00000000-0005-0000-0000-0000E41F0000}"/>
    <cellStyle name="표준 49 15" xfId="8134" xr:uid="{00000000-0005-0000-0000-0000E51F0000}"/>
    <cellStyle name="표준 49 15 2" xfId="8135" xr:uid="{00000000-0005-0000-0000-0000E61F0000}"/>
    <cellStyle name="표준 49 15 2 2" xfId="8136" xr:uid="{00000000-0005-0000-0000-0000E71F0000}"/>
    <cellStyle name="표준 49 15 3" xfId="8137" xr:uid="{00000000-0005-0000-0000-0000E81F0000}"/>
    <cellStyle name="표준 49 15 3 2" xfId="8138" xr:uid="{00000000-0005-0000-0000-0000E91F0000}"/>
    <cellStyle name="표준 49 15 4" xfId="8139" xr:uid="{00000000-0005-0000-0000-0000EA1F0000}"/>
    <cellStyle name="표준 49 16" xfId="8140" xr:uid="{00000000-0005-0000-0000-0000EB1F0000}"/>
    <cellStyle name="표준 49 16 2" xfId="8141" xr:uid="{00000000-0005-0000-0000-0000EC1F0000}"/>
    <cellStyle name="표준 49 16 2 2" xfId="8142" xr:uid="{00000000-0005-0000-0000-0000ED1F0000}"/>
    <cellStyle name="표준 49 16 3" xfId="8143" xr:uid="{00000000-0005-0000-0000-0000EE1F0000}"/>
    <cellStyle name="표준 49 16 3 2" xfId="8144" xr:uid="{00000000-0005-0000-0000-0000EF1F0000}"/>
    <cellStyle name="표준 49 16 4" xfId="8145" xr:uid="{00000000-0005-0000-0000-0000F01F0000}"/>
    <cellStyle name="표준 49 17" xfId="8146" xr:uid="{00000000-0005-0000-0000-0000F11F0000}"/>
    <cellStyle name="표준 49 2" xfId="8147" xr:uid="{00000000-0005-0000-0000-0000F21F0000}"/>
    <cellStyle name="표준 49 2 2" xfId="8148" xr:uid="{00000000-0005-0000-0000-0000F31F0000}"/>
    <cellStyle name="표준 49 2 2 2" xfId="8149" xr:uid="{00000000-0005-0000-0000-0000F41F0000}"/>
    <cellStyle name="표준 49 2 3" xfId="8150" xr:uid="{00000000-0005-0000-0000-0000F51F0000}"/>
    <cellStyle name="표준 49 2 3 2" xfId="8151" xr:uid="{00000000-0005-0000-0000-0000F61F0000}"/>
    <cellStyle name="표준 49 2 4" xfId="8152" xr:uid="{00000000-0005-0000-0000-0000F71F0000}"/>
    <cellStyle name="표준 49 3" xfId="8153" xr:uid="{00000000-0005-0000-0000-0000F81F0000}"/>
    <cellStyle name="표준 49 3 2" xfId="8154" xr:uid="{00000000-0005-0000-0000-0000F91F0000}"/>
    <cellStyle name="표준 49 3 2 2" xfId="8155" xr:uid="{00000000-0005-0000-0000-0000FA1F0000}"/>
    <cellStyle name="표준 49 3 3" xfId="8156" xr:uid="{00000000-0005-0000-0000-0000FB1F0000}"/>
    <cellStyle name="표준 49 3 3 2" xfId="8157" xr:uid="{00000000-0005-0000-0000-0000FC1F0000}"/>
    <cellStyle name="표준 49 3 4" xfId="8158" xr:uid="{00000000-0005-0000-0000-0000FD1F0000}"/>
    <cellStyle name="표준 49 4" xfId="8159" xr:uid="{00000000-0005-0000-0000-0000FE1F0000}"/>
    <cellStyle name="표준 49 4 2" xfId="8160" xr:uid="{00000000-0005-0000-0000-0000FF1F0000}"/>
    <cellStyle name="표준 49 4 2 2" xfId="8161" xr:uid="{00000000-0005-0000-0000-000000200000}"/>
    <cellStyle name="표준 49 4 3" xfId="8162" xr:uid="{00000000-0005-0000-0000-000001200000}"/>
    <cellStyle name="표준 49 4 3 2" xfId="8163" xr:uid="{00000000-0005-0000-0000-000002200000}"/>
    <cellStyle name="표준 49 4 4" xfId="8164" xr:uid="{00000000-0005-0000-0000-000003200000}"/>
    <cellStyle name="표준 49 5" xfId="8165" xr:uid="{00000000-0005-0000-0000-000004200000}"/>
    <cellStyle name="표준 49 5 2" xfId="8166" xr:uid="{00000000-0005-0000-0000-000005200000}"/>
    <cellStyle name="표준 49 5 2 2" xfId="8167" xr:uid="{00000000-0005-0000-0000-000006200000}"/>
    <cellStyle name="표준 49 5 3" xfId="8168" xr:uid="{00000000-0005-0000-0000-000007200000}"/>
    <cellStyle name="표준 49 5 3 2" xfId="8169" xr:uid="{00000000-0005-0000-0000-000008200000}"/>
    <cellStyle name="표준 49 5 4" xfId="8170" xr:uid="{00000000-0005-0000-0000-000009200000}"/>
    <cellStyle name="표준 49 6" xfId="8171" xr:uid="{00000000-0005-0000-0000-00000A200000}"/>
    <cellStyle name="표준 49 6 2" xfId="8172" xr:uid="{00000000-0005-0000-0000-00000B200000}"/>
    <cellStyle name="표준 49 6 2 2" xfId="8173" xr:uid="{00000000-0005-0000-0000-00000C200000}"/>
    <cellStyle name="표준 49 6 3" xfId="8174" xr:uid="{00000000-0005-0000-0000-00000D200000}"/>
    <cellStyle name="표준 49 6 3 2" xfId="8175" xr:uid="{00000000-0005-0000-0000-00000E200000}"/>
    <cellStyle name="표준 49 6 4" xfId="8176" xr:uid="{00000000-0005-0000-0000-00000F200000}"/>
    <cellStyle name="표준 49 7" xfId="8177" xr:uid="{00000000-0005-0000-0000-000010200000}"/>
    <cellStyle name="표준 49 7 2" xfId="8178" xr:uid="{00000000-0005-0000-0000-000011200000}"/>
    <cellStyle name="표준 49 7 2 2" xfId="8179" xr:uid="{00000000-0005-0000-0000-000012200000}"/>
    <cellStyle name="표준 49 7 3" xfId="8180" xr:uid="{00000000-0005-0000-0000-000013200000}"/>
    <cellStyle name="표준 49 7 3 2" xfId="8181" xr:uid="{00000000-0005-0000-0000-000014200000}"/>
    <cellStyle name="표준 49 7 4" xfId="8182" xr:uid="{00000000-0005-0000-0000-000015200000}"/>
    <cellStyle name="표준 49 8" xfId="8183" xr:uid="{00000000-0005-0000-0000-000016200000}"/>
    <cellStyle name="표준 49 8 2" xfId="8184" xr:uid="{00000000-0005-0000-0000-000017200000}"/>
    <cellStyle name="표준 49 8 2 2" xfId="8185" xr:uid="{00000000-0005-0000-0000-000018200000}"/>
    <cellStyle name="표준 49 8 3" xfId="8186" xr:uid="{00000000-0005-0000-0000-000019200000}"/>
    <cellStyle name="표준 49 8 3 2" xfId="8187" xr:uid="{00000000-0005-0000-0000-00001A200000}"/>
    <cellStyle name="표준 49 8 4" xfId="8188" xr:uid="{00000000-0005-0000-0000-00001B200000}"/>
    <cellStyle name="표준 49 9" xfId="8189" xr:uid="{00000000-0005-0000-0000-00001C200000}"/>
    <cellStyle name="표준 49 9 2" xfId="8190" xr:uid="{00000000-0005-0000-0000-00001D200000}"/>
    <cellStyle name="표준 49 9 2 2" xfId="8191" xr:uid="{00000000-0005-0000-0000-00001E200000}"/>
    <cellStyle name="표준 49 9 3" xfId="8192" xr:uid="{00000000-0005-0000-0000-00001F200000}"/>
    <cellStyle name="표준 49 9 3 2" xfId="8193" xr:uid="{00000000-0005-0000-0000-000020200000}"/>
    <cellStyle name="표준 49 9 4" xfId="8194" xr:uid="{00000000-0005-0000-0000-000021200000}"/>
    <cellStyle name="표준 5" xfId="8195" xr:uid="{00000000-0005-0000-0000-000022200000}"/>
    <cellStyle name="표준 5 2" xfId="8196" xr:uid="{00000000-0005-0000-0000-000023200000}"/>
    <cellStyle name="표준 5 2 2" xfId="8197" xr:uid="{00000000-0005-0000-0000-000024200000}"/>
    <cellStyle name="표준 5 3" xfId="8198" xr:uid="{00000000-0005-0000-0000-000025200000}"/>
    <cellStyle name="표준 5 3 2" xfId="8199" xr:uid="{00000000-0005-0000-0000-000026200000}"/>
    <cellStyle name="표준 5 4" xfId="8200" xr:uid="{00000000-0005-0000-0000-000027200000}"/>
    <cellStyle name="표준 5 4 2" xfId="8201" xr:uid="{00000000-0005-0000-0000-000028200000}"/>
    <cellStyle name="표준 5 5" xfId="8202" xr:uid="{00000000-0005-0000-0000-000029200000}"/>
    <cellStyle name="표준 5 6" xfId="8203" xr:uid="{00000000-0005-0000-0000-00002A200000}"/>
    <cellStyle name="표준 5 7" xfId="8204" xr:uid="{00000000-0005-0000-0000-00002B200000}"/>
    <cellStyle name="표준 5 8" xfId="8205" xr:uid="{00000000-0005-0000-0000-00002C200000}"/>
    <cellStyle name="표준 50" xfId="8206" xr:uid="{00000000-0005-0000-0000-00002D200000}"/>
    <cellStyle name="표준 50 10" xfId="8207" xr:uid="{00000000-0005-0000-0000-00002E200000}"/>
    <cellStyle name="표준 50 10 2" xfId="8208" xr:uid="{00000000-0005-0000-0000-00002F200000}"/>
    <cellStyle name="표준 50 10 2 2" xfId="8209" xr:uid="{00000000-0005-0000-0000-000030200000}"/>
    <cellStyle name="표준 50 10 3" xfId="8210" xr:uid="{00000000-0005-0000-0000-000031200000}"/>
    <cellStyle name="표준 50 10 3 2" xfId="8211" xr:uid="{00000000-0005-0000-0000-000032200000}"/>
    <cellStyle name="표준 50 10 4" xfId="8212" xr:uid="{00000000-0005-0000-0000-000033200000}"/>
    <cellStyle name="표준 50 11" xfId="8213" xr:uid="{00000000-0005-0000-0000-000034200000}"/>
    <cellStyle name="표준 50 11 2" xfId="8214" xr:uid="{00000000-0005-0000-0000-000035200000}"/>
    <cellStyle name="표준 50 11 2 2" xfId="8215" xr:uid="{00000000-0005-0000-0000-000036200000}"/>
    <cellStyle name="표준 50 11 3" xfId="8216" xr:uid="{00000000-0005-0000-0000-000037200000}"/>
    <cellStyle name="표준 50 11 3 2" xfId="8217" xr:uid="{00000000-0005-0000-0000-000038200000}"/>
    <cellStyle name="표준 50 11 4" xfId="8218" xr:uid="{00000000-0005-0000-0000-000039200000}"/>
    <cellStyle name="표준 50 12" xfId="8219" xr:uid="{00000000-0005-0000-0000-00003A200000}"/>
    <cellStyle name="표준 50 12 2" xfId="8220" xr:uid="{00000000-0005-0000-0000-00003B200000}"/>
    <cellStyle name="표준 50 12 2 2" xfId="8221" xr:uid="{00000000-0005-0000-0000-00003C200000}"/>
    <cellStyle name="표준 50 12 3" xfId="8222" xr:uid="{00000000-0005-0000-0000-00003D200000}"/>
    <cellStyle name="표준 50 12 3 2" xfId="8223" xr:uid="{00000000-0005-0000-0000-00003E200000}"/>
    <cellStyle name="표준 50 12 4" xfId="8224" xr:uid="{00000000-0005-0000-0000-00003F200000}"/>
    <cellStyle name="표준 50 13" xfId="8225" xr:uid="{00000000-0005-0000-0000-000040200000}"/>
    <cellStyle name="표준 50 13 2" xfId="8226" xr:uid="{00000000-0005-0000-0000-000041200000}"/>
    <cellStyle name="표준 50 13 2 2" xfId="8227" xr:uid="{00000000-0005-0000-0000-000042200000}"/>
    <cellStyle name="표준 50 13 3" xfId="8228" xr:uid="{00000000-0005-0000-0000-000043200000}"/>
    <cellStyle name="표준 50 13 3 2" xfId="8229" xr:uid="{00000000-0005-0000-0000-000044200000}"/>
    <cellStyle name="표준 50 13 4" xfId="8230" xr:uid="{00000000-0005-0000-0000-000045200000}"/>
    <cellStyle name="표준 50 14" xfId="8231" xr:uid="{00000000-0005-0000-0000-000046200000}"/>
    <cellStyle name="표준 50 14 2" xfId="8232" xr:uid="{00000000-0005-0000-0000-000047200000}"/>
    <cellStyle name="표준 50 14 2 2" xfId="8233" xr:uid="{00000000-0005-0000-0000-000048200000}"/>
    <cellStyle name="표준 50 14 3" xfId="8234" xr:uid="{00000000-0005-0000-0000-000049200000}"/>
    <cellStyle name="표준 50 14 3 2" xfId="8235" xr:uid="{00000000-0005-0000-0000-00004A200000}"/>
    <cellStyle name="표준 50 14 4" xfId="8236" xr:uid="{00000000-0005-0000-0000-00004B200000}"/>
    <cellStyle name="표준 50 15" xfId="8237" xr:uid="{00000000-0005-0000-0000-00004C200000}"/>
    <cellStyle name="표준 50 15 2" xfId="8238" xr:uid="{00000000-0005-0000-0000-00004D200000}"/>
    <cellStyle name="표준 50 15 2 2" xfId="8239" xr:uid="{00000000-0005-0000-0000-00004E200000}"/>
    <cellStyle name="표준 50 15 3" xfId="8240" xr:uid="{00000000-0005-0000-0000-00004F200000}"/>
    <cellStyle name="표준 50 15 3 2" xfId="8241" xr:uid="{00000000-0005-0000-0000-000050200000}"/>
    <cellStyle name="표준 50 15 4" xfId="8242" xr:uid="{00000000-0005-0000-0000-000051200000}"/>
    <cellStyle name="표준 50 16" xfId="8243" xr:uid="{00000000-0005-0000-0000-000052200000}"/>
    <cellStyle name="표준 50 16 2" xfId="8244" xr:uid="{00000000-0005-0000-0000-000053200000}"/>
    <cellStyle name="표준 50 16 2 2" xfId="8245" xr:uid="{00000000-0005-0000-0000-000054200000}"/>
    <cellStyle name="표준 50 16 3" xfId="8246" xr:uid="{00000000-0005-0000-0000-000055200000}"/>
    <cellStyle name="표준 50 16 3 2" xfId="8247" xr:uid="{00000000-0005-0000-0000-000056200000}"/>
    <cellStyle name="표준 50 16 4" xfId="8248" xr:uid="{00000000-0005-0000-0000-000057200000}"/>
    <cellStyle name="표준 50 17" xfId="8249" xr:uid="{00000000-0005-0000-0000-000058200000}"/>
    <cellStyle name="표준 50 2" xfId="8250" xr:uid="{00000000-0005-0000-0000-000059200000}"/>
    <cellStyle name="표준 50 2 2" xfId="8251" xr:uid="{00000000-0005-0000-0000-00005A200000}"/>
    <cellStyle name="표준 50 2 2 2" xfId="8252" xr:uid="{00000000-0005-0000-0000-00005B200000}"/>
    <cellStyle name="표준 50 2 3" xfId="8253" xr:uid="{00000000-0005-0000-0000-00005C200000}"/>
    <cellStyle name="표준 50 2 3 2" xfId="8254" xr:uid="{00000000-0005-0000-0000-00005D200000}"/>
    <cellStyle name="표준 50 2 4" xfId="8255" xr:uid="{00000000-0005-0000-0000-00005E200000}"/>
    <cellStyle name="표준 50 3" xfId="8256" xr:uid="{00000000-0005-0000-0000-00005F200000}"/>
    <cellStyle name="표준 50 3 2" xfId="8257" xr:uid="{00000000-0005-0000-0000-000060200000}"/>
    <cellStyle name="표준 50 3 2 2" xfId="8258" xr:uid="{00000000-0005-0000-0000-000061200000}"/>
    <cellStyle name="표준 50 3 3" xfId="8259" xr:uid="{00000000-0005-0000-0000-000062200000}"/>
    <cellStyle name="표준 50 3 3 2" xfId="8260" xr:uid="{00000000-0005-0000-0000-000063200000}"/>
    <cellStyle name="표준 50 3 4" xfId="8261" xr:uid="{00000000-0005-0000-0000-000064200000}"/>
    <cellStyle name="표준 50 4" xfId="8262" xr:uid="{00000000-0005-0000-0000-000065200000}"/>
    <cellStyle name="표준 50 4 2" xfId="8263" xr:uid="{00000000-0005-0000-0000-000066200000}"/>
    <cellStyle name="표준 50 4 2 2" xfId="8264" xr:uid="{00000000-0005-0000-0000-000067200000}"/>
    <cellStyle name="표준 50 4 3" xfId="8265" xr:uid="{00000000-0005-0000-0000-000068200000}"/>
    <cellStyle name="표준 50 4 3 2" xfId="8266" xr:uid="{00000000-0005-0000-0000-000069200000}"/>
    <cellStyle name="표준 50 4 4" xfId="8267" xr:uid="{00000000-0005-0000-0000-00006A200000}"/>
    <cellStyle name="표준 50 5" xfId="8268" xr:uid="{00000000-0005-0000-0000-00006B200000}"/>
    <cellStyle name="표준 50 5 2" xfId="8269" xr:uid="{00000000-0005-0000-0000-00006C200000}"/>
    <cellStyle name="표준 50 5 2 2" xfId="8270" xr:uid="{00000000-0005-0000-0000-00006D200000}"/>
    <cellStyle name="표준 50 5 3" xfId="8271" xr:uid="{00000000-0005-0000-0000-00006E200000}"/>
    <cellStyle name="표준 50 5 3 2" xfId="8272" xr:uid="{00000000-0005-0000-0000-00006F200000}"/>
    <cellStyle name="표준 50 5 4" xfId="8273" xr:uid="{00000000-0005-0000-0000-000070200000}"/>
    <cellStyle name="표준 50 6" xfId="8274" xr:uid="{00000000-0005-0000-0000-000071200000}"/>
    <cellStyle name="표준 50 6 2" xfId="8275" xr:uid="{00000000-0005-0000-0000-000072200000}"/>
    <cellStyle name="표준 50 6 2 2" xfId="8276" xr:uid="{00000000-0005-0000-0000-000073200000}"/>
    <cellStyle name="표준 50 6 3" xfId="8277" xr:uid="{00000000-0005-0000-0000-000074200000}"/>
    <cellStyle name="표준 50 6 3 2" xfId="8278" xr:uid="{00000000-0005-0000-0000-000075200000}"/>
    <cellStyle name="표준 50 6 4" xfId="8279" xr:uid="{00000000-0005-0000-0000-000076200000}"/>
    <cellStyle name="표준 50 7" xfId="8280" xr:uid="{00000000-0005-0000-0000-000077200000}"/>
    <cellStyle name="표준 50 7 2" xfId="8281" xr:uid="{00000000-0005-0000-0000-000078200000}"/>
    <cellStyle name="표준 50 7 2 2" xfId="8282" xr:uid="{00000000-0005-0000-0000-000079200000}"/>
    <cellStyle name="표준 50 7 3" xfId="8283" xr:uid="{00000000-0005-0000-0000-00007A200000}"/>
    <cellStyle name="표준 50 7 3 2" xfId="8284" xr:uid="{00000000-0005-0000-0000-00007B200000}"/>
    <cellStyle name="표준 50 7 4" xfId="8285" xr:uid="{00000000-0005-0000-0000-00007C200000}"/>
    <cellStyle name="표준 50 8" xfId="8286" xr:uid="{00000000-0005-0000-0000-00007D200000}"/>
    <cellStyle name="표준 50 8 2" xfId="8287" xr:uid="{00000000-0005-0000-0000-00007E200000}"/>
    <cellStyle name="표준 50 8 2 2" xfId="8288" xr:uid="{00000000-0005-0000-0000-00007F200000}"/>
    <cellStyle name="표준 50 8 3" xfId="8289" xr:uid="{00000000-0005-0000-0000-000080200000}"/>
    <cellStyle name="표준 50 8 3 2" xfId="8290" xr:uid="{00000000-0005-0000-0000-000081200000}"/>
    <cellStyle name="표준 50 8 4" xfId="8291" xr:uid="{00000000-0005-0000-0000-000082200000}"/>
    <cellStyle name="표준 50 9" xfId="8292" xr:uid="{00000000-0005-0000-0000-000083200000}"/>
    <cellStyle name="표준 50 9 2" xfId="8293" xr:uid="{00000000-0005-0000-0000-000084200000}"/>
    <cellStyle name="표준 50 9 2 2" xfId="8294" xr:uid="{00000000-0005-0000-0000-000085200000}"/>
    <cellStyle name="표준 50 9 3" xfId="8295" xr:uid="{00000000-0005-0000-0000-000086200000}"/>
    <cellStyle name="표준 50 9 3 2" xfId="8296" xr:uid="{00000000-0005-0000-0000-000087200000}"/>
    <cellStyle name="표준 50 9 4" xfId="8297" xr:uid="{00000000-0005-0000-0000-000088200000}"/>
    <cellStyle name="표준 51" xfId="8298" xr:uid="{00000000-0005-0000-0000-000089200000}"/>
    <cellStyle name="표준 51 10" xfId="8299" xr:uid="{00000000-0005-0000-0000-00008A200000}"/>
    <cellStyle name="표준 51 10 2" xfId="8300" xr:uid="{00000000-0005-0000-0000-00008B200000}"/>
    <cellStyle name="표준 51 10 2 2" xfId="8301" xr:uid="{00000000-0005-0000-0000-00008C200000}"/>
    <cellStyle name="표준 51 10 3" xfId="8302" xr:uid="{00000000-0005-0000-0000-00008D200000}"/>
    <cellStyle name="표준 51 10 3 2" xfId="8303" xr:uid="{00000000-0005-0000-0000-00008E200000}"/>
    <cellStyle name="표준 51 10 4" xfId="8304" xr:uid="{00000000-0005-0000-0000-00008F200000}"/>
    <cellStyle name="표준 51 11" xfId="8305" xr:uid="{00000000-0005-0000-0000-000090200000}"/>
    <cellStyle name="표준 51 11 2" xfId="8306" xr:uid="{00000000-0005-0000-0000-000091200000}"/>
    <cellStyle name="표준 51 11 2 2" xfId="8307" xr:uid="{00000000-0005-0000-0000-000092200000}"/>
    <cellStyle name="표준 51 11 3" xfId="8308" xr:uid="{00000000-0005-0000-0000-000093200000}"/>
    <cellStyle name="표준 51 11 3 2" xfId="8309" xr:uid="{00000000-0005-0000-0000-000094200000}"/>
    <cellStyle name="표준 51 11 4" xfId="8310" xr:uid="{00000000-0005-0000-0000-000095200000}"/>
    <cellStyle name="표준 51 12" xfId="8311" xr:uid="{00000000-0005-0000-0000-000096200000}"/>
    <cellStyle name="표준 51 12 2" xfId="8312" xr:uid="{00000000-0005-0000-0000-000097200000}"/>
    <cellStyle name="표준 51 12 2 2" xfId="8313" xr:uid="{00000000-0005-0000-0000-000098200000}"/>
    <cellStyle name="표준 51 12 3" xfId="8314" xr:uid="{00000000-0005-0000-0000-000099200000}"/>
    <cellStyle name="표준 51 12 3 2" xfId="8315" xr:uid="{00000000-0005-0000-0000-00009A200000}"/>
    <cellStyle name="표준 51 12 4" xfId="8316" xr:uid="{00000000-0005-0000-0000-00009B200000}"/>
    <cellStyle name="표준 51 13" xfId="8317" xr:uid="{00000000-0005-0000-0000-00009C200000}"/>
    <cellStyle name="표준 51 13 2" xfId="8318" xr:uid="{00000000-0005-0000-0000-00009D200000}"/>
    <cellStyle name="표준 51 13 2 2" xfId="8319" xr:uid="{00000000-0005-0000-0000-00009E200000}"/>
    <cellStyle name="표준 51 13 3" xfId="8320" xr:uid="{00000000-0005-0000-0000-00009F200000}"/>
    <cellStyle name="표준 51 13 3 2" xfId="8321" xr:uid="{00000000-0005-0000-0000-0000A0200000}"/>
    <cellStyle name="표준 51 13 4" xfId="8322" xr:uid="{00000000-0005-0000-0000-0000A1200000}"/>
    <cellStyle name="표준 51 14" xfId="8323" xr:uid="{00000000-0005-0000-0000-0000A2200000}"/>
    <cellStyle name="표준 51 14 2" xfId="8324" xr:uid="{00000000-0005-0000-0000-0000A3200000}"/>
    <cellStyle name="표준 51 14 2 2" xfId="8325" xr:uid="{00000000-0005-0000-0000-0000A4200000}"/>
    <cellStyle name="표준 51 14 3" xfId="8326" xr:uid="{00000000-0005-0000-0000-0000A5200000}"/>
    <cellStyle name="표준 51 14 3 2" xfId="8327" xr:uid="{00000000-0005-0000-0000-0000A6200000}"/>
    <cellStyle name="표준 51 14 4" xfId="8328" xr:uid="{00000000-0005-0000-0000-0000A7200000}"/>
    <cellStyle name="표준 51 15" xfId="8329" xr:uid="{00000000-0005-0000-0000-0000A8200000}"/>
    <cellStyle name="표준 51 15 2" xfId="8330" xr:uid="{00000000-0005-0000-0000-0000A9200000}"/>
    <cellStyle name="표준 51 15 2 2" xfId="8331" xr:uid="{00000000-0005-0000-0000-0000AA200000}"/>
    <cellStyle name="표준 51 15 3" xfId="8332" xr:uid="{00000000-0005-0000-0000-0000AB200000}"/>
    <cellStyle name="표준 51 15 3 2" xfId="8333" xr:uid="{00000000-0005-0000-0000-0000AC200000}"/>
    <cellStyle name="표준 51 15 4" xfId="8334" xr:uid="{00000000-0005-0000-0000-0000AD200000}"/>
    <cellStyle name="표준 51 16" xfId="8335" xr:uid="{00000000-0005-0000-0000-0000AE200000}"/>
    <cellStyle name="표준 51 16 2" xfId="8336" xr:uid="{00000000-0005-0000-0000-0000AF200000}"/>
    <cellStyle name="표준 51 16 2 2" xfId="8337" xr:uid="{00000000-0005-0000-0000-0000B0200000}"/>
    <cellStyle name="표준 51 16 3" xfId="8338" xr:uid="{00000000-0005-0000-0000-0000B1200000}"/>
    <cellStyle name="표준 51 16 3 2" xfId="8339" xr:uid="{00000000-0005-0000-0000-0000B2200000}"/>
    <cellStyle name="표준 51 16 4" xfId="8340" xr:uid="{00000000-0005-0000-0000-0000B3200000}"/>
    <cellStyle name="표준 51 17" xfId="8341" xr:uid="{00000000-0005-0000-0000-0000B4200000}"/>
    <cellStyle name="표준 51 2" xfId="8342" xr:uid="{00000000-0005-0000-0000-0000B5200000}"/>
    <cellStyle name="표준 51 2 2" xfId="8343" xr:uid="{00000000-0005-0000-0000-0000B6200000}"/>
    <cellStyle name="표준 51 2 2 2" xfId="8344" xr:uid="{00000000-0005-0000-0000-0000B7200000}"/>
    <cellStyle name="표준 51 2 3" xfId="8345" xr:uid="{00000000-0005-0000-0000-0000B8200000}"/>
    <cellStyle name="표준 51 2 3 2" xfId="8346" xr:uid="{00000000-0005-0000-0000-0000B9200000}"/>
    <cellStyle name="표준 51 2 4" xfId="8347" xr:uid="{00000000-0005-0000-0000-0000BA200000}"/>
    <cellStyle name="표준 51 3" xfId="8348" xr:uid="{00000000-0005-0000-0000-0000BB200000}"/>
    <cellStyle name="표준 51 3 2" xfId="8349" xr:uid="{00000000-0005-0000-0000-0000BC200000}"/>
    <cellStyle name="표준 51 3 2 2" xfId="8350" xr:uid="{00000000-0005-0000-0000-0000BD200000}"/>
    <cellStyle name="표준 51 3 3" xfId="8351" xr:uid="{00000000-0005-0000-0000-0000BE200000}"/>
    <cellStyle name="표준 51 3 3 2" xfId="8352" xr:uid="{00000000-0005-0000-0000-0000BF200000}"/>
    <cellStyle name="표준 51 3 4" xfId="8353" xr:uid="{00000000-0005-0000-0000-0000C0200000}"/>
    <cellStyle name="표준 51 4" xfId="8354" xr:uid="{00000000-0005-0000-0000-0000C1200000}"/>
    <cellStyle name="표준 51 4 2" xfId="8355" xr:uid="{00000000-0005-0000-0000-0000C2200000}"/>
    <cellStyle name="표준 51 4 2 2" xfId="8356" xr:uid="{00000000-0005-0000-0000-0000C3200000}"/>
    <cellStyle name="표준 51 4 3" xfId="8357" xr:uid="{00000000-0005-0000-0000-0000C4200000}"/>
    <cellStyle name="표준 51 4 3 2" xfId="8358" xr:uid="{00000000-0005-0000-0000-0000C5200000}"/>
    <cellStyle name="표준 51 4 4" xfId="8359" xr:uid="{00000000-0005-0000-0000-0000C6200000}"/>
    <cellStyle name="표준 51 5" xfId="8360" xr:uid="{00000000-0005-0000-0000-0000C7200000}"/>
    <cellStyle name="표준 51 5 2" xfId="8361" xr:uid="{00000000-0005-0000-0000-0000C8200000}"/>
    <cellStyle name="표준 51 5 2 2" xfId="8362" xr:uid="{00000000-0005-0000-0000-0000C9200000}"/>
    <cellStyle name="표준 51 5 3" xfId="8363" xr:uid="{00000000-0005-0000-0000-0000CA200000}"/>
    <cellStyle name="표준 51 5 3 2" xfId="8364" xr:uid="{00000000-0005-0000-0000-0000CB200000}"/>
    <cellStyle name="표준 51 5 4" xfId="8365" xr:uid="{00000000-0005-0000-0000-0000CC200000}"/>
    <cellStyle name="표준 51 6" xfId="8366" xr:uid="{00000000-0005-0000-0000-0000CD200000}"/>
    <cellStyle name="표준 51 6 2" xfId="8367" xr:uid="{00000000-0005-0000-0000-0000CE200000}"/>
    <cellStyle name="표준 51 6 2 2" xfId="8368" xr:uid="{00000000-0005-0000-0000-0000CF200000}"/>
    <cellStyle name="표준 51 6 3" xfId="8369" xr:uid="{00000000-0005-0000-0000-0000D0200000}"/>
    <cellStyle name="표준 51 6 3 2" xfId="8370" xr:uid="{00000000-0005-0000-0000-0000D1200000}"/>
    <cellStyle name="표준 51 6 4" xfId="8371" xr:uid="{00000000-0005-0000-0000-0000D2200000}"/>
    <cellStyle name="표준 51 7" xfId="8372" xr:uid="{00000000-0005-0000-0000-0000D3200000}"/>
    <cellStyle name="표준 51 7 2" xfId="8373" xr:uid="{00000000-0005-0000-0000-0000D4200000}"/>
    <cellStyle name="표준 51 7 2 2" xfId="8374" xr:uid="{00000000-0005-0000-0000-0000D5200000}"/>
    <cellStyle name="표준 51 7 3" xfId="8375" xr:uid="{00000000-0005-0000-0000-0000D6200000}"/>
    <cellStyle name="표준 51 7 3 2" xfId="8376" xr:uid="{00000000-0005-0000-0000-0000D7200000}"/>
    <cellStyle name="표준 51 7 4" xfId="8377" xr:uid="{00000000-0005-0000-0000-0000D8200000}"/>
    <cellStyle name="표준 51 8" xfId="8378" xr:uid="{00000000-0005-0000-0000-0000D9200000}"/>
    <cellStyle name="표준 51 8 2" xfId="8379" xr:uid="{00000000-0005-0000-0000-0000DA200000}"/>
    <cellStyle name="표준 51 8 2 2" xfId="8380" xr:uid="{00000000-0005-0000-0000-0000DB200000}"/>
    <cellStyle name="표준 51 8 3" xfId="8381" xr:uid="{00000000-0005-0000-0000-0000DC200000}"/>
    <cellStyle name="표준 51 8 3 2" xfId="8382" xr:uid="{00000000-0005-0000-0000-0000DD200000}"/>
    <cellStyle name="표준 51 8 4" xfId="8383" xr:uid="{00000000-0005-0000-0000-0000DE200000}"/>
    <cellStyle name="표준 51 9" xfId="8384" xr:uid="{00000000-0005-0000-0000-0000DF200000}"/>
    <cellStyle name="표준 51 9 2" xfId="8385" xr:uid="{00000000-0005-0000-0000-0000E0200000}"/>
    <cellStyle name="표준 51 9 2 2" xfId="8386" xr:uid="{00000000-0005-0000-0000-0000E1200000}"/>
    <cellStyle name="표준 51 9 3" xfId="8387" xr:uid="{00000000-0005-0000-0000-0000E2200000}"/>
    <cellStyle name="표준 51 9 3 2" xfId="8388" xr:uid="{00000000-0005-0000-0000-0000E3200000}"/>
    <cellStyle name="표준 51 9 4" xfId="8389" xr:uid="{00000000-0005-0000-0000-0000E4200000}"/>
    <cellStyle name="표준 52" xfId="8390" xr:uid="{00000000-0005-0000-0000-0000E5200000}"/>
    <cellStyle name="표준 52 10" xfId="8391" xr:uid="{00000000-0005-0000-0000-0000E6200000}"/>
    <cellStyle name="표준 52 10 2" xfId="8392" xr:uid="{00000000-0005-0000-0000-0000E7200000}"/>
    <cellStyle name="표준 52 10 2 2" xfId="8393" xr:uid="{00000000-0005-0000-0000-0000E8200000}"/>
    <cellStyle name="표준 52 10 3" xfId="8394" xr:uid="{00000000-0005-0000-0000-0000E9200000}"/>
    <cellStyle name="표준 52 10 3 2" xfId="8395" xr:uid="{00000000-0005-0000-0000-0000EA200000}"/>
    <cellStyle name="표준 52 10 4" xfId="8396" xr:uid="{00000000-0005-0000-0000-0000EB200000}"/>
    <cellStyle name="표준 52 11" xfId="8397" xr:uid="{00000000-0005-0000-0000-0000EC200000}"/>
    <cellStyle name="표준 52 11 2" xfId="8398" xr:uid="{00000000-0005-0000-0000-0000ED200000}"/>
    <cellStyle name="표준 52 11 2 2" xfId="8399" xr:uid="{00000000-0005-0000-0000-0000EE200000}"/>
    <cellStyle name="표준 52 11 3" xfId="8400" xr:uid="{00000000-0005-0000-0000-0000EF200000}"/>
    <cellStyle name="표준 52 11 3 2" xfId="8401" xr:uid="{00000000-0005-0000-0000-0000F0200000}"/>
    <cellStyle name="표준 52 11 4" xfId="8402" xr:uid="{00000000-0005-0000-0000-0000F1200000}"/>
    <cellStyle name="표준 52 12" xfId="8403" xr:uid="{00000000-0005-0000-0000-0000F2200000}"/>
    <cellStyle name="표준 52 12 2" xfId="8404" xr:uid="{00000000-0005-0000-0000-0000F3200000}"/>
    <cellStyle name="표준 52 12 2 2" xfId="8405" xr:uid="{00000000-0005-0000-0000-0000F4200000}"/>
    <cellStyle name="표준 52 12 3" xfId="8406" xr:uid="{00000000-0005-0000-0000-0000F5200000}"/>
    <cellStyle name="표준 52 12 3 2" xfId="8407" xr:uid="{00000000-0005-0000-0000-0000F6200000}"/>
    <cellStyle name="표준 52 12 4" xfId="8408" xr:uid="{00000000-0005-0000-0000-0000F7200000}"/>
    <cellStyle name="표준 52 13" xfId="8409" xr:uid="{00000000-0005-0000-0000-0000F8200000}"/>
    <cellStyle name="표준 52 13 2" xfId="8410" xr:uid="{00000000-0005-0000-0000-0000F9200000}"/>
    <cellStyle name="표준 52 13 2 2" xfId="8411" xr:uid="{00000000-0005-0000-0000-0000FA200000}"/>
    <cellStyle name="표준 52 13 3" xfId="8412" xr:uid="{00000000-0005-0000-0000-0000FB200000}"/>
    <cellStyle name="표준 52 13 3 2" xfId="8413" xr:uid="{00000000-0005-0000-0000-0000FC200000}"/>
    <cellStyle name="표준 52 13 4" xfId="8414" xr:uid="{00000000-0005-0000-0000-0000FD200000}"/>
    <cellStyle name="표준 52 14" xfId="8415" xr:uid="{00000000-0005-0000-0000-0000FE200000}"/>
    <cellStyle name="표준 52 14 2" xfId="8416" xr:uid="{00000000-0005-0000-0000-0000FF200000}"/>
    <cellStyle name="표준 52 14 2 2" xfId="8417" xr:uid="{00000000-0005-0000-0000-000000210000}"/>
    <cellStyle name="표준 52 14 3" xfId="8418" xr:uid="{00000000-0005-0000-0000-000001210000}"/>
    <cellStyle name="표준 52 14 3 2" xfId="8419" xr:uid="{00000000-0005-0000-0000-000002210000}"/>
    <cellStyle name="표준 52 14 4" xfId="8420" xr:uid="{00000000-0005-0000-0000-000003210000}"/>
    <cellStyle name="표준 52 15" xfId="8421" xr:uid="{00000000-0005-0000-0000-000004210000}"/>
    <cellStyle name="표준 52 15 2" xfId="8422" xr:uid="{00000000-0005-0000-0000-000005210000}"/>
    <cellStyle name="표준 52 15 2 2" xfId="8423" xr:uid="{00000000-0005-0000-0000-000006210000}"/>
    <cellStyle name="표준 52 15 3" xfId="8424" xr:uid="{00000000-0005-0000-0000-000007210000}"/>
    <cellStyle name="표준 52 15 3 2" xfId="8425" xr:uid="{00000000-0005-0000-0000-000008210000}"/>
    <cellStyle name="표준 52 15 4" xfId="8426" xr:uid="{00000000-0005-0000-0000-000009210000}"/>
    <cellStyle name="표준 52 16" xfId="8427" xr:uid="{00000000-0005-0000-0000-00000A210000}"/>
    <cellStyle name="표준 52 16 2" xfId="8428" xr:uid="{00000000-0005-0000-0000-00000B210000}"/>
    <cellStyle name="표준 52 16 2 2" xfId="8429" xr:uid="{00000000-0005-0000-0000-00000C210000}"/>
    <cellStyle name="표준 52 16 3" xfId="8430" xr:uid="{00000000-0005-0000-0000-00000D210000}"/>
    <cellStyle name="표준 52 16 3 2" xfId="8431" xr:uid="{00000000-0005-0000-0000-00000E210000}"/>
    <cellStyle name="표준 52 16 4" xfId="8432" xr:uid="{00000000-0005-0000-0000-00000F210000}"/>
    <cellStyle name="표준 52 17" xfId="8433" xr:uid="{00000000-0005-0000-0000-000010210000}"/>
    <cellStyle name="표준 52 2" xfId="8434" xr:uid="{00000000-0005-0000-0000-000011210000}"/>
    <cellStyle name="표준 52 2 2" xfId="8435" xr:uid="{00000000-0005-0000-0000-000012210000}"/>
    <cellStyle name="표준 52 2 2 2" xfId="8436" xr:uid="{00000000-0005-0000-0000-000013210000}"/>
    <cellStyle name="표준 52 2 3" xfId="8437" xr:uid="{00000000-0005-0000-0000-000014210000}"/>
    <cellStyle name="표준 52 2 3 2" xfId="8438" xr:uid="{00000000-0005-0000-0000-000015210000}"/>
    <cellStyle name="표준 52 2 4" xfId="8439" xr:uid="{00000000-0005-0000-0000-000016210000}"/>
    <cellStyle name="표준 52 3" xfId="8440" xr:uid="{00000000-0005-0000-0000-000017210000}"/>
    <cellStyle name="표준 52 3 2" xfId="8441" xr:uid="{00000000-0005-0000-0000-000018210000}"/>
    <cellStyle name="표준 52 3 2 2" xfId="8442" xr:uid="{00000000-0005-0000-0000-000019210000}"/>
    <cellStyle name="표준 52 3 3" xfId="8443" xr:uid="{00000000-0005-0000-0000-00001A210000}"/>
    <cellStyle name="표준 52 3 3 2" xfId="8444" xr:uid="{00000000-0005-0000-0000-00001B210000}"/>
    <cellStyle name="표준 52 3 4" xfId="8445" xr:uid="{00000000-0005-0000-0000-00001C210000}"/>
    <cellStyle name="표준 52 4" xfId="8446" xr:uid="{00000000-0005-0000-0000-00001D210000}"/>
    <cellStyle name="표준 52 4 2" xfId="8447" xr:uid="{00000000-0005-0000-0000-00001E210000}"/>
    <cellStyle name="표준 52 4 2 2" xfId="8448" xr:uid="{00000000-0005-0000-0000-00001F210000}"/>
    <cellStyle name="표준 52 4 3" xfId="8449" xr:uid="{00000000-0005-0000-0000-000020210000}"/>
    <cellStyle name="표준 52 4 3 2" xfId="8450" xr:uid="{00000000-0005-0000-0000-000021210000}"/>
    <cellStyle name="표준 52 4 4" xfId="8451" xr:uid="{00000000-0005-0000-0000-000022210000}"/>
    <cellStyle name="표준 52 5" xfId="8452" xr:uid="{00000000-0005-0000-0000-000023210000}"/>
    <cellStyle name="표준 52 5 2" xfId="8453" xr:uid="{00000000-0005-0000-0000-000024210000}"/>
    <cellStyle name="표준 52 5 2 2" xfId="8454" xr:uid="{00000000-0005-0000-0000-000025210000}"/>
    <cellStyle name="표준 52 5 3" xfId="8455" xr:uid="{00000000-0005-0000-0000-000026210000}"/>
    <cellStyle name="표준 52 5 3 2" xfId="8456" xr:uid="{00000000-0005-0000-0000-000027210000}"/>
    <cellStyle name="표준 52 5 4" xfId="8457" xr:uid="{00000000-0005-0000-0000-000028210000}"/>
    <cellStyle name="표준 52 6" xfId="8458" xr:uid="{00000000-0005-0000-0000-000029210000}"/>
    <cellStyle name="표준 52 6 2" xfId="8459" xr:uid="{00000000-0005-0000-0000-00002A210000}"/>
    <cellStyle name="표준 52 6 2 2" xfId="8460" xr:uid="{00000000-0005-0000-0000-00002B210000}"/>
    <cellStyle name="표준 52 6 3" xfId="8461" xr:uid="{00000000-0005-0000-0000-00002C210000}"/>
    <cellStyle name="표준 52 6 3 2" xfId="8462" xr:uid="{00000000-0005-0000-0000-00002D210000}"/>
    <cellStyle name="표준 52 6 4" xfId="8463" xr:uid="{00000000-0005-0000-0000-00002E210000}"/>
    <cellStyle name="표준 52 7" xfId="8464" xr:uid="{00000000-0005-0000-0000-00002F210000}"/>
    <cellStyle name="표준 52 7 2" xfId="8465" xr:uid="{00000000-0005-0000-0000-000030210000}"/>
    <cellStyle name="표준 52 7 2 2" xfId="8466" xr:uid="{00000000-0005-0000-0000-000031210000}"/>
    <cellStyle name="표준 52 7 3" xfId="8467" xr:uid="{00000000-0005-0000-0000-000032210000}"/>
    <cellStyle name="표준 52 7 3 2" xfId="8468" xr:uid="{00000000-0005-0000-0000-000033210000}"/>
    <cellStyle name="표준 52 7 4" xfId="8469" xr:uid="{00000000-0005-0000-0000-000034210000}"/>
    <cellStyle name="표준 52 8" xfId="8470" xr:uid="{00000000-0005-0000-0000-000035210000}"/>
    <cellStyle name="표준 52 8 2" xfId="8471" xr:uid="{00000000-0005-0000-0000-000036210000}"/>
    <cellStyle name="표준 52 8 2 2" xfId="8472" xr:uid="{00000000-0005-0000-0000-000037210000}"/>
    <cellStyle name="표준 52 8 3" xfId="8473" xr:uid="{00000000-0005-0000-0000-000038210000}"/>
    <cellStyle name="표준 52 8 3 2" xfId="8474" xr:uid="{00000000-0005-0000-0000-000039210000}"/>
    <cellStyle name="표준 52 8 4" xfId="8475" xr:uid="{00000000-0005-0000-0000-00003A210000}"/>
    <cellStyle name="표준 52 9" xfId="8476" xr:uid="{00000000-0005-0000-0000-00003B210000}"/>
    <cellStyle name="표준 52 9 2" xfId="8477" xr:uid="{00000000-0005-0000-0000-00003C210000}"/>
    <cellStyle name="표준 52 9 2 2" xfId="8478" xr:uid="{00000000-0005-0000-0000-00003D210000}"/>
    <cellStyle name="표준 52 9 3" xfId="8479" xr:uid="{00000000-0005-0000-0000-00003E210000}"/>
    <cellStyle name="표준 52 9 3 2" xfId="8480" xr:uid="{00000000-0005-0000-0000-00003F210000}"/>
    <cellStyle name="표준 52 9 4" xfId="8481" xr:uid="{00000000-0005-0000-0000-000040210000}"/>
    <cellStyle name="표준 53" xfId="8482" xr:uid="{00000000-0005-0000-0000-000041210000}"/>
    <cellStyle name="표준 53 10" xfId="8483" xr:uid="{00000000-0005-0000-0000-000042210000}"/>
    <cellStyle name="표준 53 10 2" xfId="8484" xr:uid="{00000000-0005-0000-0000-000043210000}"/>
    <cellStyle name="표준 53 10 2 2" xfId="8485" xr:uid="{00000000-0005-0000-0000-000044210000}"/>
    <cellStyle name="표준 53 10 3" xfId="8486" xr:uid="{00000000-0005-0000-0000-000045210000}"/>
    <cellStyle name="표준 53 10 3 2" xfId="8487" xr:uid="{00000000-0005-0000-0000-000046210000}"/>
    <cellStyle name="표준 53 10 4" xfId="8488" xr:uid="{00000000-0005-0000-0000-000047210000}"/>
    <cellStyle name="표준 53 11" xfId="8489" xr:uid="{00000000-0005-0000-0000-000048210000}"/>
    <cellStyle name="표준 53 11 2" xfId="8490" xr:uid="{00000000-0005-0000-0000-000049210000}"/>
    <cellStyle name="표준 53 11 2 2" xfId="8491" xr:uid="{00000000-0005-0000-0000-00004A210000}"/>
    <cellStyle name="표준 53 11 3" xfId="8492" xr:uid="{00000000-0005-0000-0000-00004B210000}"/>
    <cellStyle name="표준 53 11 3 2" xfId="8493" xr:uid="{00000000-0005-0000-0000-00004C210000}"/>
    <cellStyle name="표준 53 11 4" xfId="8494" xr:uid="{00000000-0005-0000-0000-00004D210000}"/>
    <cellStyle name="표준 53 12" xfId="8495" xr:uid="{00000000-0005-0000-0000-00004E210000}"/>
    <cellStyle name="표준 53 12 2" xfId="8496" xr:uid="{00000000-0005-0000-0000-00004F210000}"/>
    <cellStyle name="표준 53 12 2 2" xfId="8497" xr:uid="{00000000-0005-0000-0000-000050210000}"/>
    <cellStyle name="표준 53 12 3" xfId="8498" xr:uid="{00000000-0005-0000-0000-000051210000}"/>
    <cellStyle name="표준 53 12 3 2" xfId="8499" xr:uid="{00000000-0005-0000-0000-000052210000}"/>
    <cellStyle name="표준 53 12 4" xfId="8500" xr:uid="{00000000-0005-0000-0000-000053210000}"/>
    <cellStyle name="표준 53 13" xfId="8501" xr:uid="{00000000-0005-0000-0000-000054210000}"/>
    <cellStyle name="표준 53 13 2" xfId="8502" xr:uid="{00000000-0005-0000-0000-000055210000}"/>
    <cellStyle name="표준 53 13 2 2" xfId="8503" xr:uid="{00000000-0005-0000-0000-000056210000}"/>
    <cellStyle name="표준 53 13 3" xfId="8504" xr:uid="{00000000-0005-0000-0000-000057210000}"/>
    <cellStyle name="표준 53 13 3 2" xfId="8505" xr:uid="{00000000-0005-0000-0000-000058210000}"/>
    <cellStyle name="표준 53 13 4" xfId="8506" xr:uid="{00000000-0005-0000-0000-000059210000}"/>
    <cellStyle name="표준 53 14" xfId="8507" xr:uid="{00000000-0005-0000-0000-00005A210000}"/>
    <cellStyle name="표준 53 14 2" xfId="8508" xr:uid="{00000000-0005-0000-0000-00005B210000}"/>
    <cellStyle name="표준 53 14 2 2" xfId="8509" xr:uid="{00000000-0005-0000-0000-00005C210000}"/>
    <cellStyle name="표준 53 14 3" xfId="8510" xr:uid="{00000000-0005-0000-0000-00005D210000}"/>
    <cellStyle name="표준 53 14 3 2" xfId="8511" xr:uid="{00000000-0005-0000-0000-00005E210000}"/>
    <cellStyle name="표준 53 14 4" xfId="8512" xr:uid="{00000000-0005-0000-0000-00005F210000}"/>
    <cellStyle name="표준 53 15" xfId="8513" xr:uid="{00000000-0005-0000-0000-000060210000}"/>
    <cellStyle name="표준 53 15 2" xfId="8514" xr:uid="{00000000-0005-0000-0000-000061210000}"/>
    <cellStyle name="표준 53 15 2 2" xfId="8515" xr:uid="{00000000-0005-0000-0000-000062210000}"/>
    <cellStyle name="표준 53 15 3" xfId="8516" xr:uid="{00000000-0005-0000-0000-000063210000}"/>
    <cellStyle name="표준 53 15 3 2" xfId="8517" xr:uid="{00000000-0005-0000-0000-000064210000}"/>
    <cellStyle name="표준 53 15 4" xfId="8518" xr:uid="{00000000-0005-0000-0000-000065210000}"/>
    <cellStyle name="표준 53 16" xfId="8519" xr:uid="{00000000-0005-0000-0000-000066210000}"/>
    <cellStyle name="표준 53 16 2" xfId="8520" xr:uid="{00000000-0005-0000-0000-000067210000}"/>
    <cellStyle name="표준 53 16 2 2" xfId="8521" xr:uid="{00000000-0005-0000-0000-000068210000}"/>
    <cellStyle name="표준 53 16 3" xfId="8522" xr:uid="{00000000-0005-0000-0000-000069210000}"/>
    <cellStyle name="표준 53 16 3 2" xfId="8523" xr:uid="{00000000-0005-0000-0000-00006A210000}"/>
    <cellStyle name="표준 53 16 4" xfId="8524" xr:uid="{00000000-0005-0000-0000-00006B210000}"/>
    <cellStyle name="표준 53 17" xfId="8525" xr:uid="{00000000-0005-0000-0000-00006C210000}"/>
    <cellStyle name="표준 53 2" xfId="8526" xr:uid="{00000000-0005-0000-0000-00006D210000}"/>
    <cellStyle name="표준 53 2 2" xfId="8527" xr:uid="{00000000-0005-0000-0000-00006E210000}"/>
    <cellStyle name="표준 53 2 2 2" xfId="8528" xr:uid="{00000000-0005-0000-0000-00006F210000}"/>
    <cellStyle name="표준 53 2 3" xfId="8529" xr:uid="{00000000-0005-0000-0000-000070210000}"/>
    <cellStyle name="표준 53 2 3 2" xfId="8530" xr:uid="{00000000-0005-0000-0000-000071210000}"/>
    <cellStyle name="표준 53 2 4" xfId="8531" xr:uid="{00000000-0005-0000-0000-000072210000}"/>
    <cellStyle name="표준 53 3" xfId="8532" xr:uid="{00000000-0005-0000-0000-000073210000}"/>
    <cellStyle name="표준 53 3 2" xfId="8533" xr:uid="{00000000-0005-0000-0000-000074210000}"/>
    <cellStyle name="표준 53 3 2 2" xfId="8534" xr:uid="{00000000-0005-0000-0000-000075210000}"/>
    <cellStyle name="표준 53 3 3" xfId="8535" xr:uid="{00000000-0005-0000-0000-000076210000}"/>
    <cellStyle name="표준 53 3 3 2" xfId="8536" xr:uid="{00000000-0005-0000-0000-000077210000}"/>
    <cellStyle name="표준 53 3 4" xfId="8537" xr:uid="{00000000-0005-0000-0000-000078210000}"/>
    <cellStyle name="표준 53 4" xfId="8538" xr:uid="{00000000-0005-0000-0000-000079210000}"/>
    <cellStyle name="표준 53 4 2" xfId="8539" xr:uid="{00000000-0005-0000-0000-00007A210000}"/>
    <cellStyle name="표준 53 4 2 2" xfId="8540" xr:uid="{00000000-0005-0000-0000-00007B210000}"/>
    <cellStyle name="표준 53 4 3" xfId="8541" xr:uid="{00000000-0005-0000-0000-00007C210000}"/>
    <cellStyle name="표준 53 4 3 2" xfId="8542" xr:uid="{00000000-0005-0000-0000-00007D210000}"/>
    <cellStyle name="표준 53 4 4" xfId="8543" xr:uid="{00000000-0005-0000-0000-00007E210000}"/>
    <cellStyle name="표준 53 5" xfId="8544" xr:uid="{00000000-0005-0000-0000-00007F210000}"/>
    <cellStyle name="표준 53 5 2" xfId="8545" xr:uid="{00000000-0005-0000-0000-000080210000}"/>
    <cellStyle name="표준 53 5 2 2" xfId="8546" xr:uid="{00000000-0005-0000-0000-000081210000}"/>
    <cellStyle name="표준 53 5 3" xfId="8547" xr:uid="{00000000-0005-0000-0000-000082210000}"/>
    <cellStyle name="표준 53 5 3 2" xfId="8548" xr:uid="{00000000-0005-0000-0000-000083210000}"/>
    <cellStyle name="표준 53 5 4" xfId="8549" xr:uid="{00000000-0005-0000-0000-000084210000}"/>
    <cellStyle name="표준 53 6" xfId="8550" xr:uid="{00000000-0005-0000-0000-000085210000}"/>
    <cellStyle name="표준 53 6 2" xfId="8551" xr:uid="{00000000-0005-0000-0000-000086210000}"/>
    <cellStyle name="표준 53 6 2 2" xfId="8552" xr:uid="{00000000-0005-0000-0000-000087210000}"/>
    <cellStyle name="표준 53 6 3" xfId="8553" xr:uid="{00000000-0005-0000-0000-000088210000}"/>
    <cellStyle name="표준 53 6 3 2" xfId="8554" xr:uid="{00000000-0005-0000-0000-000089210000}"/>
    <cellStyle name="표준 53 6 4" xfId="8555" xr:uid="{00000000-0005-0000-0000-00008A210000}"/>
    <cellStyle name="표준 53 7" xfId="8556" xr:uid="{00000000-0005-0000-0000-00008B210000}"/>
    <cellStyle name="표준 53 7 2" xfId="8557" xr:uid="{00000000-0005-0000-0000-00008C210000}"/>
    <cellStyle name="표준 53 7 2 2" xfId="8558" xr:uid="{00000000-0005-0000-0000-00008D210000}"/>
    <cellStyle name="표준 53 7 3" xfId="8559" xr:uid="{00000000-0005-0000-0000-00008E210000}"/>
    <cellStyle name="표준 53 7 3 2" xfId="8560" xr:uid="{00000000-0005-0000-0000-00008F210000}"/>
    <cellStyle name="표준 53 7 4" xfId="8561" xr:uid="{00000000-0005-0000-0000-000090210000}"/>
    <cellStyle name="표준 53 8" xfId="8562" xr:uid="{00000000-0005-0000-0000-000091210000}"/>
    <cellStyle name="표준 53 8 2" xfId="8563" xr:uid="{00000000-0005-0000-0000-000092210000}"/>
    <cellStyle name="표준 53 8 2 2" xfId="8564" xr:uid="{00000000-0005-0000-0000-000093210000}"/>
    <cellStyle name="표준 53 8 3" xfId="8565" xr:uid="{00000000-0005-0000-0000-000094210000}"/>
    <cellStyle name="표준 53 8 3 2" xfId="8566" xr:uid="{00000000-0005-0000-0000-000095210000}"/>
    <cellStyle name="표준 53 8 4" xfId="8567" xr:uid="{00000000-0005-0000-0000-000096210000}"/>
    <cellStyle name="표준 53 9" xfId="8568" xr:uid="{00000000-0005-0000-0000-000097210000}"/>
    <cellStyle name="표준 53 9 2" xfId="8569" xr:uid="{00000000-0005-0000-0000-000098210000}"/>
    <cellStyle name="표준 53 9 2 2" xfId="8570" xr:uid="{00000000-0005-0000-0000-000099210000}"/>
    <cellStyle name="표준 53 9 3" xfId="8571" xr:uid="{00000000-0005-0000-0000-00009A210000}"/>
    <cellStyle name="표준 53 9 3 2" xfId="8572" xr:uid="{00000000-0005-0000-0000-00009B210000}"/>
    <cellStyle name="표준 53 9 4" xfId="8573" xr:uid="{00000000-0005-0000-0000-00009C210000}"/>
    <cellStyle name="표준 54" xfId="8574" xr:uid="{00000000-0005-0000-0000-00009D210000}"/>
    <cellStyle name="표준 54 10" xfId="8575" xr:uid="{00000000-0005-0000-0000-00009E210000}"/>
    <cellStyle name="표준 54 10 2" xfId="8576" xr:uid="{00000000-0005-0000-0000-00009F210000}"/>
    <cellStyle name="표준 54 10 2 2" xfId="8577" xr:uid="{00000000-0005-0000-0000-0000A0210000}"/>
    <cellStyle name="표준 54 10 3" xfId="8578" xr:uid="{00000000-0005-0000-0000-0000A1210000}"/>
    <cellStyle name="표준 54 10 3 2" xfId="8579" xr:uid="{00000000-0005-0000-0000-0000A2210000}"/>
    <cellStyle name="표준 54 10 4" xfId="8580" xr:uid="{00000000-0005-0000-0000-0000A3210000}"/>
    <cellStyle name="표준 54 11" xfId="8581" xr:uid="{00000000-0005-0000-0000-0000A4210000}"/>
    <cellStyle name="표준 54 11 2" xfId="8582" xr:uid="{00000000-0005-0000-0000-0000A5210000}"/>
    <cellStyle name="표준 54 11 2 2" xfId="8583" xr:uid="{00000000-0005-0000-0000-0000A6210000}"/>
    <cellStyle name="표준 54 11 3" xfId="8584" xr:uid="{00000000-0005-0000-0000-0000A7210000}"/>
    <cellStyle name="표준 54 11 3 2" xfId="8585" xr:uid="{00000000-0005-0000-0000-0000A8210000}"/>
    <cellStyle name="표준 54 11 4" xfId="8586" xr:uid="{00000000-0005-0000-0000-0000A9210000}"/>
    <cellStyle name="표준 54 12" xfId="8587" xr:uid="{00000000-0005-0000-0000-0000AA210000}"/>
    <cellStyle name="표준 54 12 2" xfId="8588" xr:uid="{00000000-0005-0000-0000-0000AB210000}"/>
    <cellStyle name="표준 54 12 2 2" xfId="8589" xr:uid="{00000000-0005-0000-0000-0000AC210000}"/>
    <cellStyle name="표준 54 12 3" xfId="8590" xr:uid="{00000000-0005-0000-0000-0000AD210000}"/>
    <cellStyle name="표준 54 12 3 2" xfId="8591" xr:uid="{00000000-0005-0000-0000-0000AE210000}"/>
    <cellStyle name="표준 54 12 4" xfId="8592" xr:uid="{00000000-0005-0000-0000-0000AF210000}"/>
    <cellStyle name="표준 54 13" xfId="8593" xr:uid="{00000000-0005-0000-0000-0000B0210000}"/>
    <cellStyle name="표준 54 13 2" xfId="8594" xr:uid="{00000000-0005-0000-0000-0000B1210000}"/>
    <cellStyle name="표준 54 13 2 2" xfId="8595" xr:uid="{00000000-0005-0000-0000-0000B2210000}"/>
    <cellStyle name="표준 54 13 3" xfId="8596" xr:uid="{00000000-0005-0000-0000-0000B3210000}"/>
    <cellStyle name="표준 54 13 3 2" xfId="8597" xr:uid="{00000000-0005-0000-0000-0000B4210000}"/>
    <cellStyle name="표준 54 13 4" xfId="8598" xr:uid="{00000000-0005-0000-0000-0000B5210000}"/>
    <cellStyle name="표준 54 14" xfId="8599" xr:uid="{00000000-0005-0000-0000-0000B6210000}"/>
    <cellStyle name="표준 54 14 2" xfId="8600" xr:uid="{00000000-0005-0000-0000-0000B7210000}"/>
    <cellStyle name="표준 54 14 2 2" xfId="8601" xr:uid="{00000000-0005-0000-0000-0000B8210000}"/>
    <cellStyle name="표준 54 14 3" xfId="8602" xr:uid="{00000000-0005-0000-0000-0000B9210000}"/>
    <cellStyle name="표준 54 14 3 2" xfId="8603" xr:uid="{00000000-0005-0000-0000-0000BA210000}"/>
    <cellStyle name="표준 54 14 4" xfId="8604" xr:uid="{00000000-0005-0000-0000-0000BB210000}"/>
    <cellStyle name="표준 54 15" xfId="8605" xr:uid="{00000000-0005-0000-0000-0000BC210000}"/>
    <cellStyle name="표준 54 15 2" xfId="8606" xr:uid="{00000000-0005-0000-0000-0000BD210000}"/>
    <cellStyle name="표준 54 15 2 2" xfId="8607" xr:uid="{00000000-0005-0000-0000-0000BE210000}"/>
    <cellStyle name="표준 54 15 3" xfId="8608" xr:uid="{00000000-0005-0000-0000-0000BF210000}"/>
    <cellStyle name="표준 54 15 3 2" xfId="8609" xr:uid="{00000000-0005-0000-0000-0000C0210000}"/>
    <cellStyle name="표준 54 15 4" xfId="8610" xr:uid="{00000000-0005-0000-0000-0000C1210000}"/>
    <cellStyle name="표준 54 16" xfId="8611" xr:uid="{00000000-0005-0000-0000-0000C2210000}"/>
    <cellStyle name="표준 54 16 2" xfId="8612" xr:uid="{00000000-0005-0000-0000-0000C3210000}"/>
    <cellStyle name="표준 54 16 2 2" xfId="8613" xr:uid="{00000000-0005-0000-0000-0000C4210000}"/>
    <cellStyle name="표준 54 16 3" xfId="8614" xr:uid="{00000000-0005-0000-0000-0000C5210000}"/>
    <cellStyle name="표준 54 16 3 2" xfId="8615" xr:uid="{00000000-0005-0000-0000-0000C6210000}"/>
    <cellStyle name="표준 54 16 4" xfId="8616" xr:uid="{00000000-0005-0000-0000-0000C7210000}"/>
    <cellStyle name="표준 54 17" xfId="8617" xr:uid="{00000000-0005-0000-0000-0000C8210000}"/>
    <cellStyle name="표준 54 2" xfId="8618" xr:uid="{00000000-0005-0000-0000-0000C9210000}"/>
    <cellStyle name="표준 54 2 2" xfId="8619" xr:uid="{00000000-0005-0000-0000-0000CA210000}"/>
    <cellStyle name="표준 54 2 2 2" xfId="8620" xr:uid="{00000000-0005-0000-0000-0000CB210000}"/>
    <cellStyle name="표준 54 2 3" xfId="8621" xr:uid="{00000000-0005-0000-0000-0000CC210000}"/>
    <cellStyle name="표준 54 2 3 2" xfId="8622" xr:uid="{00000000-0005-0000-0000-0000CD210000}"/>
    <cellStyle name="표준 54 2 4" xfId="8623" xr:uid="{00000000-0005-0000-0000-0000CE210000}"/>
    <cellStyle name="표준 54 3" xfId="8624" xr:uid="{00000000-0005-0000-0000-0000CF210000}"/>
    <cellStyle name="표준 54 3 2" xfId="8625" xr:uid="{00000000-0005-0000-0000-0000D0210000}"/>
    <cellStyle name="표준 54 3 2 2" xfId="8626" xr:uid="{00000000-0005-0000-0000-0000D1210000}"/>
    <cellStyle name="표준 54 3 3" xfId="8627" xr:uid="{00000000-0005-0000-0000-0000D2210000}"/>
    <cellStyle name="표준 54 3 3 2" xfId="8628" xr:uid="{00000000-0005-0000-0000-0000D3210000}"/>
    <cellStyle name="표준 54 3 4" xfId="8629" xr:uid="{00000000-0005-0000-0000-0000D4210000}"/>
    <cellStyle name="표준 54 4" xfId="8630" xr:uid="{00000000-0005-0000-0000-0000D5210000}"/>
    <cellStyle name="표준 54 4 2" xfId="8631" xr:uid="{00000000-0005-0000-0000-0000D6210000}"/>
    <cellStyle name="표준 54 4 2 2" xfId="8632" xr:uid="{00000000-0005-0000-0000-0000D7210000}"/>
    <cellStyle name="표준 54 4 3" xfId="8633" xr:uid="{00000000-0005-0000-0000-0000D8210000}"/>
    <cellStyle name="표준 54 4 3 2" xfId="8634" xr:uid="{00000000-0005-0000-0000-0000D9210000}"/>
    <cellStyle name="표준 54 4 4" xfId="8635" xr:uid="{00000000-0005-0000-0000-0000DA210000}"/>
    <cellStyle name="표준 54 5" xfId="8636" xr:uid="{00000000-0005-0000-0000-0000DB210000}"/>
    <cellStyle name="표준 54 5 2" xfId="8637" xr:uid="{00000000-0005-0000-0000-0000DC210000}"/>
    <cellStyle name="표준 54 5 2 2" xfId="8638" xr:uid="{00000000-0005-0000-0000-0000DD210000}"/>
    <cellStyle name="표준 54 5 3" xfId="8639" xr:uid="{00000000-0005-0000-0000-0000DE210000}"/>
    <cellStyle name="표준 54 5 3 2" xfId="8640" xr:uid="{00000000-0005-0000-0000-0000DF210000}"/>
    <cellStyle name="표준 54 5 4" xfId="8641" xr:uid="{00000000-0005-0000-0000-0000E0210000}"/>
    <cellStyle name="표준 54 6" xfId="8642" xr:uid="{00000000-0005-0000-0000-0000E1210000}"/>
    <cellStyle name="표준 54 6 2" xfId="8643" xr:uid="{00000000-0005-0000-0000-0000E2210000}"/>
    <cellStyle name="표준 54 6 2 2" xfId="8644" xr:uid="{00000000-0005-0000-0000-0000E3210000}"/>
    <cellStyle name="표준 54 6 3" xfId="8645" xr:uid="{00000000-0005-0000-0000-0000E4210000}"/>
    <cellStyle name="표준 54 6 3 2" xfId="8646" xr:uid="{00000000-0005-0000-0000-0000E5210000}"/>
    <cellStyle name="표준 54 6 4" xfId="8647" xr:uid="{00000000-0005-0000-0000-0000E6210000}"/>
    <cellStyle name="표준 54 7" xfId="8648" xr:uid="{00000000-0005-0000-0000-0000E7210000}"/>
    <cellStyle name="표준 54 7 2" xfId="8649" xr:uid="{00000000-0005-0000-0000-0000E8210000}"/>
    <cellStyle name="표준 54 7 2 2" xfId="8650" xr:uid="{00000000-0005-0000-0000-0000E9210000}"/>
    <cellStyle name="표준 54 7 3" xfId="8651" xr:uid="{00000000-0005-0000-0000-0000EA210000}"/>
    <cellStyle name="표준 54 7 3 2" xfId="8652" xr:uid="{00000000-0005-0000-0000-0000EB210000}"/>
    <cellStyle name="표준 54 7 4" xfId="8653" xr:uid="{00000000-0005-0000-0000-0000EC210000}"/>
    <cellStyle name="표준 54 8" xfId="8654" xr:uid="{00000000-0005-0000-0000-0000ED210000}"/>
    <cellStyle name="표준 54 8 2" xfId="8655" xr:uid="{00000000-0005-0000-0000-0000EE210000}"/>
    <cellStyle name="표준 54 8 2 2" xfId="8656" xr:uid="{00000000-0005-0000-0000-0000EF210000}"/>
    <cellStyle name="표준 54 8 3" xfId="8657" xr:uid="{00000000-0005-0000-0000-0000F0210000}"/>
    <cellStyle name="표준 54 8 3 2" xfId="8658" xr:uid="{00000000-0005-0000-0000-0000F1210000}"/>
    <cellStyle name="표준 54 8 4" xfId="8659" xr:uid="{00000000-0005-0000-0000-0000F2210000}"/>
    <cellStyle name="표준 54 9" xfId="8660" xr:uid="{00000000-0005-0000-0000-0000F3210000}"/>
    <cellStyle name="표준 54 9 2" xfId="8661" xr:uid="{00000000-0005-0000-0000-0000F4210000}"/>
    <cellStyle name="표준 54 9 2 2" xfId="8662" xr:uid="{00000000-0005-0000-0000-0000F5210000}"/>
    <cellStyle name="표준 54 9 3" xfId="8663" xr:uid="{00000000-0005-0000-0000-0000F6210000}"/>
    <cellStyle name="표준 54 9 3 2" xfId="8664" xr:uid="{00000000-0005-0000-0000-0000F7210000}"/>
    <cellStyle name="표준 54 9 4" xfId="8665" xr:uid="{00000000-0005-0000-0000-0000F8210000}"/>
    <cellStyle name="표준 55" xfId="8666" xr:uid="{00000000-0005-0000-0000-0000F9210000}"/>
    <cellStyle name="표준 55 10" xfId="8667" xr:uid="{00000000-0005-0000-0000-0000FA210000}"/>
    <cellStyle name="표준 55 10 2" xfId="8668" xr:uid="{00000000-0005-0000-0000-0000FB210000}"/>
    <cellStyle name="표준 55 10 2 2" xfId="8669" xr:uid="{00000000-0005-0000-0000-0000FC210000}"/>
    <cellStyle name="표준 55 10 3" xfId="8670" xr:uid="{00000000-0005-0000-0000-0000FD210000}"/>
    <cellStyle name="표준 55 10 3 2" xfId="8671" xr:uid="{00000000-0005-0000-0000-0000FE210000}"/>
    <cellStyle name="표준 55 10 4" xfId="8672" xr:uid="{00000000-0005-0000-0000-0000FF210000}"/>
    <cellStyle name="표준 55 11" xfId="8673" xr:uid="{00000000-0005-0000-0000-000000220000}"/>
    <cellStyle name="표준 55 11 2" xfId="8674" xr:uid="{00000000-0005-0000-0000-000001220000}"/>
    <cellStyle name="표준 55 11 2 2" xfId="8675" xr:uid="{00000000-0005-0000-0000-000002220000}"/>
    <cellStyle name="표준 55 11 3" xfId="8676" xr:uid="{00000000-0005-0000-0000-000003220000}"/>
    <cellStyle name="표준 55 11 3 2" xfId="8677" xr:uid="{00000000-0005-0000-0000-000004220000}"/>
    <cellStyle name="표준 55 11 4" xfId="8678" xr:uid="{00000000-0005-0000-0000-000005220000}"/>
    <cellStyle name="표준 55 12" xfId="8679" xr:uid="{00000000-0005-0000-0000-000006220000}"/>
    <cellStyle name="표준 55 12 2" xfId="8680" xr:uid="{00000000-0005-0000-0000-000007220000}"/>
    <cellStyle name="표준 55 12 2 2" xfId="8681" xr:uid="{00000000-0005-0000-0000-000008220000}"/>
    <cellStyle name="표준 55 12 3" xfId="8682" xr:uid="{00000000-0005-0000-0000-000009220000}"/>
    <cellStyle name="표준 55 12 3 2" xfId="8683" xr:uid="{00000000-0005-0000-0000-00000A220000}"/>
    <cellStyle name="표준 55 12 4" xfId="8684" xr:uid="{00000000-0005-0000-0000-00000B220000}"/>
    <cellStyle name="표준 55 13" xfId="8685" xr:uid="{00000000-0005-0000-0000-00000C220000}"/>
    <cellStyle name="표준 55 13 2" xfId="8686" xr:uid="{00000000-0005-0000-0000-00000D220000}"/>
    <cellStyle name="표준 55 13 2 2" xfId="8687" xr:uid="{00000000-0005-0000-0000-00000E220000}"/>
    <cellStyle name="표준 55 13 3" xfId="8688" xr:uid="{00000000-0005-0000-0000-00000F220000}"/>
    <cellStyle name="표준 55 13 3 2" xfId="8689" xr:uid="{00000000-0005-0000-0000-000010220000}"/>
    <cellStyle name="표준 55 13 4" xfId="8690" xr:uid="{00000000-0005-0000-0000-000011220000}"/>
    <cellStyle name="표준 55 14" xfId="8691" xr:uid="{00000000-0005-0000-0000-000012220000}"/>
    <cellStyle name="표준 55 14 2" xfId="8692" xr:uid="{00000000-0005-0000-0000-000013220000}"/>
    <cellStyle name="표준 55 14 2 2" xfId="8693" xr:uid="{00000000-0005-0000-0000-000014220000}"/>
    <cellStyle name="표준 55 14 3" xfId="8694" xr:uid="{00000000-0005-0000-0000-000015220000}"/>
    <cellStyle name="표준 55 14 3 2" xfId="8695" xr:uid="{00000000-0005-0000-0000-000016220000}"/>
    <cellStyle name="표준 55 14 4" xfId="8696" xr:uid="{00000000-0005-0000-0000-000017220000}"/>
    <cellStyle name="표준 55 15" xfId="8697" xr:uid="{00000000-0005-0000-0000-000018220000}"/>
    <cellStyle name="표준 55 15 2" xfId="8698" xr:uid="{00000000-0005-0000-0000-000019220000}"/>
    <cellStyle name="표준 55 15 2 2" xfId="8699" xr:uid="{00000000-0005-0000-0000-00001A220000}"/>
    <cellStyle name="표준 55 15 3" xfId="8700" xr:uid="{00000000-0005-0000-0000-00001B220000}"/>
    <cellStyle name="표준 55 15 3 2" xfId="8701" xr:uid="{00000000-0005-0000-0000-00001C220000}"/>
    <cellStyle name="표준 55 15 4" xfId="8702" xr:uid="{00000000-0005-0000-0000-00001D220000}"/>
    <cellStyle name="표준 55 16" xfId="8703" xr:uid="{00000000-0005-0000-0000-00001E220000}"/>
    <cellStyle name="표준 55 16 2" xfId="8704" xr:uid="{00000000-0005-0000-0000-00001F220000}"/>
    <cellStyle name="표준 55 16 2 2" xfId="8705" xr:uid="{00000000-0005-0000-0000-000020220000}"/>
    <cellStyle name="표준 55 16 3" xfId="8706" xr:uid="{00000000-0005-0000-0000-000021220000}"/>
    <cellStyle name="표준 55 16 3 2" xfId="8707" xr:uid="{00000000-0005-0000-0000-000022220000}"/>
    <cellStyle name="표준 55 16 4" xfId="8708" xr:uid="{00000000-0005-0000-0000-000023220000}"/>
    <cellStyle name="표준 55 17" xfId="8709" xr:uid="{00000000-0005-0000-0000-000024220000}"/>
    <cellStyle name="표준 55 2" xfId="8710" xr:uid="{00000000-0005-0000-0000-000025220000}"/>
    <cellStyle name="표준 55 2 2" xfId="8711" xr:uid="{00000000-0005-0000-0000-000026220000}"/>
    <cellStyle name="표준 55 2 2 2" xfId="8712" xr:uid="{00000000-0005-0000-0000-000027220000}"/>
    <cellStyle name="표준 55 2 3" xfId="8713" xr:uid="{00000000-0005-0000-0000-000028220000}"/>
    <cellStyle name="표준 55 2 3 2" xfId="8714" xr:uid="{00000000-0005-0000-0000-000029220000}"/>
    <cellStyle name="표준 55 2 4" xfId="8715" xr:uid="{00000000-0005-0000-0000-00002A220000}"/>
    <cellStyle name="표준 55 3" xfId="8716" xr:uid="{00000000-0005-0000-0000-00002B220000}"/>
    <cellStyle name="표준 55 3 2" xfId="8717" xr:uid="{00000000-0005-0000-0000-00002C220000}"/>
    <cellStyle name="표준 55 3 2 2" xfId="8718" xr:uid="{00000000-0005-0000-0000-00002D220000}"/>
    <cellStyle name="표준 55 3 3" xfId="8719" xr:uid="{00000000-0005-0000-0000-00002E220000}"/>
    <cellStyle name="표준 55 3 3 2" xfId="8720" xr:uid="{00000000-0005-0000-0000-00002F220000}"/>
    <cellStyle name="표준 55 3 4" xfId="8721" xr:uid="{00000000-0005-0000-0000-000030220000}"/>
    <cellStyle name="표준 55 4" xfId="8722" xr:uid="{00000000-0005-0000-0000-000031220000}"/>
    <cellStyle name="표준 55 4 2" xfId="8723" xr:uid="{00000000-0005-0000-0000-000032220000}"/>
    <cellStyle name="표준 55 4 2 2" xfId="8724" xr:uid="{00000000-0005-0000-0000-000033220000}"/>
    <cellStyle name="표준 55 4 3" xfId="8725" xr:uid="{00000000-0005-0000-0000-000034220000}"/>
    <cellStyle name="표준 55 4 3 2" xfId="8726" xr:uid="{00000000-0005-0000-0000-000035220000}"/>
    <cellStyle name="표준 55 4 4" xfId="8727" xr:uid="{00000000-0005-0000-0000-000036220000}"/>
    <cellStyle name="표준 55 5" xfId="8728" xr:uid="{00000000-0005-0000-0000-000037220000}"/>
    <cellStyle name="표준 55 5 2" xfId="8729" xr:uid="{00000000-0005-0000-0000-000038220000}"/>
    <cellStyle name="표준 55 5 2 2" xfId="8730" xr:uid="{00000000-0005-0000-0000-000039220000}"/>
    <cellStyle name="표준 55 5 3" xfId="8731" xr:uid="{00000000-0005-0000-0000-00003A220000}"/>
    <cellStyle name="표준 55 5 3 2" xfId="8732" xr:uid="{00000000-0005-0000-0000-00003B220000}"/>
    <cellStyle name="표준 55 5 4" xfId="8733" xr:uid="{00000000-0005-0000-0000-00003C220000}"/>
    <cellStyle name="표준 55 6" xfId="8734" xr:uid="{00000000-0005-0000-0000-00003D220000}"/>
    <cellStyle name="표준 55 6 2" xfId="8735" xr:uid="{00000000-0005-0000-0000-00003E220000}"/>
    <cellStyle name="표준 55 6 2 2" xfId="8736" xr:uid="{00000000-0005-0000-0000-00003F220000}"/>
    <cellStyle name="표준 55 6 3" xfId="8737" xr:uid="{00000000-0005-0000-0000-000040220000}"/>
    <cellStyle name="표준 55 6 3 2" xfId="8738" xr:uid="{00000000-0005-0000-0000-000041220000}"/>
    <cellStyle name="표준 55 6 4" xfId="8739" xr:uid="{00000000-0005-0000-0000-000042220000}"/>
    <cellStyle name="표준 55 7" xfId="8740" xr:uid="{00000000-0005-0000-0000-000043220000}"/>
    <cellStyle name="표준 55 7 2" xfId="8741" xr:uid="{00000000-0005-0000-0000-000044220000}"/>
    <cellStyle name="표준 55 7 2 2" xfId="8742" xr:uid="{00000000-0005-0000-0000-000045220000}"/>
    <cellStyle name="표준 55 7 3" xfId="8743" xr:uid="{00000000-0005-0000-0000-000046220000}"/>
    <cellStyle name="표준 55 7 3 2" xfId="8744" xr:uid="{00000000-0005-0000-0000-000047220000}"/>
    <cellStyle name="표준 55 7 4" xfId="8745" xr:uid="{00000000-0005-0000-0000-000048220000}"/>
    <cellStyle name="표준 55 8" xfId="8746" xr:uid="{00000000-0005-0000-0000-000049220000}"/>
    <cellStyle name="표준 55 8 2" xfId="8747" xr:uid="{00000000-0005-0000-0000-00004A220000}"/>
    <cellStyle name="표준 55 8 2 2" xfId="8748" xr:uid="{00000000-0005-0000-0000-00004B220000}"/>
    <cellStyle name="표준 55 8 3" xfId="8749" xr:uid="{00000000-0005-0000-0000-00004C220000}"/>
    <cellStyle name="표준 55 8 3 2" xfId="8750" xr:uid="{00000000-0005-0000-0000-00004D220000}"/>
    <cellStyle name="표준 55 8 4" xfId="8751" xr:uid="{00000000-0005-0000-0000-00004E220000}"/>
    <cellStyle name="표준 55 9" xfId="8752" xr:uid="{00000000-0005-0000-0000-00004F220000}"/>
    <cellStyle name="표준 55 9 2" xfId="8753" xr:uid="{00000000-0005-0000-0000-000050220000}"/>
    <cellStyle name="표준 55 9 2 2" xfId="8754" xr:uid="{00000000-0005-0000-0000-000051220000}"/>
    <cellStyle name="표준 55 9 3" xfId="8755" xr:uid="{00000000-0005-0000-0000-000052220000}"/>
    <cellStyle name="표준 55 9 3 2" xfId="8756" xr:uid="{00000000-0005-0000-0000-000053220000}"/>
    <cellStyle name="표준 55 9 4" xfId="8757" xr:uid="{00000000-0005-0000-0000-000054220000}"/>
    <cellStyle name="표준 56" xfId="8758" xr:uid="{00000000-0005-0000-0000-000055220000}"/>
    <cellStyle name="표준 56 10" xfId="8759" xr:uid="{00000000-0005-0000-0000-000056220000}"/>
    <cellStyle name="표준 56 10 2" xfId="8760" xr:uid="{00000000-0005-0000-0000-000057220000}"/>
    <cellStyle name="표준 56 10 2 2" xfId="8761" xr:uid="{00000000-0005-0000-0000-000058220000}"/>
    <cellStyle name="표준 56 10 3" xfId="8762" xr:uid="{00000000-0005-0000-0000-000059220000}"/>
    <cellStyle name="표준 56 10 3 2" xfId="8763" xr:uid="{00000000-0005-0000-0000-00005A220000}"/>
    <cellStyle name="표준 56 10 4" xfId="8764" xr:uid="{00000000-0005-0000-0000-00005B220000}"/>
    <cellStyle name="표준 56 11" xfId="8765" xr:uid="{00000000-0005-0000-0000-00005C220000}"/>
    <cellStyle name="표준 56 11 2" xfId="8766" xr:uid="{00000000-0005-0000-0000-00005D220000}"/>
    <cellStyle name="표준 56 11 2 2" xfId="8767" xr:uid="{00000000-0005-0000-0000-00005E220000}"/>
    <cellStyle name="표준 56 11 3" xfId="8768" xr:uid="{00000000-0005-0000-0000-00005F220000}"/>
    <cellStyle name="표준 56 11 3 2" xfId="8769" xr:uid="{00000000-0005-0000-0000-000060220000}"/>
    <cellStyle name="표준 56 11 4" xfId="8770" xr:uid="{00000000-0005-0000-0000-000061220000}"/>
    <cellStyle name="표준 56 12" xfId="8771" xr:uid="{00000000-0005-0000-0000-000062220000}"/>
    <cellStyle name="표준 56 12 2" xfId="8772" xr:uid="{00000000-0005-0000-0000-000063220000}"/>
    <cellStyle name="표준 56 12 2 2" xfId="8773" xr:uid="{00000000-0005-0000-0000-000064220000}"/>
    <cellStyle name="표준 56 12 3" xfId="8774" xr:uid="{00000000-0005-0000-0000-000065220000}"/>
    <cellStyle name="표준 56 12 3 2" xfId="8775" xr:uid="{00000000-0005-0000-0000-000066220000}"/>
    <cellStyle name="표준 56 12 4" xfId="8776" xr:uid="{00000000-0005-0000-0000-000067220000}"/>
    <cellStyle name="표준 56 13" xfId="8777" xr:uid="{00000000-0005-0000-0000-000068220000}"/>
    <cellStyle name="표준 56 13 2" xfId="8778" xr:uid="{00000000-0005-0000-0000-000069220000}"/>
    <cellStyle name="표준 56 13 2 2" xfId="8779" xr:uid="{00000000-0005-0000-0000-00006A220000}"/>
    <cellStyle name="표준 56 13 3" xfId="8780" xr:uid="{00000000-0005-0000-0000-00006B220000}"/>
    <cellStyle name="표준 56 13 3 2" xfId="8781" xr:uid="{00000000-0005-0000-0000-00006C220000}"/>
    <cellStyle name="표준 56 13 4" xfId="8782" xr:uid="{00000000-0005-0000-0000-00006D220000}"/>
    <cellStyle name="표준 56 14" xfId="8783" xr:uid="{00000000-0005-0000-0000-00006E220000}"/>
    <cellStyle name="표준 56 14 2" xfId="8784" xr:uid="{00000000-0005-0000-0000-00006F220000}"/>
    <cellStyle name="표준 56 14 2 2" xfId="8785" xr:uid="{00000000-0005-0000-0000-000070220000}"/>
    <cellStyle name="표준 56 14 3" xfId="8786" xr:uid="{00000000-0005-0000-0000-000071220000}"/>
    <cellStyle name="표준 56 14 3 2" xfId="8787" xr:uid="{00000000-0005-0000-0000-000072220000}"/>
    <cellStyle name="표준 56 14 4" xfId="8788" xr:uid="{00000000-0005-0000-0000-000073220000}"/>
    <cellStyle name="표준 56 15" xfId="8789" xr:uid="{00000000-0005-0000-0000-000074220000}"/>
    <cellStyle name="표준 56 15 2" xfId="8790" xr:uid="{00000000-0005-0000-0000-000075220000}"/>
    <cellStyle name="표준 56 15 2 2" xfId="8791" xr:uid="{00000000-0005-0000-0000-000076220000}"/>
    <cellStyle name="표준 56 15 3" xfId="8792" xr:uid="{00000000-0005-0000-0000-000077220000}"/>
    <cellStyle name="표준 56 15 3 2" xfId="8793" xr:uid="{00000000-0005-0000-0000-000078220000}"/>
    <cellStyle name="표준 56 15 4" xfId="8794" xr:uid="{00000000-0005-0000-0000-000079220000}"/>
    <cellStyle name="표준 56 16" xfId="8795" xr:uid="{00000000-0005-0000-0000-00007A220000}"/>
    <cellStyle name="표준 56 16 2" xfId="8796" xr:uid="{00000000-0005-0000-0000-00007B220000}"/>
    <cellStyle name="표준 56 16 2 2" xfId="8797" xr:uid="{00000000-0005-0000-0000-00007C220000}"/>
    <cellStyle name="표준 56 16 3" xfId="8798" xr:uid="{00000000-0005-0000-0000-00007D220000}"/>
    <cellStyle name="표준 56 16 3 2" xfId="8799" xr:uid="{00000000-0005-0000-0000-00007E220000}"/>
    <cellStyle name="표준 56 16 4" xfId="8800" xr:uid="{00000000-0005-0000-0000-00007F220000}"/>
    <cellStyle name="표준 56 17" xfId="8801" xr:uid="{00000000-0005-0000-0000-000080220000}"/>
    <cellStyle name="표준 56 2" xfId="8802" xr:uid="{00000000-0005-0000-0000-000081220000}"/>
    <cellStyle name="표준 56 2 2" xfId="8803" xr:uid="{00000000-0005-0000-0000-000082220000}"/>
    <cellStyle name="표준 56 2 2 2" xfId="8804" xr:uid="{00000000-0005-0000-0000-000083220000}"/>
    <cellStyle name="표준 56 2 3" xfId="8805" xr:uid="{00000000-0005-0000-0000-000084220000}"/>
    <cellStyle name="표준 56 2 3 2" xfId="8806" xr:uid="{00000000-0005-0000-0000-000085220000}"/>
    <cellStyle name="표준 56 2 4" xfId="8807" xr:uid="{00000000-0005-0000-0000-000086220000}"/>
    <cellStyle name="표준 56 3" xfId="8808" xr:uid="{00000000-0005-0000-0000-000087220000}"/>
    <cellStyle name="표준 56 3 2" xfId="8809" xr:uid="{00000000-0005-0000-0000-000088220000}"/>
    <cellStyle name="표준 56 3 2 2" xfId="8810" xr:uid="{00000000-0005-0000-0000-000089220000}"/>
    <cellStyle name="표준 56 3 3" xfId="8811" xr:uid="{00000000-0005-0000-0000-00008A220000}"/>
    <cellStyle name="표준 56 3 3 2" xfId="8812" xr:uid="{00000000-0005-0000-0000-00008B220000}"/>
    <cellStyle name="표준 56 3 4" xfId="8813" xr:uid="{00000000-0005-0000-0000-00008C220000}"/>
    <cellStyle name="표준 56 4" xfId="8814" xr:uid="{00000000-0005-0000-0000-00008D220000}"/>
    <cellStyle name="표준 56 4 2" xfId="8815" xr:uid="{00000000-0005-0000-0000-00008E220000}"/>
    <cellStyle name="표준 56 4 2 2" xfId="8816" xr:uid="{00000000-0005-0000-0000-00008F220000}"/>
    <cellStyle name="표준 56 4 3" xfId="8817" xr:uid="{00000000-0005-0000-0000-000090220000}"/>
    <cellStyle name="표준 56 4 3 2" xfId="8818" xr:uid="{00000000-0005-0000-0000-000091220000}"/>
    <cellStyle name="표준 56 4 4" xfId="8819" xr:uid="{00000000-0005-0000-0000-000092220000}"/>
    <cellStyle name="표준 56 5" xfId="8820" xr:uid="{00000000-0005-0000-0000-000093220000}"/>
    <cellStyle name="표준 56 5 2" xfId="8821" xr:uid="{00000000-0005-0000-0000-000094220000}"/>
    <cellStyle name="표준 56 5 2 2" xfId="8822" xr:uid="{00000000-0005-0000-0000-000095220000}"/>
    <cellStyle name="표준 56 5 3" xfId="8823" xr:uid="{00000000-0005-0000-0000-000096220000}"/>
    <cellStyle name="표준 56 5 3 2" xfId="8824" xr:uid="{00000000-0005-0000-0000-000097220000}"/>
    <cellStyle name="표준 56 5 4" xfId="8825" xr:uid="{00000000-0005-0000-0000-000098220000}"/>
    <cellStyle name="표준 56 6" xfId="8826" xr:uid="{00000000-0005-0000-0000-000099220000}"/>
    <cellStyle name="표준 56 6 2" xfId="8827" xr:uid="{00000000-0005-0000-0000-00009A220000}"/>
    <cellStyle name="표준 56 6 2 2" xfId="8828" xr:uid="{00000000-0005-0000-0000-00009B220000}"/>
    <cellStyle name="표준 56 6 3" xfId="8829" xr:uid="{00000000-0005-0000-0000-00009C220000}"/>
    <cellStyle name="표준 56 6 3 2" xfId="8830" xr:uid="{00000000-0005-0000-0000-00009D220000}"/>
    <cellStyle name="표준 56 6 4" xfId="8831" xr:uid="{00000000-0005-0000-0000-00009E220000}"/>
    <cellStyle name="표준 56 7" xfId="8832" xr:uid="{00000000-0005-0000-0000-00009F220000}"/>
    <cellStyle name="표준 56 7 2" xfId="8833" xr:uid="{00000000-0005-0000-0000-0000A0220000}"/>
    <cellStyle name="표준 56 7 2 2" xfId="8834" xr:uid="{00000000-0005-0000-0000-0000A1220000}"/>
    <cellStyle name="표준 56 7 3" xfId="8835" xr:uid="{00000000-0005-0000-0000-0000A2220000}"/>
    <cellStyle name="표준 56 7 3 2" xfId="8836" xr:uid="{00000000-0005-0000-0000-0000A3220000}"/>
    <cellStyle name="표준 56 7 4" xfId="8837" xr:uid="{00000000-0005-0000-0000-0000A4220000}"/>
    <cellStyle name="표준 56 8" xfId="8838" xr:uid="{00000000-0005-0000-0000-0000A5220000}"/>
    <cellStyle name="표준 56 8 2" xfId="8839" xr:uid="{00000000-0005-0000-0000-0000A6220000}"/>
    <cellStyle name="표준 56 8 2 2" xfId="8840" xr:uid="{00000000-0005-0000-0000-0000A7220000}"/>
    <cellStyle name="표준 56 8 3" xfId="8841" xr:uid="{00000000-0005-0000-0000-0000A8220000}"/>
    <cellStyle name="표준 56 8 3 2" xfId="8842" xr:uid="{00000000-0005-0000-0000-0000A9220000}"/>
    <cellStyle name="표준 56 8 4" xfId="8843" xr:uid="{00000000-0005-0000-0000-0000AA220000}"/>
    <cellStyle name="표준 56 9" xfId="8844" xr:uid="{00000000-0005-0000-0000-0000AB220000}"/>
    <cellStyle name="표준 56 9 2" xfId="8845" xr:uid="{00000000-0005-0000-0000-0000AC220000}"/>
    <cellStyle name="표준 56 9 2 2" xfId="8846" xr:uid="{00000000-0005-0000-0000-0000AD220000}"/>
    <cellStyle name="표준 56 9 3" xfId="8847" xr:uid="{00000000-0005-0000-0000-0000AE220000}"/>
    <cellStyle name="표준 56 9 3 2" xfId="8848" xr:uid="{00000000-0005-0000-0000-0000AF220000}"/>
    <cellStyle name="표준 56 9 4" xfId="8849" xr:uid="{00000000-0005-0000-0000-0000B0220000}"/>
    <cellStyle name="표준 57" xfId="8850" xr:uid="{00000000-0005-0000-0000-0000B1220000}"/>
    <cellStyle name="표준 57 10" xfId="8851" xr:uid="{00000000-0005-0000-0000-0000B2220000}"/>
    <cellStyle name="표준 57 10 2" xfId="8852" xr:uid="{00000000-0005-0000-0000-0000B3220000}"/>
    <cellStyle name="표준 57 10 2 2" xfId="8853" xr:uid="{00000000-0005-0000-0000-0000B4220000}"/>
    <cellStyle name="표준 57 10 3" xfId="8854" xr:uid="{00000000-0005-0000-0000-0000B5220000}"/>
    <cellStyle name="표준 57 10 3 2" xfId="8855" xr:uid="{00000000-0005-0000-0000-0000B6220000}"/>
    <cellStyle name="표준 57 10 4" xfId="8856" xr:uid="{00000000-0005-0000-0000-0000B7220000}"/>
    <cellStyle name="표준 57 11" xfId="8857" xr:uid="{00000000-0005-0000-0000-0000B8220000}"/>
    <cellStyle name="표준 57 11 2" xfId="8858" xr:uid="{00000000-0005-0000-0000-0000B9220000}"/>
    <cellStyle name="표준 57 11 2 2" xfId="8859" xr:uid="{00000000-0005-0000-0000-0000BA220000}"/>
    <cellStyle name="표준 57 11 3" xfId="8860" xr:uid="{00000000-0005-0000-0000-0000BB220000}"/>
    <cellStyle name="표준 57 11 3 2" xfId="8861" xr:uid="{00000000-0005-0000-0000-0000BC220000}"/>
    <cellStyle name="표준 57 11 4" xfId="8862" xr:uid="{00000000-0005-0000-0000-0000BD220000}"/>
    <cellStyle name="표준 57 12" xfId="8863" xr:uid="{00000000-0005-0000-0000-0000BE220000}"/>
    <cellStyle name="표준 57 12 2" xfId="8864" xr:uid="{00000000-0005-0000-0000-0000BF220000}"/>
    <cellStyle name="표준 57 12 2 2" xfId="8865" xr:uid="{00000000-0005-0000-0000-0000C0220000}"/>
    <cellStyle name="표준 57 12 3" xfId="8866" xr:uid="{00000000-0005-0000-0000-0000C1220000}"/>
    <cellStyle name="표준 57 12 3 2" xfId="8867" xr:uid="{00000000-0005-0000-0000-0000C2220000}"/>
    <cellStyle name="표준 57 12 4" xfId="8868" xr:uid="{00000000-0005-0000-0000-0000C3220000}"/>
    <cellStyle name="표준 57 13" xfId="8869" xr:uid="{00000000-0005-0000-0000-0000C4220000}"/>
    <cellStyle name="표준 57 13 2" xfId="8870" xr:uid="{00000000-0005-0000-0000-0000C5220000}"/>
    <cellStyle name="표준 57 13 2 2" xfId="8871" xr:uid="{00000000-0005-0000-0000-0000C6220000}"/>
    <cellStyle name="표준 57 13 3" xfId="8872" xr:uid="{00000000-0005-0000-0000-0000C7220000}"/>
    <cellStyle name="표준 57 13 3 2" xfId="8873" xr:uid="{00000000-0005-0000-0000-0000C8220000}"/>
    <cellStyle name="표준 57 13 4" xfId="8874" xr:uid="{00000000-0005-0000-0000-0000C9220000}"/>
    <cellStyle name="표준 57 14" xfId="8875" xr:uid="{00000000-0005-0000-0000-0000CA220000}"/>
    <cellStyle name="표준 57 14 2" xfId="8876" xr:uid="{00000000-0005-0000-0000-0000CB220000}"/>
    <cellStyle name="표준 57 14 2 2" xfId="8877" xr:uid="{00000000-0005-0000-0000-0000CC220000}"/>
    <cellStyle name="표준 57 14 3" xfId="8878" xr:uid="{00000000-0005-0000-0000-0000CD220000}"/>
    <cellStyle name="표준 57 14 3 2" xfId="8879" xr:uid="{00000000-0005-0000-0000-0000CE220000}"/>
    <cellStyle name="표준 57 14 4" xfId="8880" xr:uid="{00000000-0005-0000-0000-0000CF220000}"/>
    <cellStyle name="표준 57 15" xfId="8881" xr:uid="{00000000-0005-0000-0000-0000D0220000}"/>
    <cellStyle name="표준 57 15 2" xfId="8882" xr:uid="{00000000-0005-0000-0000-0000D1220000}"/>
    <cellStyle name="표준 57 15 2 2" xfId="8883" xr:uid="{00000000-0005-0000-0000-0000D2220000}"/>
    <cellStyle name="표준 57 15 3" xfId="8884" xr:uid="{00000000-0005-0000-0000-0000D3220000}"/>
    <cellStyle name="표준 57 15 3 2" xfId="8885" xr:uid="{00000000-0005-0000-0000-0000D4220000}"/>
    <cellStyle name="표준 57 15 4" xfId="8886" xr:uid="{00000000-0005-0000-0000-0000D5220000}"/>
    <cellStyle name="표준 57 16" xfId="8887" xr:uid="{00000000-0005-0000-0000-0000D6220000}"/>
    <cellStyle name="표준 57 16 2" xfId="8888" xr:uid="{00000000-0005-0000-0000-0000D7220000}"/>
    <cellStyle name="표준 57 16 2 2" xfId="8889" xr:uid="{00000000-0005-0000-0000-0000D8220000}"/>
    <cellStyle name="표준 57 16 3" xfId="8890" xr:uid="{00000000-0005-0000-0000-0000D9220000}"/>
    <cellStyle name="표준 57 16 3 2" xfId="8891" xr:uid="{00000000-0005-0000-0000-0000DA220000}"/>
    <cellStyle name="표준 57 16 4" xfId="8892" xr:uid="{00000000-0005-0000-0000-0000DB220000}"/>
    <cellStyle name="표준 57 17" xfId="8893" xr:uid="{00000000-0005-0000-0000-0000DC220000}"/>
    <cellStyle name="표준 57 2" xfId="8894" xr:uid="{00000000-0005-0000-0000-0000DD220000}"/>
    <cellStyle name="표준 57 2 2" xfId="8895" xr:uid="{00000000-0005-0000-0000-0000DE220000}"/>
    <cellStyle name="표준 57 2 2 2" xfId="8896" xr:uid="{00000000-0005-0000-0000-0000DF220000}"/>
    <cellStyle name="표준 57 2 3" xfId="8897" xr:uid="{00000000-0005-0000-0000-0000E0220000}"/>
    <cellStyle name="표준 57 2 3 2" xfId="8898" xr:uid="{00000000-0005-0000-0000-0000E1220000}"/>
    <cellStyle name="표준 57 2 4" xfId="8899" xr:uid="{00000000-0005-0000-0000-0000E2220000}"/>
    <cellStyle name="표준 57 3" xfId="8900" xr:uid="{00000000-0005-0000-0000-0000E3220000}"/>
    <cellStyle name="표준 57 3 2" xfId="8901" xr:uid="{00000000-0005-0000-0000-0000E4220000}"/>
    <cellStyle name="표준 57 3 2 2" xfId="8902" xr:uid="{00000000-0005-0000-0000-0000E5220000}"/>
    <cellStyle name="표준 57 3 3" xfId="8903" xr:uid="{00000000-0005-0000-0000-0000E6220000}"/>
    <cellStyle name="표준 57 3 3 2" xfId="8904" xr:uid="{00000000-0005-0000-0000-0000E7220000}"/>
    <cellStyle name="표준 57 3 4" xfId="8905" xr:uid="{00000000-0005-0000-0000-0000E8220000}"/>
    <cellStyle name="표준 57 4" xfId="8906" xr:uid="{00000000-0005-0000-0000-0000E9220000}"/>
    <cellStyle name="표준 57 4 2" xfId="8907" xr:uid="{00000000-0005-0000-0000-0000EA220000}"/>
    <cellStyle name="표준 57 4 2 2" xfId="8908" xr:uid="{00000000-0005-0000-0000-0000EB220000}"/>
    <cellStyle name="표준 57 4 3" xfId="8909" xr:uid="{00000000-0005-0000-0000-0000EC220000}"/>
    <cellStyle name="표준 57 4 3 2" xfId="8910" xr:uid="{00000000-0005-0000-0000-0000ED220000}"/>
    <cellStyle name="표준 57 4 4" xfId="8911" xr:uid="{00000000-0005-0000-0000-0000EE220000}"/>
    <cellStyle name="표준 57 5" xfId="8912" xr:uid="{00000000-0005-0000-0000-0000EF220000}"/>
    <cellStyle name="표준 57 5 2" xfId="8913" xr:uid="{00000000-0005-0000-0000-0000F0220000}"/>
    <cellStyle name="표준 57 5 2 2" xfId="8914" xr:uid="{00000000-0005-0000-0000-0000F1220000}"/>
    <cellStyle name="표준 57 5 3" xfId="8915" xr:uid="{00000000-0005-0000-0000-0000F2220000}"/>
    <cellStyle name="표준 57 5 3 2" xfId="8916" xr:uid="{00000000-0005-0000-0000-0000F3220000}"/>
    <cellStyle name="표준 57 5 4" xfId="8917" xr:uid="{00000000-0005-0000-0000-0000F4220000}"/>
    <cellStyle name="표준 57 6" xfId="8918" xr:uid="{00000000-0005-0000-0000-0000F5220000}"/>
    <cellStyle name="표준 57 6 2" xfId="8919" xr:uid="{00000000-0005-0000-0000-0000F6220000}"/>
    <cellStyle name="표준 57 6 2 2" xfId="8920" xr:uid="{00000000-0005-0000-0000-0000F7220000}"/>
    <cellStyle name="표준 57 6 3" xfId="8921" xr:uid="{00000000-0005-0000-0000-0000F8220000}"/>
    <cellStyle name="표준 57 6 3 2" xfId="8922" xr:uid="{00000000-0005-0000-0000-0000F9220000}"/>
    <cellStyle name="표준 57 6 4" xfId="8923" xr:uid="{00000000-0005-0000-0000-0000FA220000}"/>
    <cellStyle name="표준 57 7" xfId="8924" xr:uid="{00000000-0005-0000-0000-0000FB220000}"/>
    <cellStyle name="표준 57 7 2" xfId="8925" xr:uid="{00000000-0005-0000-0000-0000FC220000}"/>
    <cellStyle name="표준 57 7 2 2" xfId="8926" xr:uid="{00000000-0005-0000-0000-0000FD220000}"/>
    <cellStyle name="표준 57 7 3" xfId="8927" xr:uid="{00000000-0005-0000-0000-0000FE220000}"/>
    <cellStyle name="표준 57 7 3 2" xfId="8928" xr:uid="{00000000-0005-0000-0000-0000FF220000}"/>
    <cellStyle name="표준 57 7 4" xfId="8929" xr:uid="{00000000-0005-0000-0000-000000230000}"/>
    <cellStyle name="표준 57 8" xfId="8930" xr:uid="{00000000-0005-0000-0000-000001230000}"/>
    <cellStyle name="표준 57 8 2" xfId="8931" xr:uid="{00000000-0005-0000-0000-000002230000}"/>
    <cellStyle name="표준 57 8 2 2" xfId="8932" xr:uid="{00000000-0005-0000-0000-000003230000}"/>
    <cellStyle name="표준 57 8 3" xfId="8933" xr:uid="{00000000-0005-0000-0000-000004230000}"/>
    <cellStyle name="표준 57 8 3 2" xfId="8934" xr:uid="{00000000-0005-0000-0000-000005230000}"/>
    <cellStyle name="표준 57 8 4" xfId="8935" xr:uid="{00000000-0005-0000-0000-000006230000}"/>
    <cellStyle name="표준 57 9" xfId="8936" xr:uid="{00000000-0005-0000-0000-000007230000}"/>
    <cellStyle name="표준 57 9 2" xfId="8937" xr:uid="{00000000-0005-0000-0000-000008230000}"/>
    <cellStyle name="표준 57 9 2 2" xfId="8938" xr:uid="{00000000-0005-0000-0000-000009230000}"/>
    <cellStyle name="표준 57 9 3" xfId="8939" xr:uid="{00000000-0005-0000-0000-00000A230000}"/>
    <cellStyle name="표준 57 9 3 2" xfId="8940" xr:uid="{00000000-0005-0000-0000-00000B230000}"/>
    <cellStyle name="표준 57 9 4" xfId="8941" xr:uid="{00000000-0005-0000-0000-00000C230000}"/>
    <cellStyle name="표준 58" xfId="8942" xr:uid="{00000000-0005-0000-0000-00000D230000}"/>
    <cellStyle name="표준 58 10" xfId="8943" xr:uid="{00000000-0005-0000-0000-00000E230000}"/>
    <cellStyle name="표준 58 10 2" xfId="8944" xr:uid="{00000000-0005-0000-0000-00000F230000}"/>
    <cellStyle name="표준 58 10 2 2" xfId="8945" xr:uid="{00000000-0005-0000-0000-000010230000}"/>
    <cellStyle name="표준 58 10 3" xfId="8946" xr:uid="{00000000-0005-0000-0000-000011230000}"/>
    <cellStyle name="표준 58 10 3 2" xfId="8947" xr:uid="{00000000-0005-0000-0000-000012230000}"/>
    <cellStyle name="표준 58 10 4" xfId="8948" xr:uid="{00000000-0005-0000-0000-000013230000}"/>
    <cellStyle name="표준 58 11" xfId="8949" xr:uid="{00000000-0005-0000-0000-000014230000}"/>
    <cellStyle name="표준 58 11 2" xfId="8950" xr:uid="{00000000-0005-0000-0000-000015230000}"/>
    <cellStyle name="표준 58 11 2 2" xfId="8951" xr:uid="{00000000-0005-0000-0000-000016230000}"/>
    <cellStyle name="표준 58 11 3" xfId="8952" xr:uid="{00000000-0005-0000-0000-000017230000}"/>
    <cellStyle name="표준 58 11 3 2" xfId="8953" xr:uid="{00000000-0005-0000-0000-000018230000}"/>
    <cellStyle name="표준 58 11 4" xfId="8954" xr:uid="{00000000-0005-0000-0000-000019230000}"/>
    <cellStyle name="표준 58 12" xfId="8955" xr:uid="{00000000-0005-0000-0000-00001A230000}"/>
    <cellStyle name="표준 58 12 2" xfId="8956" xr:uid="{00000000-0005-0000-0000-00001B230000}"/>
    <cellStyle name="표준 58 12 2 2" xfId="8957" xr:uid="{00000000-0005-0000-0000-00001C230000}"/>
    <cellStyle name="표준 58 12 3" xfId="8958" xr:uid="{00000000-0005-0000-0000-00001D230000}"/>
    <cellStyle name="표준 58 12 3 2" xfId="8959" xr:uid="{00000000-0005-0000-0000-00001E230000}"/>
    <cellStyle name="표준 58 12 4" xfId="8960" xr:uid="{00000000-0005-0000-0000-00001F230000}"/>
    <cellStyle name="표준 58 13" xfId="8961" xr:uid="{00000000-0005-0000-0000-000020230000}"/>
    <cellStyle name="표준 58 13 2" xfId="8962" xr:uid="{00000000-0005-0000-0000-000021230000}"/>
    <cellStyle name="표준 58 13 2 2" xfId="8963" xr:uid="{00000000-0005-0000-0000-000022230000}"/>
    <cellStyle name="표준 58 13 3" xfId="8964" xr:uid="{00000000-0005-0000-0000-000023230000}"/>
    <cellStyle name="표준 58 13 3 2" xfId="8965" xr:uid="{00000000-0005-0000-0000-000024230000}"/>
    <cellStyle name="표준 58 13 4" xfId="8966" xr:uid="{00000000-0005-0000-0000-000025230000}"/>
    <cellStyle name="표준 58 14" xfId="8967" xr:uid="{00000000-0005-0000-0000-000026230000}"/>
    <cellStyle name="표준 58 14 2" xfId="8968" xr:uid="{00000000-0005-0000-0000-000027230000}"/>
    <cellStyle name="표준 58 14 2 2" xfId="8969" xr:uid="{00000000-0005-0000-0000-000028230000}"/>
    <cellStyle name="표준 58 14 3" xfId="8970" xr:uid="{00000000-0005-0000-0000-000029230000}"/>
    <cellStyle name="표준 58 14 3 2" xfId="8971" xr:uid="{00000000-0005-0000-0000-00002A230000}"/>
    <cellStyle name="표준 58 14 4" xfId="8972" xr:uid="{00000000-0005-0000-0000-00002B230000}"/>
    <cellStyle name="표준 58 15" xfId="8973" xr:uid="{00000000-0005-0000-0000-00002C230000}"/>
    <cellStyle name="표준 58 15 2" xfId="8974" xr:uid="{00000000-0005-0000-0000-00002D230000}"/>
    <cellStyle name="표준 58 15 2 2" xfId="8975" xr:uid="{00000000-0005-0000-0000-00002E230000}"/>
    <cellStyle name="표준 58 15 3" xfId="8976" xr:uid="{00000000-0005-0000-0000-00002F230000}"/>
    <cellStyle name="표준 58 15 3 2" xfId="8977" xr:uid="{00000000-0005-0000-0000-000030230000}"/>
    <cellStyle name="표준 58 15 4" xfId="8978" xr:uid="{00000000-0005-0000-0000-000031230000}"/>
    <cellStyle name="표준 58 16" xfId="8979" xr:uid="{00000000-0005-0000-0000-000032230000}"/>
    <cellStyle name="표준 58 16 2" xfId="8980" xr:uid="{00000000-0005-0000-0000-000033230000}"/>
    <cellStyle name="표준 58 16 2 2" xfId="8981" xr:uid="{00000000-0005-0000-0000-000034230000}"/>
    <cellStyle name="표준 58 16 3" xfId="8982" xr:uid="{00000000-0005-0000-0000-000035230000}"/>
    <cellStyle name="표준 58 16 3 2" xfId="8983" xr:uid="{00000000-0005-0000-0000-000036230000}"/>
    <cellStyle name="표준 58 16 4" xfId="8984" xr:uid="{00000000-0005-0000-0000-000037230000}"/>
    <cellStyle name="표준 58 17" xfId="8985" xr:uid="{00000000-0005-0000-0000-000038230000}"/>
    <cellStyle name="표준 58 2" xfId="8986" xr:uid="{00000000-0005-0000-0000-000039230000}"/>
    <cellStyle name="표준 58 2 2" xfId="8987" xr:uid="{00000000-0005-0000-0000-00003A230000}"/>
    <cellStyle name="표준 58 2 2 2" xfId="8988" xr:uid="{00000000-0005-0000-0000-00003B230000}"/>
    <cellStyle name="표준 58 2 3" xfId="8989" xr:uid="{00000000-0005-0000-0000-00003C230000}"/>
    <cellStyle name="표준 58 2 3 2" xfId="8990" xr:uid="{00000000-0005-0000-0000-00003D230000}"/>
    <cellStyle name="표준 58 2 4" xfId="8991" xr:uid="{00000000-0005-0000-0000-00003E230000}"/>
    <cellStyle name="표준 58 3" xfId="8992" xr:uid="{00000000-0005-0000-0000-00003F230000}"/>
    <cellStyle name="표준 58 3 2" xfId="8993" xr:uid="{00000000-0005-0000-0000-000040230000}"/>
    <cellStyle name="표준 58 3 2 2" xfId="8994" xr:uid="{00000000-0005-0000-0000-000041230000}"/>
    <cellStyle name="표준 58 3 3" xfId="8995" xr:uid="{00000000-0005-0000-0000-000042230000}"/>
    <cellStyle name="표준 58 3 3 2" xfId="8996" xr:uid="{00000000-0005-0000-0000-000043230000}"/>
    <cellStyle name="표준 58 3 4" xfId="8997" xr:uid="{00000000-0005-0000-0000-000044230000}"/>
    <cellStyle name="표준 58 4" xfId="8998" xr:uid="{00000000-0005-0000-0000-000045230000}"/>
    <cellStyle name="표준 58 4 2" xfId="8999" xr:uid="{00000000-0005-0000-0000-000046230000}"/>
    <cellStyle name="표준 58 4 2 2" xfId="9000" xr:uid="{00000000-0005-0000-0000-000047230000}"/>
    <cellStyle name="표준 58 4 3" xfId="9001" xr:uid="{00000000-0005-0000-0000-000048230000}"/>
    <cellStyle name="표준 58 4 3 2" xfId="9002" xr:uid="{00000000-0005-0000-0000-000049230000}"/>
    <cellStyle name="표준 58 4 4" xfId="9003" xr:uid="{00000000-0005-0000-0000-00004A230000}"/>
    <cellStyle name="표준 58 5" xfId="9004" xr:uid="{00000000-0005-0000-0000-00004B230000}"/>
    <cellStyle name="표준 58 5 2" xfId="9005" xr:uid="{00000000-0005-0000-0000-00004C230000}"/>
    <cellStyle name="표준 58 5 2 2" xfId="9006" xr:uid="{00000000-0005-0000-0000-00004D230000}"/>
    <cellStyle name="표준 58 5 3" xfId="9007" xr:uid="{00000000-0005-0000-0000-00004E230000}"/>
    <cellStyle name="표준 58 5 3 2" xfId="9008" xr:uid="{00000000-0005-0000-0000-00004F230000}"/>
    <cellStyle name="표준 58 5 4" xfId="9009" xr:uid="{00000000-0005-0000-0000-000050230000}"/>
    <cellStyle name="표준 58 6" xfId="9010" xr:uid="{00000000-0005-0000-0000-000051230000}"/>
    <cellStyle name="표준 58 6 2" xfId="9011" xr:uid="{00000000-0005-0000-0000-000052230000}"/>
    <cellStyle name="표준 58 6 2 2" xfId="9012" xr:uid="{00000000-0005-0000-0000-000053230000}"/>
    <cellStyle name="표준 58 6 3" xfId="9013" xr:uid="{00000000-0005-0000-0000-000054230000}"/>
    <cellStyle name="표준 58 6 3 2" xfId="9014" xr:uid="{00000000-0005-0000-0000-000055230000}"/>
    <cellStyle name="표준 58 6 4" xfId="9015" xr:uid="{00000000-0005-0000-0000-000056230000}"/>
    <cellStyle name="표준 58 7" xfId="9016" xr:uid="{00000000-0005-0000-0000-000057230000}"/>
    <cellStyle name="표준 58 7 2" xfId="9017" xr:uid="{00000000-0005-0000-0000-000058230000}"/>
    <cellStyle name="표준 58 7 2 2" xfId="9018" xr:uid="{00000000-0005-0000-0000-000059230000}"/>
    <cellStyle name="표준 58 7 3" xfId="9019" xr:uid="{00000000-0005-0000-0000-00005A230000}"/>
    <cellStyle name="표준 58 7 3 2" xfId="9020" xr:uid="{00000000-0005-0000-0000-00005B230000}"/>
    <cellStyle name="표준 58 7 4" xfId="9021" xr:uid="{00000000-0005-0000-0000-00005C230000}"/>
    <cellStyle name="표준 58 8" xfId="9022" xr:uid="{00000000-0005-0000-0000-00005D230000}"/>
    <cellStyle name="표준 58 8 2" xfId="9023" xr:uid="{00000000-0005-0000-0000-00005E230000}"/>
    <cellStyle name="표준 58 8 2 2" xfId="9024" xr:uid="{00000000-0005-0000-0000-00005F230000}"/>
    <cellStyle name="표준 58 8 3" xfId="9025" xr:uid="{00000000-0005-0000-0000-000060230000}"/>
    <cellStyle name="표준 58 8 3 2" xfId="9026" xr:uid="{00000000-0005-0000-0000-000061230000}"/>
    <cellStyle name="표준 58 8 4" xfId="9027" xr:uid="{00000000-0005-0000-0000-000062230000}"/>
    <cellStyle name="표준 58 9" xfId="9028" xr:uid="{00000000-0005-0000-0000-000063230000}"/>
    <cellStyle name="표준 58 9 2" xfId="9029" xr:uid="{00000000-0005-0000-0000-000064230000}"/>
    <cellStyle name="표준 58 9 2 2" xfId="9030" xr:uid="{00000000-0005-0000-0000-000065230000}"/>
    <cellStyle name="표준 58 9 3" xfId="9031" xr:uid="{00000000-0005-0000-0000-000066230000}"/>
    <cellStyle name="표준 58 9 3 2" xfId="9032" xr:uid="{00000000-0005-0000-0000-000067230000}"/>
    <cellStyle name="표준 58 9 4" xfId="9033" xr:uid="{00000000-0005-0000-0000-000068230000}"/>
    <cellStyle name="표준 59" xfId="9034" xr:uid="{00000000-0005-0000-0000-000069230000}"/>
    <cellStyle name="표준 59 10" xfId="9035" xr:uid="{00000000-0005-0000-0000-00006A230000}"/>
    <cellStyle name="표준 59 10 2" xfId="9036" xr:uid="{00000000-0005-0000-0000-00006B230000}"/>
    <cellStyle name="표준 59 10 2 2" xfId="9037" xr:uid="{00000000-0005-0000-0000-00006C230000}"/>
    <cellStyle name="표준 59 10 3" xfId="9038" xr:uid="{00000000-0005-0000-0000-00006D230000}"/>
    <cellStyle name="표준 59 10 3 2" xfId="9039" xr:uid="{00000000-0005-0000-0000-00006E230000}"/>
    <cellStyle name="표준 59 10 4" xfId="9040" xr:uid="{00000000-0005-0000-0000-00006F230000}"/>
    <cellStyle name="표준 59 11" xfId="9041" xr:uid="{00000000-0005-0000-0000-000070230000}"/>
    <cellStyle name="표준 59 11 2" xfId="9042" xr:uid="{00000000-0005-0000-0000-000071230000}"/>
    <cellStyle name="표준 59 11 2 2" xfId="9043" xr:uid="{00000000-0005-0000-0000-000072230000}"/>
    <cellStyle name="표준 59 11 3" xfId="9044" xr:uid="{00000000-0005-0000-0000-000073230000}"/>
    <cellStyle name="표준 59 11 3 2" xfId="9045" xr:uid="{00000000-0005-0000-0000-000074230000}"/>
    <cellStyle name="표준 59 11 4" xfId="9046" xr:uid="{00000000-0005-0000-0000-000075230000}"/>
    <cellStyle name="표준 59 12" xfId="9047" xr:uid="{00000000-0005-0000-0000-000076230000}"/>
    <cellStyle name="표준 59 12 2" xfId="9048" xr:uid="{00000000-0005-0000-0000-000077230000}"/>
    <cellStyle name="표준 59 12 2 2" xfId="9049" xr:uid="{00000000-0005-0000-0000-000078230000}"/>
    <cellStyle name="표준 59 12 3" xfId="9050" xr:uid="{00000000-0005-0000-0000-000079230000}"/>
    <cellStyle name="표준 59 12 3 2" xfId="9051" xr:uid="{00000000-0005-0000-0000-00007A230000}"/>
    <cellStyle name="표준 59 12 4" xfId="9052" xr:uid="{00000000-0005-0000-0000-00007B230000}"/>
    <cellStyle name="표준 59 13" xfId="9053" xr:uid="{00000000-0005-0000-0000-00007C230000}"/>
    <cellStyle name="표준 59 13 2" xfId="9054" xr:uid="{00000000-0005-0000-0000-00007D230000}"/>
    <cellStyle name="표준 59 13 2 2" xfId="9055" xr:uid="{00000000-0005-0000-0000-00007E230000}"/>
    <cellStyle name="표준 59 13 3" xfId="9056" xr:uid="{00000000-0005-0000-0000-00007F230000}"/>
    <cellStyle name="표준 59 13 3 2" xfId="9057" xr:uid="{00000000-0005-0000-0000-000080230000}"/>
    <cellStyle name="표준 59 13 4" xfId="9058" xr:uid="{00000000-0005-0000-0000-000081230000}"/>
    <cellStyle name="표준 59 14" xfId="9059" xr:uid="{00000000-0005-0000-0000-000082230000}"/>
    <cellStyle name="표준 59 14 2" xfId="9060" xr:uid="{00000000-0005-0000-0000-000083230000}"/>
    <cellStyle name="표준 59 14 2 2" xfId="9061" xr:uid="{00000000-0005-0000-0000-000084230000}"/>
    <cellStyle name="표준 59 14 3" xfId="9062" xr:uid="{00000000-0005-0000-0000-000085230000}"/>
    <cellStyle name="표준 59 14 3 2" xfId="9063" xr:uid="{00000000-0005-0000-0000-000086230000}"/>
    <cellStyle name="표준 59 14 4" xfId="9064" xr:uid="{00000000-0005-0000-0000-000087230000}"/>
    <cellStyle name="표준 59 15" xfId="9065" xr:uid="{00000000-0005-0000-0000-000088230000}"/>
    <cellStyle name="표준 59 15 2" xfId="9066" xr:uid="{00000000-0005-0000-0000-000089230000}"/>
    <cellStyle name="표준 59 15 2 2" xfId="9067" xr:uid="{00000000-0005-0000-0000-00008A230000}"/>
    <cellStyle name="표준 59 15 3" xfId="9068" xr:uid="{00000000-0005-0000-0000-00008B230000}"/>
    <cellStyle name="표준 59 15 3 2" xfId="9069" xr:uid="{00000000-0005-0000-0000-00008C230000}"/>
    <cellStyle name="표준 59 15 4" xfId="9070" xr:uid="{00000000-0005-0000-0000-00008D230000}"/>
    <cellStyle name="표준 59 16" xfId="9071" xr:uid="{00000000-0005-0000-0000-00008E230000}"/>
    <cellStyle name="표준 59 16 2" xfId="9072" xr:uid="{00000000-0005-0000-0000-00008F230000}"/>
    <cellStyle name="표준 59 16 2 2" xfId="9073" xr:uid="{00000000-0005-0000-0000-000090230000}"/>
    <cellStyle name="표준 59 16 3" xfId="9074" xr:uid="{00000000-0005-0000-0000-000091230000}"/>
    <cellStyle name="표준 59 16 3 2" xfId="9075" xr:uid="{00000000-0005-0000-0000-000092230000}"/>
    <cellStyle name="표준 59 16 4" xfId="9076" xr:uid="{00000000-0005-0000-0000-000093230000}"/>
    <cellStyle name="표준 59 17" xfId="9077" xr:uid="{00000000-0005-0000-0000-000094230000}"/>
    <cellStyle name="표준 59 2" xfId="9078" xr:uid="{00000000-0005-0000-0000-000095230000}"/>
    <cellStyle name="표준 59 2 2" xfId="9079" xr:uid="{00000000-0005-0000-0000-000096230000}"/>
    <cellStyle name="표준 59 2 2 2" xfId="9080" xr:uid="{00000000-0005-0000-0000-000097230000}"/>
    <cellStyle name="표준 59 2 3" xfId="9081" xr:uid="{00000000-0005-0000-0000-000098230000}"/>
    <cellStyle name="표준 59 2 3 2" xfId="9082" xr:uid="{00000000-0005-0000-0000-000099230000}"/>
    <cellStyle name="표준 59 2 4" xfId="9083" xr:uid="{00000000-0005-0000-0000-00009A230000}"/>
    <cellStyle name="표준 59 3" xfId="9084" xr:uid="{00000000-0005-0000-0000-00009B230000}"/>
    <cellStyle name="표준 59 3 2" xfId="9085" xr:uid="{00000000-0005-0000-0000-00009C230000}"/>
    <cellStyle name="표준 59 3 2 2" xfId="9086" xr:uid="{00000000-0005-0000-0000-00009D230000}"/>
    <cellStyle name="표준 59 3 3" xfId="9087" xr:uid="{00000000-0005-0000-0000-00009E230000}"/>
    <cellStyle name="표준 59 3 3 2" xfId="9088" xr:uid="{00000000-0005-0000-0000-00009F230000}"/>
    <cellStyle name="표준 59 3 4" xfId="9089" xr:uid="{00000000-0005-0000-0000-0000A0230000}"/>
    <cellStyle name="표준 59 4" xfId="9090" xr:uid="{00000000-0005-0000-0000-0000A1230000}"/>
    <cellStyle name="표준 59 4 2" xfId="9091" xr:uid="{00000000-0005-0000-0000-0000A2230000}"/>
    <cellStyle name="표준 59 4 2 2" xfId="9092" xr:uid="{00000000-0005-0000-0000-0000A3230000}"/>
    <cellStyle name="표준 59 4 3" xfId="9093" xr:uid="{00000000-0005-0000-0000-0000A4230000}"/>
    <cellStyle name="표준 59 4 3 2" xfId="9094" xr:uid="{00000000-0005-0000-0000-0000A5230000}"/>
    <cellStyle name="표준 59 4 4" xfId="9095" xr:uid="{00000000-0005-0000-0000-0000A6230000}"/>
    <cellStyle name="표준 59 5" xfId="9096" xr:uid="{00000000-0005-0000-0000-0000A7230000}"/>
    <cellStyle name="표준 59 5 2" xfId="9097" xr:uid="{00000000-0005-0000-0000-0000A8230000}"/>
    <cellStyle name="표준 59 5 2 2" xfId="9098" xr:uid="{00000000-0005-0000-0000-0000A9230000}"/>
    <cellStyle name="표준 59 5 3" xfId="9099" xr:uid="{00000000-0005-0000-0000-0000AA230000}"/>
    <cellStyle name="표준 59 5 3 2" xfId="9100" xr:uid="{00000000-0005-0000-0000-0000AB230000}"/>
    <cellStyle name="표준 59 5 4" xfId="9101" xr:uid="{00000000-0005-0000-0000-0000AC230000}"/>
    <cellStyle name="표준 59 6" xfId="9102" xr:uid="{00000000-0005-0000-0000-0000AD230000}"/>
    <cellStyle name="표준 59 6 2" xfId="9103" xr:uid="{00000000-0005-0000-0000-0000AE230000}"/>
    <cellStyle name="표준 59 6 2 2" xfId="9104" xr:uid="{00000000-0005-0000-0000-0000AF230000}"/>
    <cellStyle name="표준 59 6 3" xfId="9105" xr:uid="{00000000-0005-0000-0000-0000B0230000}"/>
    <cellStyle name="표준 59 6 3 2" xfId="9106" xr:uid="{00000000-0005-0000-0000-0000B1230000}"/>
    <cellStyle name="표준 59 6 4" xfId="9107" xr:uid="{00000000-0005-0000-0000-0000B2230000}"/>
    <cellStyle name="표준 59 7" xfId="9108" xr:uid="{00000000-0005-0000-0000-0000B3230000}"/>
    <cellStyle name="표준 59 7 2" xfId="9109" xr:uid="{00000000-0005-0000-0000-0000B4230000}"/>
    <cellStyle name="표준 59 7 2 2" xfId="9110" xr:uid="{00000000-0005-0000-0000-0000B5230000}"/>
    <cellStyle name="표준 59 7 3" xfId="9111" xr:uid="{00000000-0005-0000-0000-0000B6230000}"/>
    <cellStyle name="표준 59 7 3 2" xfId="9112" xr:uid="{00000000-0005-0000-0000-0000B7230000}"/>
    <cellStyle name="표준 59 7 4" xfId="9113" xr:uid="{00000000-0005-0000-0000-0000B8230000}"/>
    <cellStyle name="표준 59 8" xfId="9114" xr:uid="{00000000-0005-0000-0000-0000B9230000}"/>
    <cellStyle name="표준 59 8 2" xfId="9115" xr:uid="{00000000-0005-0000-0000-0000BA230000}"/>
    <cellStyle name="표준 59 8 2 2" xfId="9116" xr:uid="{00000000-0005-0000-0000-0000BB230000}"/>
    <cellStyle name="표준 59 8 3" xfId="9117" xr:uid="{00000000-0005-0000-0000-0000BC230000}"/>
    <cellStyle name="표준 59 8 3 2" xfId="9118" xr:uid="{00000000-0005-0000-0000-0000BD230000}"/>
    <cellStyle name="표준 59 8 4" xfId="9119" xr:uid="{00000000-0005-0000-0000-0000BE230000}"/>
    <cellStyle name="표준 59 9" xfId="9120" xr:uid="{00000000-0005-0000-0000-0000BF230000}"/>
    <cellStyle name="표준 59 9 2" xfId="9121" xr:uid="{00000000-0005-0000-0000-0000C0230000}"/>
    <cellStyle name="표준 59 9 2 2" xfId="9122" xr:uid="{00000000-0005-0000-0000-0000C1230000}"/>
    <cellStyle name="표준 59 9 3" xfId="9123" xr:uid="{00000000-0005-0000-0000-0000C2230000}"/>
    <cellStyle name="표준 59 9 3 2" xfId="9124" xr:uid="{00000000-0005-0000-0000-0000C3230000}"/>
    <cellStyle name="표준 59 9 4" xfId="9125" xr:uid="{00000000-0005-0000-0000-0000C4230000}"/>
    <cellStyle name="표준 6" xfId="9126" xr:uid="{00000000-0005-0000-0000-0000C5230000}"/>
    <cellStyle name="표준 6 2" xfId="9127" xr:uid="{00000000-0005-0000-0000-0000C6230000}"/>
    <cellStyle name="표준 6 2 2" xfId="9128" xr:uid="{00000000-0005-0000-0000-0000C7230000}"/>
    <cellStyle name="표준 6 3" xfId="9129" xr:uid="{00000000-0005-0000-0000-0000C8230000}"/>
    <cellStyle name="표준 6 3 2" xfId="9130" xr:uid="{00000000-0005-0000-0000-0000C9230000}"/>
    <cellStyle name="표준 6 4" xfId="9131" xr:uid="{00000000-0005-0000-0000-0000CA230000}"/>
    <cellStyle name="표준 6 5" xfId="9132" xr:uid="{00000000-0005-0000-0000-0000CB230000}"/>
    <cellStyle name="표준 6 6" xfId="9133" xr:uid="{00000000-0005-0000-0000-0000CC230000}"/>
    <cellStyle name="표준 60" xfId="9134" xr:uid="{00000000-0005-0000-0000-0000CD230000}"/>
    <cellStyle name="표준 60 10" xfId="9135" xr:uid="{00000000-0005-0000-0000-0000CE230000}"/>
    <cellStyle name="표준 60 10 2" xfId="9136" xr:uid="{00000000-0005-0000-0000-0000CF230000}"/>
    <cellStyle name="표준 60 10 2 2" xfId="9137" xr:uid="{00000000-0005-0000-0000-0000D0230000}"/>
    <cellStyle name="표준 60 10 3" xfId="9138" xr:uid="{00000000-0005-0000-0000-0000D1230000}"/>
    <cellStyle name="표준 60 10 3 2" xfId="9139" xr:uid="{00000000-0005-0000-0000-0000D2230000}"/>
    <cellStyle name="표준 60 10 4" xfId="9140" xr:uid="{00000000-0005-0000-0000-0000D3230000}"/>
    <cellStyle name="표준 60 11" xfId="9141" xr:uid="{00000000-0005-0000-0000-0000D4230000}"/>
    <cellStyle name="표준 60 11 2" xfId="9142" xr:uid="{00000000-0005-0000-0000-0000D5230000}"/>
    <cellStyle name="표준 60 11 2 2" xfId="9143" xr:uid="{00000000-0005-0000-0000-0000D6230000}"/>
    <cellStyle name="표준 60 11 3" xfId="9144" xr:uid="{00000000-0005-0000-0000-0000D7230000}"/>
    <cellStyle name="표준 60 11 3 2" xfId="9145" xr:uid="{00000000-0005-0000-0000-0000D8230000}"/>
    <cellStyle name="표준 60 11 4" xfId="9146" xr:uid="{00000000-0005-0000-0000-0000D9230000}"/>
    <cellStyle name="표준 60 12" xfId="9147" xr:uid="{00000000-0005-0000-0000-0000DA230000}"/>
    <cellStyle name="표준 60 12 2" xfId="9148" xr:uid="{00000000-0005-0000-0000-0000DB230000}"/>
    <cellStyle name="표준 60 12 2 2" xfId="9149" xr:uid="{00000000-0005-0000-0000-0000DC230000}"/>
    <cellStyle name="표준 60 12 3" xfId="9150" xr:uid="{00000000-0005-0000-0000-0000DD230000}"/>
    <cellStyle name="표준 60 12 3 2" xfId="9151" xr:uid="{00000000-0005-0000-0000-0000DE230000}"/>
    <cellStyle name="표준 60 12 4" xfId="9152" xr:uid="{00000000-0005-0000-0000-0000DF230000}"/>
    <cellStyle name="표준 60 13" xfId="9153" xr:uid="{00000000-0005-0000-0000-0000E0230000}"/>
    <cellStyle name="표준 60 13 2" xfId="9154" xr:uid="{00000000-0005-0000-0000-0000E1230000}"/>
    <cellStyle name="표준 60 13 2 2" xfId="9155" xr:uid="{00000000-0005-0000-0000-0000E2230000}"/>
    <cellStyle name="표준 60 13 3" xfId="9156" xr:uid="{00000000-0005-0000-0000-0000E3230000}"/>
    <cellStyle name="표준 60 13 3 2" xfId="9157" xr:uid="{00000000-0005-0000-0000-0000E4230000}"/>
    <cellStyle name="표준 60 13 4" xfId="9158" xr:uid="{00000000-0005-0000-0000-0000E5230000}"/>
    <cellStyle name="표준 60 14" xfId="9159" xr:uid="{00000000-0005-0000-0000-0000E6230000}"/>
    <cellStyle name="표준 60 14 2" xfId="9160" xr:uid="{00000000-0005-0000-0000-0000E7230000}"/>
    <cellStyle name="표준 60 14 2 2" xfId="9161" xr:uid="{00000000-0005-0000-0000-0000E8230000}"/>
    <cellStyle name="표준 60 14 3" xfId="9162" xr:uid="{00000000-0005-0000-0000-0000E9230000}"/>
    <cellStyle name="표준 60 14 3 2" xfId="9163" xr:uid="{00000000-0005-0000-0000-0000EA230000}"/>
    <cellStyle name="표준 60 14 4" xfId="9164" xr:uid="{00000000-0005-0000-0000-0000EB230000}"/>
    <cellStyle name="표준 60 15" xfId="9165" xr:uid="{00000000-0005-0000-0000-0000EC230000}"/>
    <cellStyle name="표준 60 15 2" xfId="9166" xr:uid="{00000000-0005-0000-0000-0000ED230000}"/>
    <cellStyle name="표준 60 15 2 2" xfId="9167" xr:uid="{00000000-0005-0000-0000-0000EE230000}"/>
    <cellStyle name="표준 60 15 3" xfId="9168" xr:uid="{00000000-0005-0000-0000-0000EF230000}"/>
    <cellStyle name="표준 60 15 3 2" xfId="9169" xr:uid="{00000000-0005-0000-0000-0000F0230000}"/>
    <cellStyle name="표준 60 15 4" xfId="9170" xr:uid="{00000000-0005-0000-0000-0000F1230000}"/>
    <cellStyle name="표준 60 16" xfId="9171" xr:uid="{00000000-0005-0000-0000-0000F2230000}"/>
    <cellStyle name="표준 60 16 2" xfId="9172" xr:uid="{00000000-0005-0000-0000-0000F3230000}"/>
    <cellStyle name="표준 60 16 2 2" xfId="9173" xr:uid="{00000000-0005-0000-0000-0000F4230000}"/>
    <cellStyle name="표준 60 16 3" xfId="9174" xr:uid="{00000000-0005-0000-0000-0000F5230000}"/>
    <cellStyle name="표준 60 16 3 2" xfId="9175" xr:uid="{00000000-0005-0000-0000-0000F6230000}"/>
    <cellStyle name="표준 60 16 4" xfId="9176" xr:uid="{00000000-0005-0000-0000-0000F7230000}"/>
    <cellStyle name="표준 60 17" xfId="9177" xr:uid="{00000000-0005-0000-0000-0000F8230000}"/>
    <cellStyle name="표준 60 2" xfId="9178" xr:uid="{00000000-0005-0000-0000-0000F9230000}"/>
    <cellStyle name="표준 60 2 2" xfId="9179" xr:uid="{00000000-0005-0000-0000-0000FA230000}"/>
    <cellStyle name="표준 60 2 2 2" xfId="9180" xr:uid="{00000000-0005-0000-0000-0000FB230000}"/>
    <cellStyle name="표준 60 2 3" xfId="9181" xr:uid="{00000000-0005-0000-0000-0000FC230000}"/>
    <cellStyle name="표준 60 2 3 2" xfId="9182" xr:uid="{00000000-0005-0000-0000-0000FD230000}"/>
    <cellStyle name="표준 60 2 4" xfId="9183" xr:uid="{00000000-0005-0000-0000-0000FE230000}"/>
    <cellStyle name="표준 60 3" xfId="9184" xr:uid="{00000000-0005-0000-0000-0000FF230000}"/>
    <cellStyle name="표준 60 3 2" xfId="9185" xr:uid="{00000000-0005-0000-0000-000000240000}"/>
    <cellStyle name="표준 60 3 2 2" xfId="9186" xr:uid="{00000000-0005-0000-0000-000001240000}"/>
    <cellStyle name="표준 60 3 3" xfId="9187" xr:uid="{00000000-0005-0000-0000-000002240000}"/>
    <cellStyle name="표준 60 3 3 2" xfId="9188" xr:uid="{00000000-0005-0000-0000-000003240000}"/>
    <cellStyle name="표준 60 3 4" xfId="9189" xr:uid="{00000000-0005-0000-0000-000004240000}"/>
    <cellStyle name="표준 60 4" xfId="9190" xr:uid="{00000000-0005-0000-0000-000005240000}"/>
    <cellStyle name="표준 60 4 2" xfId="9191" xr:uid="{00000000-0005-0000-0000-000006240000}"/>
    <cellStyle name="표준 60 4 2 2" xfId="9192" xr:uid="{00000000-0005-0000-0000-000007240000}"/>
    <cellStyle name="표준 60 4 3" xfId="9193" xr:uid="{00000000-0005-0000-0000-000008240000}"/>
    <cellStyle name="표준 60 4 3 2" xfId="9194" xr:uid="{00000000-0005-0000-0000-000009240000}"/>
    <cellStyle name="표준 60 4 4" xfId="9195" xr:uid="{00000000-0005-0000-0000-00000A240000}"/>
    <cellStyle name="표준 60 5" xfId="9196" xr:uid="{00000000-0005-0000-0000-00000B240000}"/>
    <cellStyle name="표준 60 5 2" xfId="9197" xr:uid="{00000000-0005-0000-0000-00000C240000}"/>
    <cellStyle name="표준 60 5 2 2" xfId="9198" xr:uid="{00000000-0005-0000-0000-00000D240000}"/>
    <cellStyle name="표준 60 5 3" xfId="9199" xr:uid="{00000000-0005-0000-0000-00000E240000}"/>
    <cellStyle name="표준 60 5 3 2" xfId="9200" xr:uid="{00000000-0005-0000-0000-00000F240000}"/>
    <cellStyle name="표준 60 5 4" xfId="9201" xr:uid="{00000000-0005-0000-0000-000010240000}"/>
    <cellStyle name="표준 60 6" xfId="9202" xr:uid="{00000000-0005-0000-0000-000011240000}"/>
    <cellStyle name="표준 60 6 2" xfId="9203" xr:uid="{00000000-0005-0000-0000-000012240000}"/>
    <cellStyle name="표준 60 6 2 2" xfId="9204" xr:uid="{00000000-0005-0000-0000-000013240000}"/>
    <cellStyle name="표준 60 6 3" xfId="9205" xr:uid="{00000000-0005-0000-0000-000014240000}"/>
    <cellStyle name="표준 60 6 3 2" xfId="9206" xr:uid="{00000000-0005-0000-0000-000015240000}"/>
    <cellStyle name="표준 60 6 4" xfId="9207" xr:uid="{00000000-0005-0000-0000-000016240000}"/>
    <cellStyle name="표준 60 7" xfId="9208" xr:uid="{00000000-0005-0000-0000-000017240000}"/>
    <cellStyle name="표준 60 7 2" xfId="9209" xr:uid="{00000000-0005-0000-0000-000018240000}"/>
    <cellStyle name="표준 60 7 2 2" xfId="9210" xr:uid="{00000000-0005-0000-0000-000019240000}"/>
    <cellStyle name="표준 60 7 3" xfId="9211" xr:uid="{00000000-0005-0000-0000-00001A240000}"/>
    <cellStyle name="표준 60 7 3 2" xfId="9212" xr:uid="{00000000-0005-0000-0000-00001B240000}"/>
    <cellStyle name="표준 60 7 4" xfId="9213" xr:uid="{00000000-0005-0000-0000-00001C240000}"/>
    <cellStyle name="표준 60 8" xfId="9214" xr:uid="{00000000-0005-0000-0000-00001D240000}"/>
    <cellStyle name="표준 60 8 2" xfId="9215" xr:uid="{00000000-0005-0000-0000-00001E240000}"/>
    <cellStyle name="표준 60 8 2 2" xfId="9216" xr:uid="{00000000-0005-0000-0000-00001F240000}"/>
    <cellStyle name="표준 60 8 3" xfId="9217" xr:uid="{00000000-0005-0000-0000-000020240000}"/>
    <cellStyle name="표준 60 8 3 2" xfId="9218" xr:uid="{00000000-0005-0000-0000-000021240000}"/>
    <cellStyle name="표준 60 8 4" xfId="9219" xr:uid="{00000000-0005-0000-0000-000022240000}"/>
    <cellStyle name="표준 60 9" xfId="9220" xr:uid="{00000000-0005-0000-0000-000023240000}"/>
    <cellStyle name="표준 60 9 2" xfId="9221" xr:uid="{00000000-0005-0000-0000-000024240000}"/>
    <cellStyle name="표준 60 9 2 2" xfId="9222" xr:uid="{00000000-0005-0000-0000-000025240000}"/>
    <cellStyle name="표준 60 9 3" xfId="9223" xr:uid="{00000000-0005-0000-0000-000026240000}"/>
    <cellStyle name="표준 60 9 3 2" xfId="9224" xr:uid="{00000000-0005-0000-0000-000027240000}"/>
    <cellStyle name="표준 60 9 4" xfId="9225" xr:uid="{00000000-0005-0000-0000-000028240000}"/>
    <cellStyle name="표준 61" xfId="9226" xr:uid="{00000000-0005-0000-0000-000029240000}"/>
    <cellStyle name="표준 61 10" xfId="9227" xr:uid="{00000000-0005-0000-0000-00002A240000}"/>
    <cellStyle name="표준 61 10 2" xfId="9228" xr:uid="{00000000-0005-0000-0000-00002B240000}"/>
    <cellStyle name="표준 61 10 2 2" xfId="9229" xr:uid="{00000000-0005-0000-0000-00002C240000}"/>
    <cellStyle name="표준 61 10 3" xfId="9230" xr:uid="{00000000-0005-0000-0000-00002D240000}"/>
    <cellStyle name="표준 61 10 3 2" xfId="9231" xr:uid="{00000000-0005-0000-0000-00002E240000}"/>
    <cellStyle name="표준 61 10 4" xfId="9232" xr:uid="{00000000-0005-0000-0000-00002F240000}"/>
    <cellStyle name="표준 61 11" xfId="9233" xr:uid="{00000000-0005-0000-0000-000030240000}"/>
    <cellStyle name="표준 61 11 2" xfId="9234" xr:uid="{00000000-0005-0000-0000-000031240000}"/>
    <cellStyle name="표준 61 11 2 2" xfId="9235" xr:uid="{00000000-0005-0000-0000-000032240000}"/>
    <cellStyle name="표준 61 11 3" xfId="9236" xr:uid="{00000000-0005-0000-0000-000033240000}"/>
    <cellStyle name="표준 61 11 3 2" xfId="9237" xr:uid="{00000000-0005-0000-0000-000034240000}"/>
    <cellStyle name="표준 61 11 4" xfId="9238" xr:uid="{00000000-0005-0000-0000-000035240000}"/>
    <cellStyle name="표준 61 12" xfId="9239" xr:uid="{00000000-0005-0000-0000-000036240000}"/>
    <cellStyle name="표준 61 12 2" xfId="9240" xr:uid="{00000000-0005-0000-0000-000037240000}"/>
    <cellStyle name="표준 61 12 2 2" xfId="9241" xr:uid="{00000000-0005-0000-0000-000038240000}"/>
    <cellStyle name="표준 61 12 3" xfId="9242" xr:uid="{00000000-0005-0000-0000-000039240000}"/>
    <cellStyle name="표준 61 12 3 2" xfId="9243" xr:uid="{00000000-0005-0000-0000-00003A240000}"/>
    <cellStyle name="표준 61 12 4" xfId="9244" xr:uid="{00000000-0005-0000-0000-00003B240000}"/>
    <cellStyle name="표준 61 13" xfId="9245" xr:uid="{00000000-0005-0000-0000-00003C240000}"/>
    <cellStyle name="표준 61 13 2" xfId="9246" xr:uid="{00000000-0005-0000-0000-00003D240000}"/>
    <cellStyle name="표준 61 13 2 2" xfId="9247" xr:uid="{00000000-0005-0000-0000-00003E240000}"/>
    <cellStyle name="표준 61 13 3" xfId="9248" xr:uid="{00000000-0005-0000-0000-00003F240000}"/>
    <cellStyle name="표준 61 13 3 2" xfId="9249" xr:uid="{00000000-0005-0000-0000-000040240000}"/>
    <cellStyle name="표준 61 13 4" xfId="9250" xr:uid="{00000000-0005-0000-0000-000041240000}"/>
    <cellStyle name="표준 61 14" xfId="9251" xr:uid="{00000000-0005-0000-0000-000042240000}"/>
    <cellStyle name="표준 61 14 2" xfId="9252" xr:uid="{00000000-0005-0000-0000-000043240000}"/>
    <cellStyle name="표준 61 14 2 2" xfId="9253" xr:uid="{00000000-0005-0000-0000-000044240000}"/>
    <cellStyle name="표준 61 14 3" xfId="9254" xr:uid="{00000000-0005-0000-0000-000045240000}"/>
    <cellStyle name="표준 61 14 3 2" xfId="9255" xr:uid="{00000000-0005-0000-0000-000046240000}"/>
    <cellStyle name="표준 61 14 4" xfId="9256" xr:uid="{00000000-0005-0000-0000-000047240000}"/>
    <cellStyle name="표준 61 15" xfId="9257" xr:uid="{00000000-0005-0000-0000-000048240000}"/>
    <cellStyle name="표준 61 15 2" xfId="9258" xr:uid="{00000000-0005-0000-0000-000049240000}"/>
    <cellStyle name="표준 61 15 2 2" xfId="9259" xr:uid="{00000000-0005-0000-0000-00004A240000}"/>
    <cellStyle name="표준 61 15 3" xfId="9260" xr:uid="{00000000-0005-0000-0000-00004B240000}"/>
    <cellStyle name="표준 61 15 3 2" xfId="9261" xr:uid="{00000000-0005-0000-0000-00004C240000}"/>
    <cellStyle name="표준 61 15 4" xfId="9262" xr:uid="{00000000-0005-0000-0000-00004D240000}"/>
    <cellStyle name="표준 61 16" xfId="9263" xr:uid="{00000000-0005-0000-0000-00004E240000}"/>
    <cellStyle name="표준 61 16 2" xfId="9264" xr:uid="{00000000-0005-0000-0000-00004F240000}"/>
    <cellStyle name="표준 61 16 2 2" xfId="9265" xr:uid="{00000000-0005-0000-0000-000050240000}"/>
    <cellStyle name="표준 61 16 3" xfId="9266" xr:uid="{00000000-0005-0000-0000-000051240000}"/>
    <cellStyle name="표준 61 16 3 2" xfId="9267" xr:uid="{00000000-0005-0000-0000-000052240000}"/>
    <cellStyle name="표준 61 16 4" xfId="9268" xr:uid="{00000000-0005-0000-0000-000053240000}"/>
    <cellStyle name="표준 61 17" xfId="9269" xr:uid="{00000000-0005-0000-0000-000054240000}"/>
    <cellStyle name="표준 61 2" xfId="9270" xr:uid="{00000000-0005-0000-0000-000055240000}"/>
    <cellStyle name="표준 61 2 2" xfId="9271" xr:uid="{00000000-0005-0000-0000-000056240000}"/>
    <cellStyle name="표준 61 2 2 2" xfId="9272" xr:uid="{00000000-0005-0000-0000-000057240000}"/>
    <cellStyle name="표준 61 2 3" xfId="9273" xr:uid="{00000000-0005-0000-0000-000058240000}"/>
    <cellStyle name="표준 61 2 3 2" xfId="9274" xr:uid="{00000000-0005-0000-0000-000059240000}"/>
    <cellStyle name="표준 61 2 4" xfId="9275" xr:uid="{00000000-0005-0000-0000-00005A240000}"/>
    <cellStyle name="표준 61 3" xfId="9276" xr:uid="{00000000-0005-0000-0000-00005B240000}"/>
    <cellStyle name="표준 61 3 2" xfId="9277" xr:uid="{00000000-0005-0000-0000-00005C240000}"/>
    <cellStyle name="표준 61 3 2 2" xfId="9278" xr:uid="{00000000-0005-0000-0000-00005D240000}"/>
    <cellStyle name="표준 61 3 3" xfId="9279" xr:uid="{00000000-0005-0000-0000-00005E240000}"/>
    <cellStyle name="표준 61 3 3 2" xfId="9280" xr:uid="{00000000-0005-0000-0000-00005F240000}"/>
    <cellStyle name="표준 61 3 4" xfId="9281" xr:uid="{00000000-0005-0000-0000-000060240000}"/>
    <cellStyle name="표준 61 4" xfId="9282" xr:uid="{00000000-0005-0000-0000-000061240000}"/>
    <cellStyle name="표준 61 4 2" xfId="9283" xr:uid="{00000000-0005-0000-0000-000062240000}"/>
    <cellStyle name="표준 61 4 2 2" xfId="9284" xr:uid="{00000000-0005-0000-0000-000063240000}"/>
    <cellStyle name="표준 61 4 3" xfId="9285" xr:uid="{00000000-0005-0000-0000-000064240000}"/>
    <cellStyle name="표준 61 4 3 2" xfId="9286" xr:uid="{00000000-0005-0000-0000-000065240000}"/>
    <cellStyle name="표준 61 4 4" xfId="9287" xr:uid="{00000000-0005-0000-0000-000066240000}"/>
    <cellStyle name="표준 61 5" xfId="9288" xr:uid="{00000000-0005-0000-0000-000067240000}"/>
    <cellStyle name="표준 61 5 2" xfId="9289" xr:uid="{00000000-0005-0000-0000-000068240000}"/>
    <cellStyle name="표준 61 5 2 2" xfId="9290" xr:uid="{00000000-0005-0000-0000-000069240000}"/>
    <cellStyle name="표준 61 5 3" xfId="9291" xr:uid="{00000000-0005-0000-0000-00006A240000}"/>
    <cellStyle name="표준 61 5 3 2" xfId="9292" xr:uid="{00000000-0005-0000-0000-00006B240000}"/>
    <cellStyle name="표준 61 5 4" xfId="9293" xr:uid="{00000000-0005-0000-0000-00006C240000}"/>
    <cellStyle name="표준 61 6" xfId="9294" xr:uid="{00000000-0005-0000-0000-00006D240000}"/>
    <cellStyle name="표준 61 6 2" xfId="9295" xr:uid="{00000000-0005-0000-0000-00006E240000}"/>
    <cellStyle name="표준 61 6 2 2" xfId="9296" xr:uid="{00000000-0005-0000-0000-00006F240000}"/>
    <cellStyle name="표준 61 6 3" xfId="9297" xr:uid="{00000000-0005-0000-0000-000070240000}"/>
    <cellStyle name="표준 61 6 3 2" xfId="9298" xr:uid="{00000000-0005-0000-0000-000071240000}"/>
    <cellStyle name="표준 61 6 4" xfId="9299" xr:uid="{00000000-0005-0000-0000-000072240000}"/>
    <cellStyle name="표준 61 7" xfId="9300" xr:uid="{00000000-0005-0000-0000-000073240000}"/>
    <cellStyle name="표준 61 7 2" xfId="9301" xr:uid="{00000000-0005-0000-0000-000074240000}"/>
    <cellStyle name="표준 61 7 2 2" xfId="9302" xr:uid="{00000000-0005-0000-0000-000075240000}"/>
    <cellStyle name="표준 61 7 3" xfId="9303" xr:uid="{00000000-0005-0000-0000-000076240000}"/>
    <cellStyle name="표준 61 7 3 2" xfId="9304" xr:uid="{00000000-0005-0000-0000-000077240000}"/>
    <cellStyle name="표준 61 7 4" xfId="9305" xr:uid="{00000000-0005-0000-0000-000078240000}"/>
    <cellStyle name="표준 61 8" xfId="9306" xr:uid="{00000000-0005-0000-0000-000079240000}"/>
    <cellStyle name="표준 61 8 2" xfId="9307" xr:uid="{00000000-0005-0000-0000-00007A240000}"/>
    <cellStyle name="표준 61 8 2 2" xfId="9308" xr:uid="{00000000-0005-0000-0000-00007B240000}"/>
    <cellStyle name="표준 61 8 3" xfId="9309" xr:uid="{00000000-0005-0000-0000-00007C240000}"/>
    <cellStyle name="표준 61 8 3 2" xfId="9310" xr:uid="{00000000-0005-0000-0000-00007D240000}"/>
    <cellStyle name="표준 61 8 4" xfId="9311" xr:uid="{00000000-0005-0000-0000-00007E240000}"/>
    <cellStyle name="표준 61 9" xfId="9312" xr:uid="{00000000-0005-0000-0000-00007F240000}"/>
    <cellStyle name="표준 61 9 2" xfId="9313" xr:uid="{00000000-0005-0000-0000-000080240000}"/>
    <cellStyle name="표준 61 9 2 2" xfId="9314" xr:uid="{00000000-0005-0000-0000-000081240000}"/>
    <cellStyle name="표준 61 9 3" xfId="9315" xr:uid="{00000000-0005-0000-0000-000082240000}"/>
    <cellStyle name="표준 61 9 3 2" xfId="9316" xr:uid="{00000000-0005-0000-0000-000083240000}"/>
    <cellStyle name="표준 61 9 4" xfId="9317" xr:uid="{00000000-0005-0000-0000-000084240000}"/>
    <cellStyle name="표준 62" xfId="9318" xr:uid="{00000000-0005-0000-0000-000085240000}"/>
    <cellStyle name="표준 62 10" xfId="9319" xr:uid="{00000000-0005-0000-0000-000086240000}"/>
    <cellStyle name="표준 62 10 2" xfId="9320" xr:uid="{00000000-0005-0000-0000-000087240000}"/>
    <cellStyle name="표준 62 10 2 2" xfId="9321" xr:uid="{00000000-0005-0000-0000-000088240000}"/>
    <cellStyle name="표준 62 10 3" xfId="9322" xr:uid="{00000000-0005-0000-0000-000089240000}"/>
    <cellStyle name="표준 62 10 3 2" xfId="9323" xr:uid="{00000000-0005-0000-0000-00008A240000}"/>
    <cellStyle name="표준 62 10 4" xfId="9324" xr:uid="{00000000-0005-0000-0000-00008B240000}"/>
    <cellStyle name="표준 62 11" xfId="9325" xr:uid="{00000000-0005-0000-0000-00008C240000}"/>
    <cellStyle name="표준 62 11 2" xfId="9326" xr:uid="{00000000-0005-0000-0000-00008D240000}"/>
    <cellStyle name="표준 62 11 2 2" xfId="9327" xr:uid="{00000000-0005-0000-0000-00008E240000}"/>
    <cellStyle name="표준 62 11 3" xfId="9328" xr:uid="{00000000-0005-0000-0000-00008F240000}"/>
    <cellStyle name="표준 62 11 3 2" xfId="9329" xr:uid="{00000000-0005-0000-0000-000090240000}"/>
    <cellStyle name="표준 62 11 4" xfId="9330" xr:uid="{00000000-0005-0000-0000-000091240000}"/>
    <cellStyle name="표준 62 12" xfId="9331" xr:uid="{00000000-0005-0000-0000-000092240000}"/>
    <cellStyle name="표준 62 12 2" xfId="9332" xr:uid="{00000000-0005-0000-0000-000093240000}"/>
    <cellStyle name="표준 62 12 2 2" xfId="9333" xr:uid="{00000000-0005-0000-0000-000094240000}"/>
    <cellStyle name="표준 62 12 3" xfId="9334" xr:uid="{00000000-0005-0000-0000-000095240000}"/>
    <cellStyle name="표준 62 12 3 2" xfId="9335" xr:uid="{00000000-0005-0000-0000-000096240000}"/>
    <cellStyle name="표준 62 12 4" xfId="9336" xr:uid="{00000000-0005-0000-0000-000097240000}"/>
    <cellStyle name="표준 62 13" xfId="9337" xr:uid="{00000000-0005-0000-0000-000098240000}"/>
    <cellStyle name="표준 62 13 2" xfId="9338" xr:uid="{00000000-0005-0000-0000-000099240000}"/>
    <cellStyle name="표준 62 13 2 2" xfId="9339" xr:uid="{00000000-0005-0000-0000-00009A240000}"/>
    <cellStyle name="표준 62 13 3" xfId="9340" xr:uid="{00000000-0005-0000-0000-00009B240000}"/>
    <cellStyle name="표준 62 13 3 2" xfId="9341" xr:uid="{00000000-0005-0000-0000-00009C240000}"/>
    <cellStyle name="표준 62 13 4" xfId="9342" xr:uid="{00000000-0005-0000-0000-00009D240000}"/>
    <cellStyle name="표준 62 14" xfId="9343" xr:uid="{00000000-0005-0000-0000-00009E240000}"/>
    <cellStyle name="표준 62 14 2" xfId="9344" xr:uid="{00000000-0005-0000-0000-00009F240000}"/>
    <cellStyle name="표준 62 14 2 2" xfId="9345" xr:uid="{00000000-0005-0000-0000-0000A0240000}"/>
    <cellStyle name="표준 62 14 3" xfId="9346" xr:uid="{00000000-0005-0000-0000-0000A1240000}"/>
    <cellStyle name="표준 62 14 3 2" xfId="9347" xr:uid="{00000000-0005-0000-0000-0000A2240000}"/>
    <cellStyle name="표준 62 14 4" xfId="9348" xr:uid="{00000000-0005-0000-0000-0000A3240000}"/>
    <cellStyle name="표준 62 15" xfId="9349" xr:uid="{00000000-0005-0000-0000-0000A4240000}"/>
    <cellStyle name="표준 62 15 2" xfId="9350" xr:uid="{00000000-0005-0000-0000-0000A5240000}"/>
    <cellStyle name="표준 62 15 2 2" xfId="9351" xr:uid="{00000000-0005-0000-0000-0000A6240000}"/>
    <cellStyle name="표준 62 15 3" xfId="9352" xr:uid="{00000000-0005-0000-0000-0000A7240000}"/>
    <cellStyle name="표준 62 15 3 2" xfId="9353" xr:uid="{00000000-0005-0000-0000-0000A8240000}"/>
    <cellStyle name="표준 62 15 4" xfId="9354" xr:uid="{00000000-0005-0000-0000-0000A9240000}"/>
    <cellStyle name="표준 62 16" xfId="9355" xr:uid="{00000000-0005-0000-0000-0000AA240000}"/>
    <cellStyle name="표준 62 16 2" xfId="9356" xr:uid="{00000000-0005-0000-0000-0000AB240000}"/>
    <cellStyle name="표준 62 16 2 2" xfId="9357" xr:uid="{00000000-0005-0000-0000-0000AC240000}"/>
    <cellStyle name="표준 62 16 3" xfId="9358" xr:uid="{00000000-0005-0000-0000-0000AD240000}"/>
    <cellStyle name="표준 62 16 3 2" xfId="9359" xr:uid="{00000000-0005-0000-0000-0000AE240000}"/>
    <cellStyle name="표준 62 16 4" xfId="9360" xr:uid="{00000000-0005-0000-0000-0000AF240000}"/>
    <cellStyle name="표준 62 17" xfId="9361" xr:uid="{00000000-0005-0000-0000-0000B0240000}"/>
    <cellStyle name="표준 62 2" xfId="9362" xr:uid="{00000000-0005-0000-0000-0000B1240000}"/>
    <cellStyle name="표준 62 2 2" xfId="9363" xr:uid="{00000000-0005-0000-0000-0000B2240000}"/>
    <cellStyle name="표준 62 2 2 2" xfId="9364" xr:uid="{00000000-0005-0000-0000-0000B3240000}"/>
    <cellStyle name="표준 62 2 3" xfId="9365" xr:uid="{00000000-0005-0000-0000-0000B4240000}"/>
    <cellStyle name="표준 62 2 3 2" xfId="9366" xr:uid="{00000000-0005-0000-0000-0000B5240000}"/>
    <cellStyle name="표준 62 2 4" xfId="9367" xr:uid="{00000000-0005-0000-0000-0000B6240000}"/>
    <cellStyle name="표준 62 3" xfId="9368" xr:uid="{00000000-0005-0000-0000-0000B7240000}"/>
    <cellStyle name="표준 62 3 2" xfId="9369" xr:uid="{00000000-0005-0000-0000-0000B8240000}"/>
    <cellStyle name="표준 62 3 2 2" xfId="9370" xr:uid="{00000000-0005-0000-0000-0000B9240000}"/>
    <cellStyle name="표준 62 3 3" xfId="9371" xr:uid="{00000000-0005-0000-0000-0000BA240000}"/>
    <cellStyle name="표준 62 3 3 2" xfId="9372" xr:uid="{00000000-0005-0000-0000-0000BB240000}"/>
    <cellStyle name="표준 62 3 4" xfId="9373" xr:uid="{00000000-0005-0000-0000-0000BC240000}"/>
    <cellStyle name="표준 62 4" xfId="9374" xr:uid="{00000000-0005-0000-0000-0000BD240000}"/>
    <cellStyle name="표준 62 4 2" xfId="9375" xr:uid="{00000000-0005-0000-0000-0000BE240000}"/>
    <cellStyle name="표준 62 4 2 2" xfId="9376" xr:uid="{00000000-0005-0000-0000-0000BF240000}"/>
    <cellStyle name="표준 62 4 3" xfId="9377" xr:uid="{00000000-0005-0000-0000-0000C0240000}"/>
    <cellStyle name="표준 62 4 3 2" xfId="9378" xr:uid="{00000000-0005-0000-0000-0000C1240000}"/>
    <cellStyle name="표준 62 4 4" xfId="9379" xr:uid="{00000000-0005-0000-0000-0000C2240000}"/>
    <cellStyle name="표준 62 5" xfId="9380" xr:uid="{00000000-0005-0000-0000-0000C3240000}"/>
    <cellStyle name="표준 62 5 2" xfId="9381" xr:uid="{00000000-0005-0000-0000-0000C4240000}"/>
    <cellStyle name="표준 62 5 2 2" xfId="9382" xr:uid="{00000000-0005-0000-0000-0000C5240000}"/>
    <cellStyle name="표준 62 5 3" xfId="9383" xr:uid="{00000000-0005-0000-0000-0000C6240000}"/>
    <cellStyle name="표준 62 5 3 2" xfId="9384" xr:uid="{00000000-0005-0000-0000-0000C7240000}"/>
    <cellStyle name="표준 62 5 4" xfId="9385" xr:uid="{00000000-0005-0000-0000-0000C8240000}"/>
    <cellStyle name="표준 62 6" xfId="9386" xr:uid="{00000000-0005-0000-0000-0000C9240000}"/>
    <cellStyle name="표준 62 6 2" xfId="9387" xr:uid="{00000000-0005-0000-0000-0000CA240000}"/>
    <cellStyle name="표준 62 6 2 2" xfId="9388" xr:uid="{00000000-0005-0000-0000-0000CB240000}"/>
    <cellStyle name="표준 62 6 3" xfId="9389" xr:uid="{00000000-0005-0000-0000-0000CC240000}"/>
    <cellStyle name="표준 62 6 3 2" xfId="9390" xr:uid="{00000000-0005-0000-0000-0000CD240000}"/>
    <cellStyle name="표준 62 6 4" xfId="9391" xr:uid="{00000000-0005-0000-0000-0000CE240000}"/>
    <cellStyle name="표준 62 7" xfId="9392" xr:uid="{00000000-0005-0000-0000-0000CF240000}"/>
    <cellStyle name="표준 62 7 2" xfId="9393" xr:uid="{00000000-0005-0000-0000-0000D0240000}"/>
    <cellStyle name="표준 62 7 2 2" xfId="9394" xr:uid="{00000000-0005-0000-0000-0000D1240000}"/>
    <cellStyle name="표준 62 7 3" xfId="9395" xr:uid="{00000000-0005-0000-0000-0000D2240000}"/>
    <cellStyle name="표준 62 7 3 2" xfId="9396" xr:uid="{00000000-0005-0000-0000-0000D3240000}"/>
    <cellStyle name="표준 62 7 4" xfId="9397" xr:uid="{00000000-0005-0000-0000-0000D4240000}"/>
    <cellStyle name="표준 62 8" xfId="9398" xr:uid="{00000000-0005-0000-0000-0000D5240000}"/>
    <cellStyle name="표준 62 8 2" xfId="9399" xr:uid="{00000000-0005-0000-0000-0000D6240000}"/>
    <cellStyle name="표준 62 8 2 2" xfId="9400" xr:uid="{00000000-0005-0000-0000-0000D7240000}"/>
    <cellStyle name="표준 62 8 3" xfId="9401" xr:uid="{00000000-0005-0000-0000-0000D8240000}"/>
    <cellStyle name="표준 62 8 3 2" xfId="9402" xr:uid="{00000000-0005-0000-0000-0000D9240000}"/>
    <cellStyle name="표준 62 8 4" xfId="9403" xr:uid="{00000000-0005-0000-0000-0000DA240000}"/>
    <cellStyle name="표준 62 9" xfId="9404" xr:uid="{00000000-0005-0000-0000-0000DB240000}"/>
    <cellStyle name="표준 62 9 2" xfId="9405" xr:uid="{00000000-0005-0000-0000-0000DC240000}"/>
    <cellStyle name="표준 62 9 2 2" xfId="9406" xr:uid="{00000000-0005-0000-0000-0000DD240000}"/>
    <cellStyle name="표준 62 9 3" xfId="9407" xr:uid="{00000000-0005-0000-0000-0000DE240000}"/>
    <cellStyle name="표준 62 9 3 2" xfId="9408" xr:uid="{00000000-0005-0000-0000-0000DF240000}"/>
    <cellStyle name="표준 62 9 4" xfId="9409" xr:uid="{00000000-0005-0000-0000-0000E0240000}"/>
    <cellStyle name="표준 63" xfId="9410" xr:uid="{00000000-0005-0000-0000-0000E1240000}"/>
    <cellStyle name="표준 63 10" xfId="9411" xr:uid="{00000000-0005-0000-0000-0000E2240000}"/>
    <cellStyle name="표준 63 10 2" xfId="9412" xr:uid="{00000000-0005-0000-0000-0000E3240000}"/>
    <cellStyle name="표준 63 10 2 2" xfId="9413" xr:uid="{00000000-0005-0000-0000-0000E4240000}"/>
    <cellStyle name="표준 63 10 3" xfId="9414" xr:uid="{00000000-0005-0000-0000-0000E5240000}"/>
    <cellStyle name="표준 63 10 3 2" xfId="9415" xr:uid="{00000000-0005-0000-0000-0000E6240000}"/>
    <cellStyle name="표준 63 10 4" xfId="9416" xr:uid="{00000000-0005-0000-0000-0000E7240000}"/>
    <cellStyle name="표준 63 11" xfId="9417" xr:uid="{00000000-0005-0000-0000-0000E8240000}"/>
    <cellStyle name="표준 63 11 2" xfId="9418" xr:uid="{00000000-0005-0000-0000-0000E9240000}"/>
    <cellStyle name="표준 63 11 2 2" xfId="9419" xr:uid="{00000000-0005-0000-0000-0000EA240000}"/>
    <cellStyle name="표준 63 11 3" xfId="9420" xr:uid="{00000000-0005-0000-0000-0000EB240000}"/>
    <cellStyle name="표준 63 11 3 2" xfId="9421" xr:uid="{00000000-0005-0000-0000-0000EC240000}"/>
    <cellStyle name="표준 63 11 4" xfId="9422" xr:uid="{00000000-0005-0000-0000-0000ED240000}"/>
    <cellStyle name="표준 63 12" xfId="9423" xr:uid="{00000000-0005-0000-0000-0000EE240000}"/>
    <cellStyle name="표준 63 12 2" xfId="9424" xr:uid="{00000000-0005-0000-0000-0000EF240000}"/>
    <cellStyle name="표준 63 12 2 2" xfId="9425" xr:uid="{00000000-0005-0000-0000-0000F0240000}"/>
    <cellStyle name="표준 63 12 3" xfId="9426" xr:uid="{00000000-0005-0000-0000-0000F1240000}"/>
    <cellStyle name="표준 63 12 3 2" xfId="9427" xr:uid="{00000000-0005-0000-0000-0000F2240000}"/>
    <cellStyle name="표준 63 12 4" xfId="9428" xr:uid="{00000000-0005-0000-0000-0000F3240000}"/>
    <cellStyle name="표준 63 13" xfId="9429" xr:uid="{00000000-0005-0000-0000-0000F4240000}"/>
    <cellStyle name="표준 63 13 2" xfId="9430" xr:uid="{00000000-0005-0000-0000-0000F5240000}"/>
    <cellStyle name="표준 63 13 2 2" xfId="9431" xr:uid="{00000000-0005-0000-0000-0000F6240000}"/>
    <cellStyle name="표준 63 13 3" xfId="9432" xr:uid="{00000000-0005-0000-0000-0000F7240000}"/>
    <cellStyle name="표준 63 13 3 2" xfId="9433" xr:uid="{00000000-0005-0000-0000-0000F8240000}"/>
    <cellStyle name="표준 63 13 4" xfId="9434" xr:uid="{00000000-0005-0000-0000-0000F9240000}"/>
    <cellStyle name="표준 63 14" xfId="9435" xr:uid="{00000000-0005-0000-0000-0000FA240000}"/>
    <cellStyle name="표준 63 14 2" xfId="9436" xr:uid="{00000000-0005-0000-0000-0000FB240000}"/>
    <cellStyle name="표준 63 14 2 2" xfId="9437" xr:uid="{00000000-0005-0000-0000-0000FC240000}"/>
    <cellStyle name="표준 63 14 3" xfId="9438" xr:uid="{00000000-0005-0000-0000-0000FD240000}"/>
    <cellStyle name="표준 63 14 3 2" xfId="9439" xr:uid="{00000000-0005-0000-0000-0000FE240000}"/>
    <cellStyle name="표준 63 14 4" xfId="9440" xr:uid="{00000000-0005-0000-0000-0000FF240000}"/>
    <cellStyle name="표준 63 15" xfId="9441" xr:uid="{00000000-0005-0000-0000-000000250000}"/>
    <cellStyle name="표준 63 15 2" xfId="9442" xr:uid="{00000000-0005-0000-0000-000001250000}"/>
    <cellStyle name="표준 63 15 2 2" xfId="9443" xr:uid="{00000000-0005-0000-0000-000002250000}"/>
    <cellStyle name="표준 63 15 3" xfId="9444" xr:uid="{00000000-0005-0000-0000-000003250000}"/>
    <cellStyle name="표준 63 15 3 2" xfId="9445" xr:uid="{00000000-0005-0000-0000-000004250000}"/>
    <cellStyle name="표준 63 15 4" xfId="9446" xr:uid="{00000000-0005-0000-0000-000005250000}"/>
    <cellStyle name="표준 63 16" xfId="9447" xr:uid="{00000000-0005-0000-0000-000006250000}"/>
    <cellStyle name="표준 63 16 2" xfId="9448" xr:uid="{00000000-0005-0000-0000-000007250000}"/>
    <cellStyle name="표준 63 16 2 2" xfId="9449" xr:uid="{00000000-0005-0000-0000-000008250000}"/>
    <cellStyle name="표준 63 16 3" xfId="9450" xr:uid="{00000000-0005-0000-0000-000009250000}"/>
    <cellStyle name="표준 63 16 3 2" xfId="9451" xr:uid="{00000000-0005-0000-0000-00000A250000}"/>
    <cellStyle name="표준 63 16 4" xfId="9452" xr:uid="{00000000-0005-0000-0000-00000B250000}"/>
    <cellStyle name="표준 63 17" xfId="9453" xr:uid="{00000000-0005-0000-0000-00000C250000}"/>
    <cellStyle name="표준 63 2" xfId="9454" xr:uid="{00000000-0005-0000-0000-00000D250000}"/>
    <cellStyle name="표준 63 2 2" xfId="9455" xr:uid="{00000000-0005-0000-0000-00000E250000}"/>
    <cellStyle name="표준 63 2 2 2" xfId="9456" xr:uid="{00000000-0005-0000-0000-00000F250000}"/>
    <cellStyle name="표준 63 2 3" xfId="9457" xr:uid="{00000000-0005-0000-0000-000010250000}"/>
    <cellStyle name="표준 63 2 3 2" xfId="9458" xr:uid="{00000000-0005-0000-0000-000011250000}"/>
    <cellStyle name="표준 63 2 4" xfId="9459" xr:uid="{00000000-0005-0000-0000-000012250000}"/>
    <cellStyle name="표준 63 3" xfId="9460" xr:uid="{00000000-0005-0000-0000-000013250000}"/>
    <cellStyle name="표준 63 3 2" xfId="9461" xr:uid="{00000000-0005-0000-0000-000014250000}"/>
    <cellStyle name="표준 63 3 2 2" xfId="9462" xr:uid="{00000000-0005-0000-0000-000015250000}"/>
    <cellStyle name="표준 63 3 3" xfId="9463" xr:uid="{00000000-0005-0000-0000-000016250000}"/>
    <cellStyle name="표준 63 3 3 2" xfId="9464" xr:uid="{00000000-0005-0000-0000-000017250000}"/>
    <cellStyle name="표준 63 3 4" xfId="9465" xr:uid="{00000000-0005-0000-0000-000018250000}"/>
    <cellStyle name="표준 63 4" xfId="9466" xr:uid="{00000000-0005-0000-0000-000019250000}"/>
    <cellStyle name="표준 63 4 2" xfId="9467" xr:uid="{00000000-0005-0000-0000-00001A250000}"/>
    <cellStyle name="표준 63 4 2 2" xfId="9468" xr:uid="{00000000-0005-0000-0000-00001B250000}"/>
    <cellStyle name="표준 63 4 3" xfId="9469" xr:uid="{00000000-0005-0000-0000-00001C250000}"/>
    <cellStyle name="표준 63 4 3 2" xfId="9470" xr:uid="{00000000-0005-0000-0000-00001D250000}"/>
    <cellStyle name="표준 63 4 4" xfId="9471" xr:uid="{00000000-0005-0000-0000-00001E250000}"/>
    <cellStyle name="표준 63 5" xfId="9472" xr:uid="{00000000-0005-0000-0000-00001F250000}"/>
    <cellStyle name="표준 63 5 2" xfId="9473" xr:uid="{00000000-0005-0000-0000-000020250000}"/>
    <cellStyle name="표준 63 5 2 2" xfId="9474" xr:uid="{00000000-0005-0000-0000-000021250000}"/>
    <cellStyle name="표준 63 5 3" xfId="9475" xr:uid="{00000000-0005-0000-0000-000022250000}"/>
    <cellStyle name="표준 63 5 3 2" xfId="9476" xr:uid="{00000000-0005-0000-0000-000023250000}"/>
    <cellStyle name="표준 63 5 4" xfId="9477" xr:uid="{00000000-0005-0000-0000-000024250000}"/>
    <cellStyle name="표준 63 6" xfId="9478" xr:uid="{00000000-0005-0000-0000-000025250000}"/>
    <cellStyle name="표준 63 6 2" xfId="9479" xr:uid="{00000000-0005-0000-0000-000026250000}"/>
    <cellStyle name="표준 63 6 2 2" xfId="9480" xr:uid="{00000000-0005-0000-0000-000027250000}"/>
    <cellStyle name="표준 63 6 3" xfId="9481" xr:uid="{00000000-0005-0000-0000-000028250000}"/>
    <cellStyle name="표준 63 6 3 2" xfId="9482" xr:uid="{00000000-0005-0000-0000-000029250000}"/>
    <cellStyle name="표준 63 6 4" xfId="9483" xr:uid="{00000000-0005-0000-0000-00002A250000}"/>
    <cellStyle name="표준 63 7" xfId="9484" xr:uid="{00000000-0005-0000-0000-00002B250000}"/>
    <cellStyle name="표준 63 7 2" xfId="9485" xr:uid="{00000000-0005-0000-0000-00002C250000}"/>
    <cellStyle name="표준 63 7 2 2" xfId="9486" xr:uid="{00000000-0005-0000-0000-00002D250000}"/>
    <cellStyle name="표준 63 7 3" xfId="9487" xr:uid="{00000000-0005-0000-0000-00002E250000}"/>
    <cellStyle name="표준 63 7 3 2" xfId="9488" xr:uid="{00000000-0005-0000-0000-00002F250000}"/>
    <cellStyle name="표준 63 7 4" xfId="9489" xr:uid="{00000000-0005-0000-0000-000030250000}"/>
    <cellStyle name="표준 63 8" xfId="9490" xr:uid="{00000000-0005-0000-0000-000031250000}"/>
    <cellStyle name="표준 63 8 2" xfId="9491" xr:uid="{00000000-0005-0000-0000-000032250000}"/>
    <cellStyle name="표준 63 8 2 2" xfId="9492" xr:uid="{00000000-0005-0000-0000-000033250000}"/>
    <cellStyle name="표준 63 8 3" xfId="9493" xr:uid="{00000000-0005-0000-0000-000034250000}"/>
    <cellStyle name="표준 63 8 3 2" xfId="9494" xr:uid="{00000000-0005-0000-0000-000035250000}"/>
    <cellStyle name="표준 63 8 4" xfId="9495" xr:uid="{00000000-0005-0000-0000-000036250000}"/>
    <cellStyle name="표준 63 9" xfId="9496" xr:uid="{00000000-0005-0000-0000-000037250000}"/>
    <cellStyle name="표준 63 9 2" xfId="9497" xr:uid="{00000000-0005-0000-0000-000038250000}"/>
    <cellStyle name="표준 63 9 2 2" xfId="9498" xr:uid="{00000000-0005-0000-0000-000039250000}"/>
    <cellStyle name="표준 63 9 3" xfId="9499" xr:uid="{00000000-0005-0000-0000-00003A250000}"/>
    <cellStyle name="표준 63 9 3 2" xfId="9500" xr:uid="{00000000-0005-0000-0000-00003B250000}"/>
    <cellStyle name="표준 63 9 4" xfId="9501" xr:uid="{00000000-0005-0000-0000-00003C250000}"/>
    <cellStyle name="표준 64" xfId="9502" xr:uid="{00000000-0005-0000-0000-00003D250000}"/>
    <cellStyle name="표준 64 10" xfId="9503" xr:uid="{00000000-0005-0000-0000-00003E250000}"/>
    <cellStyle name="표준 64 10 2" xfId="9504" xr:uid="{00000000-0005-0000-0000-00003F250000}"/>
    <cellStyle name="표준 64 10 2 2" xfId="9505" xr:uid="{00000000-0005-0000-0000-000040250000}"/>
    <cellStyle name="표준 64 10 3" xfId="9506" xr:uid="{00000000-0005-0000-0000-000041250000}"/>
    <cellStyle name="표준 64 10 3 2" xfId="9507" xr:uid="{00000000-0005-0000-0000-000042250000}"/>
    <cellStyle name="표준 64 10 4" xfId="9508" xr:uid="{00000000-0005-0000-0000-000043250000}"/>
    <cellStyle name="표준 64 11" xfId="9509" xr:uid="{00000000-0005-0000-0000-000044250000}"/>
    <cellStyle name="표준 64 11 2" xfId="9510" xr:uid="{00000000-0005-0000-0000-000045250000}"/>
    <cellStyle name="표준 64 11 2 2" xfId="9511" xr:uid="{00000000-0005-0000-0000-000046250000}"/>
    <cellStyle name="표준 64 11 3" xfId="9512" xr:uid="{00000000-0005-0000-0000-000047250000}"/>
    <cellStyle name="표준 64 11 3 2" xfId="9513" xr:uid="{00000000-0005-0000-0000-000048250000}"/>
    <cellStyle name="표준 64 11 4" xfId="9514" xr:uid="{00000000-0005-0000-0000-000049250000}"/>
    <cellStyle name="표준 64 12" xfId="9515" xr:uid="{00000000-0005-0000-0000-00004A250000}"/>
    <cellStyle name="표준 64 12 2" xfId="9516" xr:uid="{00000000-0005-0000-0000-00004B250000}"/>
    <cellStyle name="표준 64 12 2 2" xfId="9517" xr:uid="{00000000-0005-0000-0000-00004C250000}"/>
    <cellStyle name="표준 64 12 3" xfId="9518" xr:uid="{00000000-0005-0000-0000-00004D250000}"/>
    <cellStyle name="표준 64 12 3 2" xfId="9519" xr:uid="{00000000-0005-0000-0000-00004E250000}"/>
    <cellStyle name="표준 64 12 4" xfId="9520" xr:uid="{00000000-0005-0000-0000-00004F250000}"/>
    <cellStyle name="표준 64 13" xfId="9521" xr:uid="{00000000-0005-0000-0000-000050250000}"/>
    <cellStyle name="표준 64 13 2" xfId="9522" xr:uid="{00000000-0005-0000-0000-000051250000}"/>
    <cellStyle name="표준 64 13 2 2" xfId="9523" xr:uid="{00000000-0005-0000-0000-000052250000}"/>
    <cellStyle name="표준 64 13 3" xfId="9524" xr:uid="{00000000-0005-0000-0000-000053250000}"/>
    <cellStyle name="표준 64 13 3 2" xfId="9525" xr:uid="{00000000-0005-0000-0000-000054250000}"/>
    <cellStyle name="표준 64 13 4" xfId="9526" xr:uid="{00000000-0005-0000-0000-000055250000}"/>
    <cellStyle name="표준 64 14" xfId="9527" xr:uid="{00000000-0005-0000-0000-000056250000}"/>
    <cellStyle name="표준 64 14 2" xfId="9528" xr:uid="{00000000-0005-0000-0000-000057250000}"/>
    <cellStyle name="표준 64 14 2 2" xfId="9529" xr:uid="{00000000-0005-0000-0000-000058250000}"/>
    <cellStyle name="표준 64 14 3" xfId="9530" xr:uid="{00000000-0005-0000-0000-000059250000}"/>
    <cellStyle name="표준 64 14 3 2" xfId="9531" xr:uid="{00000000-0005-0000-0000-00005A250000}"/>
    <cellStyle name="표준 64 14 4" xfId="9532" xr:uid="{00000000-0005-0000-0000-00005B250000}"/>
    <cellStyle name="표준 64 15" xfId="9533" xr:uid="{00000000-0005-0000-0000-00005C250000}"/>
    <cellStyle name="표준 64 15 2" xfId="9534" xr:uid="{00000000-0005-0000-0000-00005D250000}"/>
    <cellStyle name="표준 64 15 2 2" xfId="9535" xr:uid="{00000000-0005-0000-0000-00005E250000}"/>
    <cellStyle name="표준 64 15 3" xfId="9536" xr:uid="{00000000-0005-0000-0000-00005F250000}"/>
    <cellStyle name="표준 64 15 3 2" xfId="9537" xr:uid="{00000000-0005-0000-0000-000060250000}"/>
    <cellStyle name="표준 64 15 4" xfId="9538" xr:uid="{00000000-0005-0000-0000-000061250000}"/>
    <cellStyle name="표준 64 16" xfId="9539" xr:uid="{00000000-0005-0000-0000-000062250000}"/>
    <cellStyle name="표준 64 16 2" xfId="9540" xr:uid="{00000000-0005-0000-0000-000063250000}"/>
    <cellStyle name="표준 64 16 2 2" xfId="9541" xr:uid="{00000000-0005-0000-0000-000064250000}"/>
    <cellStyle name="표준 64 16 3" xfId="9542" xr:uid="{00000000-0005-0000-0000-000065250000}"/>
    <cellStyle name="표준 64 16 3 2" xfId="9543" xr:uid="{00000000-0005-0000-0000-000066250000}"/>
    <cellStyle name="표준 64 16 4" xfId="9544" xr:uid="{00000000-0005-0000-0000-000067250000}"/>
    <cellStyle name="표준 64 17" xfId="9545" xr:uid="{00000000-0005-0000-0000-000068250000}"/>
    <cellStyle name="표준 64 2" xfId="9546" xr:uid="{00000000-0005-0000-0000-000069250000}"/>
    <cellStyle name="표준 64 2 2" xfId="9547" xr:uid="{00000000-0005-0000-0000-00006A250000}"/>
    <cellStyle name="표준 64 2 2 2" xfId="9548" xr:uid="{00000000-0005-0000-0000-00006B250000}"/>
    <cellStyle name="표준 64 2 3" xfId="9549" xr:uid="{00000000-0005-0000-0000-00006C250000}"/>
    <cellStyle name="표준 64 2 3 2" xfId="9550" xr:uid="{00000000-0005-0000-0000-00006D250000}"/>
    <cellStyle name="표준 64 2 4" xfId="9551" xr:uid="{00000000-0005-0000-0000-00006E250000}"/>
    <cellStyle name="표준 64 3" xfId="9552" xr:uid="{00000000-0005-0000-0000-00006F250000}"/>
    <cellStyle name="표준 64 3 2" xfId="9553" xr:uid="{00000000-0005-0000-0000-000070250000}"/>
    <cellStyle name="표준 64 3 2 2" xfId="9554" xr:uid="{00000000-0005-0000-0000-000071250000}"/>
    <cellStyle name="표준 64 3 3" xfId="9555" xr:uid="{00000000-0005-0000-0000-000072250000}"/>
    <cellStyle name="표준 64 3 3 2" xfId="9556" xr:uid="{00000000-0005-0000-0000-000073250000}"/>
    <cellStyle name="표준 64 3 4" xfId="9557" xr:uid="{00000000-0005-0000-0000-000074250000}"/>
    <cellStyle name="표준 64 4" xfId="9558" xr:uid="{00000000-0005-0000-0000-000075250000}"/>
    <cellStyle name="표준 64 4 2" xfId="9559" xr:uid="{00000000-0005-0000-0000-000076250000}"/>
    <cellStyle name="표준 64 4 2 2" xfId="9560" xr:uid="{00000000-0005-0000-0000-000077250000}"/>
    <cellStyle name="표준 64 4 3" xfId="9561" xr:uid="{00000000-0005-0000-0000-000078250000}"/>
    <cellStyle name="표준 64 4 3 2" xfId="9562" xr:uid="{00000000-0005-0000-0000-000079250000}"/>
    <cellStyle name="표준 64 4 4" xfId="9563" xr:uid="{00000000-0005-0000-0000-00007A250000}"/>
    <cellStyle name="표준 64 5" xfId="9564" xr:uid="{00000000-0005-0000-0000-00007B250000}"/>
    <cellStyle name="표준 64 5 2" xfId="9565" xr:uid="{00000000-0005-0000-0000-00007C250000}"/>
    <cellStyle name="표준 64 5 2 2" xfId="9566" xr:uid="{00000000-0005-0000-0000-00007D250000}"/>
    <cellStyle name="표준 64 5 3" xfId="9567" xr:uid="{00000000-0005-0000-0000-00007E250000}"/>
    <cellStyle name="표준 64 5 3 2" xfId="9568" xr:uid="{00000000-0005-0000-0000-00007F250000}"/>
    <cellStyle name="표준 64 5 4" xfId="9569" xr:uid="{00000000-0005-0000-0000-000080250000}"/>
    <cellStyle name="표준 64 6" xfId="9570" xr:uid="{00000000-0005-0000-0000-000081250000}"/>
    <cellStyle name="표준 64 6 2" xfId="9571" xr:uid="{00000000-0005-0000-0000-000082250000}"/>
    <cellStyle name="표준 64 6 2 2" xfId="9572" xr:uid="{00000000-0005-0000-0000-000083250000}"/>
    <cellStyle name="표준 64 6 3" xfId="9573" xr:uid="{00000000-0005-0000-0000-000084250000}"/>
    <cellStyle name="표준 64 6 3 2" xfId="9574" xr:uid="{00000000-0005-0000-0000-000085250000}"/>
    <cellStyle name="표준 64 6 4" xfId="9575" xr:uid="{00000000-0005-0000-0000-000086250000}"/>
    <cellStyle name="표준 64 7" xfId="9576" xr:uid="{00000000-0005-0000-0000-000087250000}"/>
    <cellStyle name="표준 64 7 2" xfId="9577" xr:uid="{00000000-0005-0000-0000-000088250000}"/>
    <cellStyle name="표준 64 7 2 2" xfId="9578" xr:uid="{00000000-0005-0000-0000-000089250000}"/>
    <cellStyle name="표준 64 7 3" xfId="9579" xr:uid="{00000000-0005-0000-0000-00008A250000}"/>
    <cellStyle name="표준 64 7 3 2" xfId="9580" xr:uid="{00000000-0005-0000-0000-00008B250000}"/>
    <cellStyle name="표준 64 7 4" xfId="9581" xr:uid="{00000000-0005-0000-0000-00008C250000}"/>
    <cellStyle name="표준 64 8" xfId="9582" xr:uid="{00000000-0005-0000-0000-00008D250000}"/>
    <cellStyle name="표준 64 8 2" xfId="9583" xr:uid="{00000000-0005-0000-0000-00008E250000}"/>
    <cellStyle name="표준 64 8 2 2" xfId="9584" xr:uid="{00000000-0005-0000-0000-00008F250000}"/>
    <cellStyle name="표준 64 8 3" xfId="9585" xr:uid="{00000000-0005-0000-0000-000090250000}"/>
    <cellStyle name="표준 64 8 3 2" xfId="9586" xr:uid="{00000000-0005-0000-0000-000091250000}"/>
    <cellStyle name="표준 64 8 4" xfId="9587" xr:uid="{00000000-0005-0000-0000-000092250000}"/>
    <cellStyle name="표준 64 9" xfId="9588" xr:uid="{00000000-0005-0000-0000-000093250000}"/>
    <cellStyle name="표준 64 9 2" xfId="9589" xr:uid="{00000000-0005-0000-0000-000094250000}"/>
    <cellStyle name="표준 64 9 2 2" xfId="9590" xr:uid="{00000000-0005-0000-0000-000095250000}"/>
    <cellStyle name="표준 64 9 3" xfId="9591" xr:uid="{00000000-0005-0000-0000-000096250000}"/>
    <cellStyle name="표준 64 9 3 2" xfId="9592" xr:uid="{00000000-0005-0000-0000-000097250000}"/>
    <cellStyle name="표준 64 9 4" xfId="9593" xr:uid="{00000000-0005-0000-0000-000098250000}"/>
    <cellStyle name="표준 65" xfId="9594" xr:uid="{00000000-0005-0000-0000-000099250000}"/>
    <cellStyle name="표준 65 10" xfId="9595" xr:uid="{00000000-0005-0000-0000-00009A250000}"/>
    <cellStyle name="표준 65 10 2" xfId="9596" xr:uid="{00000000-0005-0000-0000-00009B250000}"/>
    <cellStyle name="표준 65 10 2 2" xfId="9597" xr:uid="{00000000-0005-0000-0000-00009C250000}"/>
    <cellStyle name="표준 65 10 3" xfId="9598" xr:uid="{00000000-0005-0000-0000-00009D250000}"/>
    <cellStyle name="표준 65 10 3 2" xfId="9599" xr:uid="{00000000-0005-0000-0000-00009E250000}"/>
    <cellStyle name="표준 65 10 4" xfId="9600" xr:uid="{00000000-0005-0000-0000-00009F250000}"/>
    <cellStyle name="표준 65 11" xfId="9601" xr:uid="{00000000-0005-0000-0000-0000A0250000}"/>
    <cellStyle name="표준 65 11 2" xfId="9602" xr:uid="{00000000-0005-0000-0000-0000A1250000}"/>
    <cellStyle name="표준 65 11 2 2" xfId="9603" xr:uid="{00000000-0005-0000-0000-0000A2250000}"/>
    <cellStyle name="표준 65 11 3" xfId="9604" xr:uid="{00000000-0005-0000-0000-0000A3250000}"/>
    <cellStyle name="표준 65 11 3 2" xfId="9605" xr:uid="{00000000-0005-0000-0000-0000A4250000}"/>
    <cellStyle name="표준 65 11 4" xfId="9606" xr:uid="{00000000-0005-0000-0000-0000A5250000}"/>
    <cellStyle name="표준 65 12" xfId="9607" xr:uid="{00000000-0005-0000-0000-0000A6250000}"/>
    <cellStyle name="표준 65 12 2" xfId="9608" xr:uid="{00000000-0005-0000-0000-0000A7250000}"/>
    <cellStyle name="표준 65 12 2 2" xfId="9609" xr:uid="{00000000-0005-0000-0000-0000A8250000}"/>
    <cellStyle name="표준 65 12 3" xfId="9610" xr:uid="{00000000-0005-0000-0000-0000A9250000}"/>
    <cellStyle name="표준 65 12 3 2" xfId="9611" xr:uid="{00000000-0005-0000-0000-0000AA250000}"/>
    <cellStyle name="표준 65 12 4" xfId="9612" xr:uid="{00000000-0005-0000-0000-0000AB250000}"/>
    <cellStyle name="표준 65 13" xfId="9613" xr:uid="{00000000-0005-0000-0000-0000AC250000}"/>
    <cellStyle name="표준 65 13 2" xfId="9614" xr:uid="{00000000-0005-0000-0000-0000AD250000}"/>
    <cellStyle name="표준 65 13 2 2" xfId="9615" xr:uid="{00000000-0005-0000-0000-0000AE250000}"/>
    <cellStyle name="표준 65 13 3" xfId="9616" xr:uid="{00000000-0005-0000-0000-0000AF250000}"/>
    <cellStyle name="표준 65 13 3 2" xfId="9617" xr:uid="{00000000-0005-0000-0000-0000B0250000}"/>
    <cellStyle name="표준 65 13 4" xfId="9618" xr:uid="{00000000-0005-0000-0000-0000B1250000}"/>
    <cellStyle name="표준 65 14" xfId="9619" xr:uid="{00000000-0005-0000-0000-0000B2250000}"/>
    <cellStyle name="표준 65 14 2" xfId="9620" xr:uid="{00000000-0005-0000-0000-0000B3250000}"/>
    <cellStyle name="표준 65 14 2 2" xfId="9621" xr:uid="{00000000-0005-0000-0000-0000B4250000}"/>
    <cellStyle name="표준 65 14 3" xfId="9622" xr:uid="{00000000-0005-0000-0000-0000B5250000}"/>
    <cellStyle name="표준 65 14 3 2" xfId="9623" xr:uid="{00000000-0005-0000-0000-0000B6250000}"/>
    <cellStyle name="표준 65 14 4" xfId="9624" xr:uid="{00000000-0005-0000-0000-0000B7250000}"/>
    <cellStyle name="표준 65 15" xfId="9625" xr:uid="{00000000-0005-0000-0000-0000B8250000}"/>
    <cellStyle name="표준 65 15 2" xfId="9626" xr:uid="{00000000-0005-0000-0000-0000B9250000}"/>
    <cellStyle name="표준 65 15 2 2" xfId="9627" xr:uid="{00000000-0005-0000-0000-0000BA250000}"/>
    <cellStyle name="표준 65 15 3" xfId="9628" xr:uid="{00000000-0005-0000-0000-0000BB250000}"/>
    <cellStyle name="표준 65 15 3 2" xfId="9629" xr:uid="{00000000-0005-0000-0000-0000BC250000}"/>
    <cellStyle name="표준 65 15 4" xfId="9630" xr:uid="{00000000-0005-0000-0000-0000BD250000}"/>
    <cellStyle name="표준 65 16" xfId="9631" xr:uid="{00000000-0005-0000-0000-0000BE250000}"/>
    <cellStyle name="표준 65 16 2" xfId="9632" xr:uid="{00000000-0005-0000-0000-0000BF250000}"/>
    <cellStyle name="표준 65 16 2 2" xfId="9633" xr:uid="{00000000-0005-0000-0000-0000C0250000}"/>
    <cellStyle name="표준 65 16 3" xfId="9634" xr:uid="{00000000-0005-0000-0000-0000C1250000}"/>
    <cellStyle name="표준 65 16 3 2" xfId="9635" xr:uid="{00000000-0005-0000-0000-0000C2250000}"/>
    <cellStyle name="표준 65 16 4" xfId="9636" xr:uid="{00000000-0005-0000-0000-0000C3250000}"/>
    <cellStyle name="표준 65 17" xfId="9637" xr:uid="{00000000-0005-0000-0000-0000C4250000}"/>
    <cellStyle name="표준 65 2" xfId="9638" xr:uid="{00000000-0005-0000-0000-0000C5250000}"/>
    <cellStyle name="표준 65 2 2" xfId="9639" xr:uid="{00000000-0005-0000-0000-0000C6250000}"/>
    <cellStyle name="표준 65 2 2 2" xfId="9640" xr:uid="{00000000-0005-0000-0000-0000C7250000}"/>
    <cellStyle name="표준 65 2 3" xfId="9641" xr:uid="{00000000-0005-0000-0000-0000C8250000}"/>
    <cellStyle name="표준 65 2 3 2" xfId="9642" xr:uid="{00000000-0005-0000-0000-0000C9250000}"/>
    <cellStyle name="표준 65 2 4" xfId="9643" xr:uid="{00000000-0005-0000-0000-0000CA250000}"/>
    <cellStyle name="표준 65 3" xfId="9644" xr:uid="{00000000-0005-0000-0000-0000CB250000}"/>
    <cellStyle name="표준 65 3 2" xfId="9645" xr:uid="{00000000-0005-0000-0000-0000CC250000}"/>
    <cellStyle name="표준 65 3 2 2" xfId="9646" xr:uid="{00000000-0005-0000-0000-0000CD250000}"/>
    <cellStyle name="표준 65 3 3" xfId="9647" xr:uid="{00000000-0005-0000-0000-0000CE250000}"/>
    <cellStyle name="표준 65 3 3 2" xfId="9648" xr:uid="{00000000-0005-0000-0000-0000CF250000}"/>
    <cellStyle name="표준 65 3 4" xfId="9649" xr:uid="{00000000-0005-0000-0000-0000D0250000}"/>
    <cellStyle name="표준 65 4" xfId="9650" xr:uid="{00000000-0005-0000-0000-0000D1250000}"/>
    <cellStyle name="표준 65 4 2" xfId="9651" xr:uid="{00000000-0005-0000-0000-0000D2250000}"/>
    <cellStyle name="표준 65 4 2 2" xfId="9652" xr:uid="{00000000-0005-0000-0000-0000D3250000}"/>
    <cellStyle name="표준 65 4 3" xfId="9653" xr:uid="{00000000-0005-0000-0000-0000D4250000}"/>
    <cellStyle name="표준 65 4 3 2" xfId="9654" xr:uid="{00000000-0005-0000-0000-0000D5250000}"/>
    <cellStyle name="표준 65 4 4" xfId="9655" xr:uid="{00000000-0005-0000-0000-0000D6250000}"/>
    <cellStyle name="표준 65 5" xfId="9656" xr:uid="{00000000-0005-0000-0000-0000D7250000}"/>
    <cellStyle name="표준 65 5 2" xfId="9657" xr:uid="{00000000-0005-0000-0000-0000D8250000}"/>
    <cellStyle name="표준 65 5 2 2" xfId="9658" xr:uid="{00000000-0005-0000-0000-0000D9250000}"/>
    <cellStyle name="표준 65 5 3" xfId="9659" xr:uid="{00000000-0005-0000-0000-0000DA250000}"/>
    <cellStyle name="표준 65 5 3 2" xfId="9660" xr:uid="{00000000-0005-0000-0000-0000DB250000}"/>
    <cellStyle name="표준 65 5 4" xfId="9661" xr:uid="{00000000-0005-0000-0000-0000DC250000}"/>
    <cellStyle name="표준 65 6" xfId="9662" xr:uid="{00000000-0005-0000-0000-0000DD250000}"/>
    <cellStyle name="표준 65 6 2" xfId="9663" xr:uid="{00000000-0005-0000-0000-0000DE250000}"/>
    <cellStyle name="표준 65 6 2 2" xfId="9664" xr:uid="{00000000-0005-0000-0000-0000DF250000}"/>
    <cellStyle name="표준 65 6 3" xfId="9665" xr:uid="{00000000-0005-0000-0000-0000E0250000}"/>
    <cellStyle name="표준 65 6 3 2" xfId="9666" xr:uid="{00000000-0005-0000-0000-0000E1250000}"/>
    <cellStyle name="표준 65 6 4" xfId="9667" xr:uid="{00000000-0005-0000-0000-0000E2250000}"/>
    <cellStyle name="표준 65 7" xfId="9668" xr:uid="{00000000-0005-0000-0000-0000E3250000}"/>
    <cellStyle name="표준 65 7 2" xfId="9669" xr:uid="{00000000-0005-0000-0000-0000E4250000}"/>
    <cellStyle name="표준 65 7 2 2" xfId="9670" xr:uid="{00000000-0005-0000-0000-0000E5250000}"/>
    <cellStyle name="표준 65 7 3" xfId="9671" xr:uid="{00000000-0005-0000-0000-0000E6250000}"/>
    <cellStyle name="표준 65 7 3 2" xfId="9672" xr:uid="{00000000-0005-0000-0000-0000E7250000}"/>
    <cellStyle name="표준 65 7 4" xfId="9673" xr:uid="{00000000-0005-0000-0000-0000E8250000}"/>
    <cellStyle name="표준 65 8" xfId="9674" xr:uid="{00000000-0005-0000-0000-0000E9250000}"/>
    <cellStyle name="표준 65 8 2" xfId="9675" xr:uid="{00000000-0005-0000-0000-0000EA250000}"/>
    <cellStyle name="표준 65 8 2 2" xfId="9676" xr:uid="{00000000-0005-0000-0000-0000EB250000}"/>
    <cellStyle name="표준 65 8 3" xfId="9677" xr:uid="{00000000-0005-0000-0000-0000EC250000}"/>
    <cellStyle name="표준 65 8 3 2" xfId="9678" xr:uid="{00000000-0005-0000-0000-0000ED250000}"/>
    <cellStyle name="표준 65 8 4" xfId="9679" xr:uid="{00000000-0005-0000-0000-0000EE250000}"/>
    <cellStyle name="표준 65 9" xfId="9680" xr:uid="{00000000-0005-0000-0000-0000EF250000}"/>
    <cellStyle name="표준 65 9 2" xfId="9681" xr:uid="{00000000-0005-0000-0000-0000F0250000}"/>
    <cellStyle name="표준 65 9 2 2" xfId="9682" xr:uid="{00000000-0005-0000-0000-0000F1250000}"/>
    <cellStyle name="표준 65 9 3" xfId="9683" xr:uid="{00000000-0005-0000-0000-0000F2250000}"/>
    <cellStyle name="표준 65 9 3 2" xfId="9684" xr:uid="{00000000-0005-0000-0000-0000F3250000}"/>
    <cellStyle name="표준 65 9 4" xfId="9685" xr:uid="{00000000-0005-0000-0000-0000F4250000}"/>
    <cellStyle name="표준 66" xfId="9686" xr:uid="{00000000-0005-0000-0000-0000F5250000}"/>
    <cellStyle name="표준 66 10" xfId="9687" xr:uid="{00000000-0005-0000-0000-0000F6250000}"/>
    <cellStyle name="표준 66 10 2" xfId="9688" xr:uid="{00000000-0005-0000-0000-0000F7250000}"/>
    <cellStyle name="표준 66 10 2 2" xfId="9689" xr:uid="{00000000-0005-0000-0000-0000F8250000}"/>
    <cellStyle name="표준 66 10 3" xfId="9690" xr:uid="{00000000-0005-0000-0000-0000F9250000}"/>
    <cellStyle name="표준 66 10 3 2" xfId="9691" xr:uid="{00000000-0005-0000-0000-0000FA250000}"/>
    <cellStyle name="표준 66 10 4" xfId="9692" xr:uid="{00000000-0005-0000-0000-0000FB250000}"/>
    <cellStyle name="표준 66 11" xfId="9693" xr:uid="{00000000-0005-0000-0000-0000FC250000}"/>
    <cellStyle name="표준 66 11 2" xfId="9694" xr:uid="{00000000-0005-0000-0000-0000FD250000}"/>
    <cellStyle name="표준 66 11 2 2" xfId="9695" xr:uid="{00000000-0005-0000-0000-0000FE250000}"/>
    <cellStyle name="표준 66 11 3" xfId="9696" xr:uid="{00000000-0005-0000-0000-0000FF250000}"/>
    <cellStyle name="표준 66 11 3 2" xfId="9697" xr:uid="{00000000-0005-0000-0000-000000260000}"/>
    <cellStyle name="표준 66 11 4" xfId="9698" xr:uid="{00000000-0005-0000-0000-000001260000}"/>
    <cellStyle name="표준 66 12" xfId="9699" xr:uid="{00000000-0005-0000-0000-000002260000}"/>
    <cellStyle name="표준 66 12 2" xfId="9700" xr:uid="{00000000-0005-0000-0000-000003260000}"/>
    <cellStyle name="표준 66 12 2 2" xfId="9701" xr:uid="{00000000-0005-0000-0000-000004260000}"/>
    <cellStyle name="표준 66 12 3" xfId="9702" xr:uid="{00000000-0005-0000-0000-000005260000}"/>
    <cellStyle name="표준 66 12 3 2" xfId="9703" xr:uid="{00000000-0005-0000-0000-000006260000}"/>
    <cellStyle name="표준 66 12 4" xfId="9704" xr:uid="{00000000-0005-0000-0000-000007260000}"/>
    <cellStyle name="표준 66 13" xfId="9705" xr:uid="{00000000-0005-0000-0000-000008260000}"/>
    <cellStyle name="표준 66 13 2" xfId="9706" xr:uid="{00000000-0005-0000-0000-000009260000}"/>
    <cellStyle name="표준 66 13 2 2" xfId="9707" xr:uid="{00000000-0005-0000-0000-00000A260000}"/>
    <cellStyle name="표준 66 13 3" xfId="9708" xr:uid="{00000000-0005-0000-0000-00000B260000}"/>
    <cellStyle name="표준 66 13 3 2" xfId="9709" xr:uid="{00000000-0005-0000-0000-00000C260000}"/>
    <cellStyle name="표준 66 13 4" xfId="9710" xr:uid="{00000000-0005-0000-0000-00000D260000}"/>
    <cellStyle name="표준 66 14" xfId="9711" xr:uid="{00000000-0005-0000-0000-00000E260000}"/>
    <cellStyle name="표준 66 14 2" xfId="9712" xr:uid="{00000000-0005-0000-0000-00000F260000}"/>
    <cellStyle name="표준 66 14 2 2" xfId="9713" xr:uid="{00000000-0005-0000-0000-000010260000}"/>
    <cellStyle name="표준 66 14 3" xfId="9714" xr:uid="{00000000-0005-0000-0000-000011260000}"/>
    <cellStyle name="표준 66 14 3 2" xfId="9715" xr:uid="{00000000-0005-0000-0000-000012260000}"/>
    <cellStyle name="표준 66 14 4" xfId="9716" xr:uid="{00000000-0005-0000-0000-000013260000}"/>
    <cellStyle name="표준 66 15" xfId="9717" xr:uid="{00000000-0005-0000-0000-000014260000}"/>
    <cellStyle name="표준 66 15 2" xfId="9718" xr:uid="{00000000-0005-0000-0000-000015260000}"/>
    <cellStyle name="표준 66 15 2 2" xfId="9719" xr:uid="{00000000-0005-0000-0000-000016260000}"/>
    <cellStyle name="표준 66 15 3" xfId="9720" xr:uid="{00000000-0005-0000-0000-000017260000}"/>
    <cellStyle name="표준 66 15 3 2" xfId="9721" xr:uid="{00000000-0005-0000-0000-000018260000}"/>
    <cellStyle name="표준 66 15 4" xfId="9722" xr:uid="{00000000-0005-0000-0000-000019260000}"/>
    <cellStyle name="표준 66 16" xfId="9723" xr:uid="{00000000-0005-0000-0000-00001A260000}"/>
    <cellStyle name="표준 66 16 2" xfId="9724" xr:uid="{00000000-0005-0000-0000-00001B260000}"/>
    <cellStyle name="표준 66 16 2 2" xfId="9725" xr:uid="{00000000-0005-0000-0000-00001C260000}"/>
    <cellStyle name="표준 66 16 3" xfId="9726" xr:uid="{00000000-0005-0000-0000-00001D260000}"/>
    <cellStyle name="표준 66 16 3 2" xfId="9727" xr:uid="{00000000-0005-0000-0000-00001E260000}"/>
    <cellStyle name="표준 66 16 4" xfId="9728" xr:uid="{00000000-0005-0000-0000-00001F260000}"/>
    <cellStyle name="표준 66 17" xfId="9729" xr:uid="{00000000-0005-0000-0000-000020260000}"/>
    <cellStyle name="표준 66 2" xfId="9730" xr:uid="{00000000-0005-0000-0000-000021260000}"/>
    <cellStyle name="표준 66 2 2" xfId="9731" xr:uid="{00000000-0005-0000-0000-000022260000}"/>
    <cellStyle name="표준 66 2 2 2" xfId="9732" xr:uid="{00000000-0005-0000-0000-000023260000}"/>
    <cellStyle name="표준 66 2 3" xfId="9733" xr:uid="{00000000-0005-0000-0000-000024260000}"/>
    <cellStyle name="표준 66 2 3 2" xfId="9734" xr:uid="{00000000-0005-0000-0000-000025260000}"/>
    <cellStyle name="표준 66 2 4" xfId="9735" xr:uid="{00000000-0005-0000-0000-000026260000}"/>
    <cellStyle name="표준 66 3" xfId="9736" xr:uid="{00000000-0005-0000-0000-000027260000}"/>
    <cellStyle name="표준 66 3 2" xfId="9737" xr:uid="{00000000-0005-0000-0000-000028260000}"/>
    <cellStyle name="표준 66 3 2 2" xfId="9738" xr:uid="{00000000-0005-0000-0000-000029260000}"/>
    <cellStyle name="표준 66 3 3" xfId="9739" xr:uid="{00000000-0005-0000-0000-00002A260000}"/>
    <cellStyle name="표준 66 3 3 2" xfId="9740" xr:uid="{00000000-0005-0000-0000-00002B260000}"/>
    <cellStyle name="표준 66 3 4" xfId="9741" xr:uid="{00000000-0005-0000-0000-00002C260000}"/>
    <cellStyle name="표준 66 4" xfId="9742" xr:uid="{00000000-0005-0000-0000-00002D260000}"/>
    <cellStyle name="표준 66 4 2" xfId="9743" xr:uid="{00000000-0005-0000-0000-00002E260000}"/>
    <cellStyle name="표준 66 4 2 2" xfId="9744" xr:uid="{00000000-0005-0000-0000-00002F260000}"/>
    <cellStyle name="표준 66 4 3" xfId="9745" xr:uid="{00000000-0005-0000-0000-000030260000}"/>
    <cellStyle name="표준 66 4 3 2" xfId="9746" xr:uid="{00000000-0005-0000-0000-000031260000}"/>
    <cellStyle name="표준 66 4 4" xfId="9747" xr:uid="{00000000-0005-0000-0000-000032260000}"/>
    <cellStyle name="표준 66 5" xfId="9748" xr:uid="{00000000-0005-0000-0000-000033260000}"/>
    <cellStyle name="표준 66 5 2" xfId="9749" xr:uid="{00000000-0005-0000-0000-000034260000}"/>
    <cellStyle name="표준 66 5 2 2" xfId="9750" xr:uid="{00000000-0005-0000-0000-000035260000}"/>
    <cellStyle name="표준 66 5 3" xfId="9751" xr:uid="{00000000-0005-0000-0000-000036260000}"/>
    <cellStyle name="표준 66 5 3 2" xfId="9752" xr:uid="{00000000-0005-0000-0000-000037260000}"/>
    <cellStyle name="표준 66 5 4" xfId="9753" xr:uid="{00000000-0005-0000-0000-000038260000}"/>
    <cellStyle name="표준 66 6" xfId="9754" xr:uid="{00000000-0005-0000-0000-000039260000}"/>
    <cellStyle name="표준 66 6 2" xfId="9755" xr:uid="{00000000-0005-0000-0000-00003A260000}"/>
    <cellStyle name="표준 66 6 2 2" xfId="9756" xr:uid="{00000000-0005-0000-0000-00003B260000}"/>
    <cellStyle name="표준 66 6 3" xfId="9757" xr:uid="{00000000-0005-0000-0000-00003C260000}"/>
    <cellStyle name="표준 66 6 3 2" xfId="9758" xr:uid="{00000000-0005-0000-0000-00003D260000}"/>
    <cellStyle name="표준 66 6 4" xfId="9759" xr:uid="{00000000-0005-0000-0000-00003E260000}"/>
    <cellStyle name="표준 66 7" xfId="9760" xr:uid="{00000000-0005-0000-0000-00003F260000}"/>
    <cellStyle name="표준 66 7 2" xfId="9761" xr:uid="{00000000-0005-0000-0000-000040260000}"/>
    <cellStyle name="표준 66 7 2 2" xfId="9762" xr:uid="{00000000-0005-0000-0000-000041260000}"/>
    <cellStyle name="표준 66 7 3" xfId="9763" xr:uid="{00000000-0005-0000-0000-000042260000}"/>
    <cellStyle name="표준 66 7 3 2" xfId="9764" xr:uid="{00000000-0005-0000-0000-000043260000}"/>
    <cellStyle name="표준 66 7 4" xfId="9765" xr:uid="{00000000-0005-0000-0000-000044260000}"/>
    <cellStyle name="표준 66 8" xfId="9766" xr:uid="{00000000-0005-0000-0000-000045260000}"/>
    <cellStyle name="표준 66 8 2" xfId="9767" xr:uid="{00000000-0005-0000-0000-000046260000}"/>
    <cellStyle name="표준 66 8 2 2" xfId="9768" xr:uid="{00000000-0005-0000-0000-000047260000}"/>
    <cellStyle name="표준 66 8 3" xfId="9769" xr:uid="{00000000-0005-0000-0000-000048260000}"/>
    <cellStyle name="표준 66 8 3 2" xfId="9770" xr:uid="{00000000-0005-0000-0000-000049260000}"/>
    <cellStyle name="표준 66 8 4" xfId="9771" xr:uid="{00000000-0005-0000-0000-00004A260000}"/>
    <cellStyle name="표준 66 9" xfId="9772" xr:uid="{00000000-0005-0000-0000-00004B260000}"/>
    <cellStyle name="표준 66 9 2" xfId="9773" xr:uid="{00000000-0005-0000-0000-00004C260000}"/>
    <cellStyle name="표준 66 9 2 2" xfId="9774" xr:uid="{00000000-0005-0000-0000-00004D260000}"/>
    <cellStyle name="표준 66 9 3" xfId="9775" xr:uid="{00000000-0005-0000-0000-00004E260000}"/>
    <cellStyle name="표준 66 9 3 2" xfId="9776" xr:uid="{00000000-0005-0000-0000-00004F260000}"/>
    <cellStyle name="표준 66 9 4" xfId="9777" xr:uid="{00000000-0005-0000-0000-000050260000}"/>
    <cellStyle name="표준 67" xfId="9778" xr:uid="{00000000-0005-0000-0000-000051260000}"/>
    <cellStyle name="표준 67 2" xfId="9779" xr:uid="{00000000-0005-0000-0000-000052260000}"/>
    <cellStyle name="표준 68" xfId="9780" xr:uid="{00000000-0005-0000-0000-000053260000}"/>
    <cellStyle name="표준 68 2" xfId="9781" xr:uid="{00000000-0005-0000-0000-000054260000}"/>
    <cellStyle name="표준 69" xfId="9782" xr:uid="{00000000-0005-0000-0000-000055260000}"/>
    <cellStyle name="표준 69 2" xfId="9783" xr:uid="{00000000-0005-0000-0000-000056260000}"/>
    <cellStyle name="표준 7" xfId="9784" xr:uid="{00000000-0005-0000-0000-000057260000}"/>
    <cellStyle name="표준 7 2" xfId="9785" xr:uid="{00000000-0005-0000-0000-000058260000}"/>
    <cellStyle name="표준 7 2 2" xfId="9786" xr:uid="{00000000-0005-0000-0000-000059260000}"/>
    <cellStyle name="표준 7 3" xfId="9787" xr:uid="{00000000-0005-0000-0000-00005A260000}"/>
    <cellStyle name="표준 7 3 2" xfId="9788" xr:uid="{00000000-0005-0000-0000-00005B260000}"/>
    <cellStyle name="표준 7 4" xfId="9789" xr:uid="{00000000-0005-0000-0000-00005C260000}"/>
    <cellStyle name="표준 7 5" xfId="9790" xr:uid="{00000000-0005-0000-0000-00005D260000}"/>
    <cellStyle name="표준 7 6" xfId="9791" xr:uid="{00000000-0005-0000-0000-00005E260000}"/>
    <cellStyle name="표준 70" xfId="9792" xr:uid="{00000000-0005-0000-0000-00005F260000}"/>
    <cellStyle name="표준 70 2" xfId="9793" xr:uid="{00000000-0005-0000-0000-000060260000}"/>
    <cellStyle name="표준 70 2 2" xfId="9794" xr:uid="{00000000-0005-0000-0000-000061260000}"/>
    <cellStyle name="표준 70 3" xfId="9795" xr:uid="{00000000-0005-0000-0000-000062260000}"/>
    <cellStyle name="표준 71" xfId="9796" xr:uid="{00000000-0005-0000-0000-000063260000}"/>
    <cellStyle name="표준 71 2" xfId="9797" xr:uid="{00000000-0005-0000-0000-000064260000}"/>
    <cellStyle name="표준 71 2 2" xfId="9798" xr:uid="{00000000-0005-0000-0000-000065260000}"/>
    <cellStyle name="표준 71 3" xfId="9799" xr:uid="{00000000-0005-0000-0000-000066260000}"/>
    <cellStyle name="표준 71 3 2" xfId="9800" xr:uid="{00000000-0005-0000-0000-000067260000}"/>
    <cellStyle name="표준 71 4" xfId="9801" xr:uid="{00000000-0005-0000-0000-000068260000}"/>
    <cellStyle name="표준 72" xfId="9802" xr:uid="{00000000-0005-0000-0000-000069260000}"/>
    <cellStyle name="표준 72 2" xfId="9803" xr:uid="{00000000-0005-0000-0000-00006A260000}"/>
    <cellStyle name="표준 72 2 2" xfId="9804" xr:uid="{00000000-0005-0000-0000-00006B260000}"/>
    <cellStyle name="표준 72 3" xfId="9805" xr:uid="{00000000-0005-0000-0000-00006C260000}"/>
    <cellStyle name="표준 73" xfId="9806" xr:uid="{00000000-0005-0000-0000-00006D260000}"/>
    <cellStyle name="표준 73 2" xfId="9807" xr:uid="{00000000-0005-0000-0000-00006E260000}"/>
    <cellStyle name="표준 73 2 2" xfId="9808" xr:uid="{00000000-0005-0000-0000-00006F260000}"/>
    <cellStyle name="표준 73 3" xfId="9809" xr:uid="{00000000-0005-0000-0000-000070260000}"/>
    <cellStyle name="표준 73 3 2" xfId="9810" xr:uid="{00000000-0005-0000-0000-000071260000}"/>
    <cellStyle name="표준 73 4" xfId="9811" xr:uid="{00000000-0005-0000-0000-000072260000}"/>
    <cellStyle name="표준 74" xfId="9812" xr:uid="{00000000-0005-0000-0000-000073260000}"/>
    <cellStyle name="표준 74 2" xfId="9813" xr:uid="{00000000-0005-0000-0000-000074260000}"/>
    <cellStyle name="표준 74 2 2" xfId="9814" xr:uid="{00000000-0005-0000-0000-000075260000}"/>
    <cellStyle name="표준 74 3" xfId="9815" xr:uid="{00000000-0005-0000-0000-000076260000}"/>
    <cellStyle name="표준 74 3 2" xfId="9816" xr:uid="{00000000-0005-0000-0000-000077260000}"/>
    <cellStyle name="표준 74 4" xfId="9817" xr:uid="{00000000-0005-0000-0000-000078260000}"/>
    <cellStyle name="표준 74 4 2" xfId="9818" xr:uid="{00000000-0005-0000-0000-000079260000}"/>
    <cellStyle name="표준 74 5" xfId="9819" xr:uid="{00000000-0005-0000-0000-00007A260000}"/>
    <cellStyle name="표준 75" xfId="9820" xr:uid="{00000000-0005-0000-0000-00007B260000}"/>
    <cellStyle name="표준 75 2" xfId="9821" xr:uid="{00000000-0005-0000-0000-00007C260000}"/>
    <cellStyle name="표준 75 2 2" xfId="9822" xr:uid="{00000000-0005-0000-0000-00007D260000}"/>
    <cellStyle name="표준 75 3" xfId="9823" xr:uid="{00000000-0005-0000-0000-00007E260000}"/>
    <cellStyle name="표준 75 3 2" xfId="9824" xr:uid="{00000000-0005-0000-0000-00007F260000}"/>
    <cellStyle name="표준 75 4" xfId="9825" xr:uid="{00000000-0005-0000-0000-000080260000}"/>
    <cellStyle name="표준 75 4 2" xfId="9826" xr:uid="{00000000-0005-0000-0000-000081260000}"/>
    <cellStyle name="표준 75 5" xfId="9827" xr:uid="{00000000-0005-0000-0000-000082260000}"/>
    <cellStyle name="표준 76" xfId="9828" xr:uid="{00000000-0005-0000-0000-000083260000}"/>
    <cellStyle name="표준 76 2" xfId="9829" xr:uid="{00000000-0005-0000-0000-000084260000}"/>
    <cellStyle name="표준 76 2 2" xfId="9830" xr:uid="{00000000-0005-0000-0000-000085260000}"/>
    <cellStyle name="표준 76 3" xfId="9831" xr:uid="{00000000-0005-0000-0000-000086260000}"/>
    <cellStyle name="표준 76 3 2" xfId="9832" xr:uid="{00000000-0005-0000-0000-000087260000}"/>
    <cellStyle name="표준 76 4" xfId="9833" xr:uid="{00000000-0005-0000-0000-000088260000}"/>
    <cellStyle name="표준 77" xfId="9834" xr:uid="{00000000-0005-0000-0000-000089260000}"/>
    <cellStyle name="표준 77 2" xfId="9835" xr:uid="{00000000-0005-0000-0000-00008A260000}"/>
    <cellStyle name="표준 77 2 2" xfId="9836" xr:uid="{00000000-0005-0000-0000-00008B260000}"/>
    <cellStyle name="표준 77 3" xfId="9837" xr:uid="{00000000-0005-0000-0000-00008C260000}"/>
    <cellStyle name="표준 77 3 2" xfId="9838" xr:uid="{00000000-0005-0000-0000-00008D260000}"/>
    <cellStyle name="표준 77 4" xfId="9839" xr:uid="{00000000-0005-0000-0000-00008E260000}"/>
    <cellStyle name="표준 78" xfId="9840" xr:uid="{00000000-0005-0000-0000-00008F260000}"/>
    <cellStyle name="표준 78 2" xfId="9841" xr:uid="{00000000-0005-0000-0000-000090260000}"/>
    <cellStyle name="표준 78 2 2" xfId="9842" xr:uid="{00000000-0005-0000-0000-000091260000}"/>
    <cellStyle name="표준 78 3" xfId="9843" xr:uid="{00000000-0005-0000-0000-000092260000}"/>
    <cellStyle name="표준 78 3 2" xfId="9844" xr:uid="{00000000-0005-0000-0000-000093260000}"/>
    <cellStyle name="표준 78 4" xfId="9845" xr:uid="{00000000-0005-0000-0000-000094260000}"/>
    <cellStyle name="표준 79" xfId="9846" xr:uid="{00000000-0005-0000-0000-000095260000}"/>
    <cellStyle name="표준 79 2" xfId="9847" xr:uid="{00000000-0005-0000-0000-000096260000}"/>
    <cellStyle name="표준 79 2 2" xfId="9848" xr:uid="{00000000-0005-0000-0000-000097260000}"/>
    <cellStyle name="표준 79 3" xfId="9849" xr:uid="{00000000-0005-0000-0000-000098260000}"/>
    <cellStyle name="표준 79 3 2" xfId="9850" xr:uid="{00000000-0005-0000-0000-000099260000}"/>
    <cellStyle name="표준 79 4" xfId="9851" xr:uid="{00000000-0005-0000-0000-00009A260000}"/>
    <cellStyle name="표준 8" xfId="9852" xr:uid="{00000000-0005-0000-0000-00009B260000}"/>
    <cellStyle name="표준 8 2" xfId="9853" xr:uid="{00000000-0005-0000-0000-00009C260000}"/>
    <cellStyle name="표준 8 2 2" xfId="9854" xr:uid="{00000000-0005-0000-0000-00009D260000}"/>
    <cellStyle name="표준 8 3" xfId="9855" xr:uid="{00000000-0005-0000-0000-00009E260000}"/>
    <cellStyle name="표준 8 3 2" xfId="9856" xr:uid="{00000000-0005-0000-0000-00009F260000}"/>
    <cellStyle name="표준 8 4" xfId="9857" xr:uid="{00000000-0005-0000-0000-0000A0260000}"/>
    <cellStyle name="표준 8 5" xfId="9858" xr:uid="{00000000-0005-0000-0000-0000A1260000}"/>
    <cellStyle name="표준 8 5 2" xfId="9859" xr:uid="{00000000-0005-0000-0000-0000A2260000}"/>
    <cellStyle name="표준 8 5 2 2" xfId="9985" xr:uid="{00000000-0005-0000-0000-0000A3260000}"/>
    <cellStyle name="표준 8 5 3" xfId="9984" xr:uid="{00000000-0005-0000-0000-0000A4260000}"/>
    <cellStyle name="표준 8 6" xfId="9860" xr:uid="{00000000-0005-0000-0000-0000A5260000}"/>
    <cellStyle name="표준 8 6 2" xfId="9861" xr:uid="{00000000-0005-0000-0000-0000A6260000}"/>
    <cellStyle name="표준 8 6 2 2" xfId="9987" xr:uid="{00000000-0005-0000-0000-0000A7260000}"/>
    <cellStyle name="표준 8 6 3" xfId="9986" xr:uid="{00000000-0005-0000-0000-0000A8260000}"/>
    <cellStyle name="표준 80" xfId="9862" xr:uid="{00000000-0005-0000-0000-0000A9260000}"/>
    <cellStyle name="표준 80 2" xfId="9863" xr:uid="{00000000-0005-0000-0000-0000AA260000}"/>
    <cellStyle name="표준 80 2 2" xfId="9864" xr:uid="{00000000-0005-0000-0000-0000AB260000}"/>
    <cellStyle name="표준 80 3" xfId="9865" xr:uid="{00000000-0005-0000-0000-0000AC260000}"/>
    <cellStyle name="표준 80 3 2" xfId="9866" xr:uid="{00000000-0005-0000-0000-0000AD260000}"/>
    <cellStyle name="표준 80 4" xfId="9867" xr:uid="{00000000-0005-0000-0000-0000AE260000}"/>
    <cellStyle name="표준 81" xfId="9868" xr:uid="{00000000-0005-0000-0000-0000AF260000}"/>
    <cellStyle name="표준 81 2" xfId="9869" xr:uid="{00000000-0005-0000-0000-0000B0260000}"/>
    <cellStyle name="표준 81 2 2" xfId="9870" xr:uid="{00000000-0005-0000-0000-0000B1260000}"/>
    <cellStyle name="표준 81 3" xfId="9871" xr:uid="{00000000-0005-0000-0000-0000B2260000}"/>
    <cellStyle name="표준 81 3 2" xfId="9872" xr:uid="{00000000-0005-0000-0000-0000B3260000}"/>
    <cellStyle name="표준 81 4" xfId="9873" xr:uid="{00000000-0005-0000-0000-0000B4260000}"/>
    <cellStyle name="표준 82" xfId="9874" xr:uid="{00000000-0005-0000-0000-0000B5260000}"/>
    <cellStyle name="표준 82 2" xfId="9875" xr:uid="{00000000-0005-0000-0000-0000B6260000}"/>
    <cellStyle name="표준 83" xfId="9876" xr:uid="{00000000-0005-0000-0000-0000B7260000}"/>
    <cellStyle name="표준 83 2" xfId="9877" xr:uid="{00000000-0005-0000-0000-0000B8260000}"/>
    <cellStyle name="표준 84" xfId="9878" xr:uid="{00000000-0005-0000-0000-0000B9260000}"/>
    <cellStyle name="표준 84 2" xfId="9879" xr:uid="{00000000-0005-0000-0000-0000BA260000}"/>
    <cellStyle name="표준 84 2 2" xfId="9880" xr:uid="{00000000-0005-0000-0000-0000BB260000}"/>
    <cellStyle name="표준 84 2 2 2" xfId="9881" xr:uid="{00000000-0005-0000-0000-0000BC260000}"/>
    <cellStyle name="표준 84 2 2 2 2" xfId="9882" xr:uid="{00000000-0005-0000-0000-0000BD260000}"/>
    <cellStyle name="표준 84 2 2 2 2 2" xfId="9991" xr:uid="{00000000-0005-0000-0000-0000BE260000}"/>
    <cellStyle name="표준 84 2 2 2 3" xfId="9990" xr:uid="{00000000-0005-0000-0000-0000BF260000}"/>
    <cellStyle name="표준 84 2 2 3" xfId="9883" xr:uid="{00000000-0005-0000-0000-0000C0260000}"/>
    <cellStyle name="표준 84 2 2 3 2" xfId="9992" xr:uid="{00000000-0005-0000-0000-0000C1260000}"/>
    <cellStyle name="표준 84 2 2 4" xfId="9989" xr:uid="{00000000-0005-0000-0000-0000C2260000}"/>
    <cellStyle name="표준 84 2 3" xfId="9884" xr:uid="{00000000-0005-0000-0000-0000C3260000}"/>
    <cellStyle name="표준 84 2 3 2" xfId="9885" xr:uid="{00000000-0005-0000-0000-0000C4260000}"/>
    <cellStyle name="표준 84 2 3 2 2" xfId="9886" xr:uid="{00000000-0005-0000-0000-0000C5260000}"/>
    <cellStyle name="표준 84 2 3 2 2 2" xfId="9995" xr:uid="{00000000-0005-0000-0000-0000C6260000}"/>
    <cellStyle name="표준 84 2 3 2 3" xfId="9994" xr:uid="{00000000-0005-0000-0000-0000C7260000}"/>
    <cellStyle name="표준 84 2 3 3" xfId="9887" xr:uid="{00000000-0005-0000-0000-0000C8260000}"/>
    <cellStyle name="표준 84 2 3 3 2" xfId="9996" xr:uid="{00000000-0005-0000-0000-0000C9260000}"/>
    <cellStyle name="표준 84 2 3 4" xfId="9993" xr:uid="{00000000-0005-0000-0000-0000CA260000}"/>
    <cellStyle name="표준 84 2 4" xfId="9888" xr:uid="{00000000-0005-0000-0000-0000CB260000}"/>
    <cellStyle name="표준 84 2 4 2" xfId="9889" xr:uid="{00000000-0005-0000-0000-0000CC260000}"/>
    <cellStyle name="표준 84 2 4 2 2" xfId="9998" xr:uid="{00000000-0005-0000-0000-0000CD260000}"/>
    <cellStyle name="표준 84 2 4 3" xfId="9997" xr:uid="{00000000-0005-0000-0000-0000CE260000}"/>
    <cellStyle name="표준 84 2 5" xfId="9890" xr:uid="{00000000-0005-0000-0000-0000CF260000}"/>
    <cellStyle name="표준 84 2 5 2" xfId="9999" xr:uid="{00000000-0005-0000-0000-0000D0260000}"/>
    <cellStyle name="표준 84 2 6" xfId="9988" xr:uid="{00000000-0005-0000-0000-0000D1260000}"/>
    <cellStyle name="표준 84 3" xfId="9891" xr:uid="{00000000-0005-0000-0000-0000D2260000}"/>
    <cellStyle name="표준 84 3 2" xfId="9892" xr:uid="{00000000-0005-0000-0000-0000D3260000}"/>
    <cellStyle name="표준 84 3 2 2" xfId="9893" xr:uid="{00000000-0005-0000-0000-0000D4260000}"/>
    <cellStyle name="표준 84 3 2 2 2" xfId="9894" xr:uid="{00000000-0005-0000-0000-0000D5260000}"/>
    <cellStyle name="표준 84 3 2 2 2 2" xfId="10003" xr:uid="{00000000-0005-0000-0000-0000D6260000}"/>
    <cellStyle name="표준 84 3 2 2 3" xfId="10002" xr:uid="{00000000-0005-0000-0000-0000D7260000}"/>
    <cellStyle name="표준 84 3 2 3" xfId="9895" xr:uid="{00000000-0005-0000-0000-0000D8260000}"/>
    <cellStyle name="표준 84 3 2 3 2" xfId="10004" xr:uid="{00000000-0005-0000-0000-0000D9260000}"/>
    <cellStyle name="표준 84 3 2 4" xfId="10001" xr:uid="{00000000-0005-0000-0000-0000DA260000}"/>
    <cellStyle name="표준 84 3 3" xfId="9896" xr:uid="{00000000-0005-0000-0000-0000DB260000}"/>
    <cellStyle name="표준 84 3 3 2" xfId="9897" xr:uid="{00000000-0005-0000-0000-0000DC260000}"/>
    <cellStyle name="표준 84 3 3 2 2" xfId="9898" xr:uid="{00000000-0005-0000-0000-0000DD260000}"/>
    <cellStyle name="표준 84 3 3 2 2 2" xfId="10007" xr:uid="{00000000-0005-0000-0000-0000DE260000}"/>
    <cellStyle name="표준 84 3 3 2 3" xfId="10006" xr:uid="{00000000-0005-0000-0000-0000DF260000}"/>
    <cellStyle name="표준 84 3 3 3" xfId="9899" xr:uid="{00000000-0005-0000-0000-0000E0260000}"/>
    <cellStyle name="표준 84 3 3 3 2" xfId="10008" xr:uid="{00000000-0005-0000-0000-0000E1260000}"/>
    <cellStyle name="표준 84 3 3 4" xfId="10005" xr:uid="{00000000-0005-0000-0000-0000E2260000}"/>
    <cellStyle name="표준 84 3 4" xfId="9900" xr:uid="{00000000-0005-0000-0000-0000E3260000}"/>
    <cellStyle name="표준 84 3 4 2" xfId="9901" xr:uid="{00000000-0005-0000-0000-0000E4260000}"/>
    <cellStyle name="표준 84 3 4 2 2" xfId="10010" xr:uid="{00000000-0005-0000-0000-0000E5260000}"/>
    <cellStyle name="표준 84 3 4 3" xfId="10009" xr:uid="{00000000-0005-0000-0000-0000E6260000}"/>
    <cellStyle name="표준 84 3 5" xfId="9902" xr:uid="{00000000-0005-0000-0000-0000E7260000}"/>
    <cellStyle name="표준 84 3 5 2" xfId="10011" xr:uid="{00000000-0005-0000-0000-0000E8260000}"/>
    <cellStyle name="표준 84 3 6" xfId="10000" xr:uid="{00000000-0005-0000-0000-0000E9260000}"/>
    <cellStyle name="표준 85" xfId="9903" xr:uid="{00000000-0005-0000-0000-0000EA260000}"/>
    <cellStyle name="표준 85 2" xfId="9904" xr:uid="{00000000-0005-0000-0000-0000EB260000}"/>
    <cellStyle name="표준 86" xfId="9905" xr:uid="{00000000-0005-0000-0000-0000EC260000}"/>
    <cellStyle name="표준 86 2" xfId="9906" xr:uid="{00000000-0005-0000-0000-0000ED260000}"/>
    <cellStyle name="표준 87" xfId="9907" xr:uid="{00000000-0005-0000-0000-0000EE260000}"/>
    <cellStyle name="표준 87 2" xfId="9908" xr:uid="{00000000-0005-0000-0000-0000EF260000}"/>
    <cellStyle name="표준 87 2 2" xfId="9909" xr:uid="{00000000-0005-0000-0000-0000F0260000}"/>
    <cellStyle name="표준 88" xfId="9910" xr:uid="{00000000-0005-0000-0000-0000F1260000}"/>
    <cellStyle name="표준 89" xfId="9911" xr:uid="{00000000-0005-0000-0000-0000F2260000}"/>
    <cellStyle name="표준 9" xfId="9912" xr:uid="{00000000-0005-0000-0000-0000F3260000}"/>
    <cellStyle name="표준 9 2" xfId="9913" xr:uid="{00000000-0005-0000-0000-0000F4260000}"/>
    <cellStyle name="표준 9 2 2" xfId="9914" xr:uid="{00000000-0005-0000-0000-0000F5260000}"/>
    <cellStyle name="표준 9 3" xfId="9915" xr:uid="{00000000-0005-0000-0000-0000F6260000}"/>
    <cellStyle name="표준 9 3 2" xfId="9916" xr:uid="{00000000-0005-0000-0000-0000F7260000}"/>
    <cellStyle name="표준 9 4" xfId="9917" xr:uid="{00000000-0005-0000-0000-0000F8260000}"/>
    <cellStyle name="표준 9 5" xfId="9918" xr:uid="{00000000-0005-0000-0000-0000F9260000}"/>
    <cellStyle name="표준 90" xfId="9919" xr:uid="{00000000-0005-0000-0000-0000FA260000}"/>
    <cellStyle name="표준 91" xfId="9920" xr:uid="{00000000-0005-0000-0000-0000FB260000}"/>
    <cellStyle name="표준 92" xfId="9921" xr:uid="{00000000-0005-0000-0000-0000FC260000}"/>
    <cellStyle name="표준 93" xfId="9922" xr:uid="{00000000-0005-0000-0000-0000FD260000}"/>
    <cellStyle name="표준 94" xfId="9923" xr:uid="{00000000-0005-0000-0000-0000FE260000}"/>
    <cellStyle name="표준 95" xfId="9924" xr:uid="{00000000-0005-0000-0000-0000FF260000}"/>
    <cellStyle name="표준 96" xfId="9925" xr:uid="{00000000-0005-0000-0000-000000270000}"/>
    <cellStyle name="표준 97" xfId="9926" xr:uid="{00000000-0005-0000-0000-000001270000}"/>
    <cellStyle name="표준 98" xfId="9927" xr:uid="{00000000-0005-0000-0000-000002270000}"/>
    <cellStyle name="표준 99" xfId="9928" xr:uid="{00000000-0005-0000-0000-000003270000}"/>
    <cellStyle name="標準_1003" xfId="9929" xr:uid="{00000000-0005-0000-0000-000004270000}"/>
    <cellStyle name="합산" xfId="9930" xr:uid="{00000000-0005-0000-0000-000005270000}"/>
    <cellStyle name="합산 2" xfId="9931" xr:uid="{00000000-0005-0000-0000-000006270000}"/>
    <cellStyle name="합산 2 2" xfId="9932" xr:uid="{00000000-0005-0000-0000-000007270000}"/>
    <cellStyle name="합산 3" xfId="9933" xr:uid="{00000000-0005-0000-0000-000008270000}"/>
    <cellStyle name="합산 3 2" xfId="9934" xr:uid="{00000000-0005-0000-0000-000009270000}"/>
    <cellStyle name="합산 4" xfId="9935" xr:uid="{00000000-0005-0000-0000-00000A270000}"/>
    <cellStyle name="합산 5" xfId="9936" xr:uid="{00000000-0005-0000-0000-00000B270000}"/>
    <cellStyle name="합산 6" xfId="9937" xr:uid="{00000000-0005-0000-0000-00000C270000}"/>
    <cellStyle name="합산 7" xfId="9938" xr:uid="{00000000-0005-0000-0000-00000D270000}"/>
    <cellStyle name="화폐기호" xfId="9939" xr:uid="{00000000-0005-0000-0000-00000E270000}"/>
    <cellStyle name="화폐기호 2" xfId="9940" xr:uid="{00000000-0005-0000-0000-00000F270000}"/>
    <cellStyle name="화폐기호 2 2" xfId="9941" xr:uid="{00000000-0005-0000-0000-000010270000}"/>
    <cellStyle name="화폐기호 3" xfId="9942" xr:uid="{00000000-0005-0000-0000-000011270000}"/>
    <cellStyle name="화폐기호 3 2" xfId="9943" xr:uid="{00000000-0005-0000-0000-000012270000}"/>
    <cellStyle name="화폐기호 4" xfId="9944" xr:uid="{00000000-0005-0000-0000-000013270000}"/>
    <cellStyle name="화폐기호 5" xfId="9945" xr:uid="{00000000-0005-0000-0000-000014270000}"/>
    <cellStyle name="화폐기호 6" xfId="9946" xr:uid="{00000000-0005-0000-0000-000015270000}"/>
    <cellStyle name="화폐기호 7" xfId="9947" xr:uid="{00000000-0005-0000-0000-000016270000}"/>
    <cellStyle name="화폐기호 8" xfId="9948" xr:uid="{00000000-0005-0000-0000-000017270000}"/>
    <cellStyle name="화폐기호0" xfId="9949" xr:uid="{00000000-0005-0000-0000-000018270000}"/>
    <cellStyle name="화폐기호0 2" xfId="9950" xr:uid="{00000000-0005-0000-0000-000019270000}"/>
    <cellStyle name="화폐기호0 2 2" xfId="9951" xr:uid="{00000000-0005-0000-0000-00001A270000}"/>
    <cellStyle name="화폐기호0 3" xfId="9952" xr:uid="{00000000-0005-0000-0000-00001B270000}"/>
    <cellStyle name="화폐기호0 3 2" xfId="9953" xr:uid="{00000000-0005-0000-0000-00001C270000}"/>
    <cellStyle name="화폐기호0 4" xfId="9954" xr:uid="{00000000-0005-0000-0000-00001D270000}"/>
    <cellStyle name="화폐기호0 5" xfId="9955" xr:uid="{00000000-0005-0000-0000-00001E270000}"/>
    <cellStyle name="화폐기호0 6" xfId="9956" xr:uid="{00000000-0005-0000-0000-00001F270000}"/>
    <cellStyle name="화폐기호0 7" xfId="9957" xr:uid="{00000000-0005-0000-0000-000020270000}"/>
  </cellStyles>
  <dxfs count="0"/>
  <tableStyles count="0" defaultTableStyle="TableStyleMedium9" defaultPivotStyle="PivotStyleLight16"/>
  <colors>
    <mruColors>
      <color rgb="FFCCFF66"/>
      <color rgb="FFFF66FF"/>
      <color rgb="FFFF5050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pivotCacheDefinition" Target="pivotCache/pivotCacheDefinition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002aaabomind\JI-2022_F\JI-2022_F\JI-2022_F\JI-2022_F\JI-2022_F\JI-2022_F\JI-2022_F\Documents%20and%20Settings\lhackemesser\My%20Documents\CBI%20Procedure%20dev\Datasheets\5660POS\EQUIPMEN\ROTATING\EMERGEN\Dsh602%20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cile\dorood\LOCAL\Dery\PGSEPNT4\PG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Austrailia\EOI\Power\System\Other\OFHOJU-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filer1\Documents%20and%20Settings\sthomas\Local%20Settings\Temporary%20Internet%20Files\OLK27\KGP-5-6000-011-A1-3-A%20Cab%20Sch%20(Under%20Rev%20A26%20May%20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0672;&#49688;\D\DATA\LEE-SY\EXCEL\SINLIM\GAHEU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9245\245BOQ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rofiler2\JI-182\Pro2Col\FS_Tools\SheetsTool\DRS%20Too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mlesh\For%20Everyone\AGIP%20KCO\Onshore%20Plant\Technical\Mechanical\Data%20Sheets\AIRCOOLERS\Issued%20for%20Internal%20Review%20(Feb%202003)\360HC013%20revP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haganserver\JI-176\Chad_Ref\Data_Sheets\001(T60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274\Bk1Inst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025aaashjuae\SUBCONTRACT\GIICO\Topography%20and%20Survey%20drawings\Amit\Drum%20Cutting%20Schedul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vek\vivek_common\JI-163\ELECTRICAL\1490B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yabal\For%20Everyone\Documents%20and%20Settings\sathes\Desktop\SHEARWTR\MECHANIC\MAINGEN\DATASHT\DS01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258\materialcom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mlesh\For%20Everyone\SHEARWTR\MECHANIC\MAINGEN\DATASHT\DS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9\f\Documents%20and%20Settings\Ibrahim.nehmtallah\Local%20Settings\Temporary%20Internet%20Files\OLK8\process\datasheets\temp\EXCHANGE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006aaashjuae\IKPT\ENGINEERING\ELECTRICAL\PROPOSAL\PD%2006911L%20-%20JIHAR%20Field%20Dev.%20Syria\Calculation\Load%20List\Rev.3\0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025aaashjuae\PD%2006911L%20-%20JIHAR%20Field%20Dev.%20Syria\Calculation\Load%20List\Rev.0\Jihar%20Load%20List%20Rev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006aaashjuae\A\C\Jihar%20Load%20List%20Rev.0AA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269\269Qt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AMSUNG\AppData\Local\Temp\_AZTMP8_\BGE-FC-E-CA-117%20Cable%20Tray%20Size%20Calculati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006aaashjuae\JI-2001\01-Engineering\Electrical\SRU\Schedules\Drum%20schedule\R0\Copy%20of%20Combined%20030411_working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d%20List2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rofiler\PI-06005\Projects\JU-05690%20BGTL%20Hasdrubal%20FEED\6.0%20ENGINEERING\6.2%20Mechanical\Data%20Sheets\Rev%20A\JU-05690-HST-DTS-M-2016%20Rev%20A%20(Data%20Sheet%20for%20Regen%20Gas%20Cooler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jfiler6\Proposals\PI-07012\Phase%20II\Department%20Folders\Mechanical%20-%20Static\Inquiry%20Requisition\PI-07012A-005%20(Columns)\RFQ\PI-07012A-005%20Att%20A%20DS\ELM-BRC-MD-DAT-0298__C01-2703%20(Absorber)%20Rev.%20R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jfiler6\proposals\Documents%20and%20Settings\bbnlu21\Local%20Settings\Temp\Temporary%20Directory%203%20for%20New%20Blank%20Vessel%20Data%20Sheet%20(Template).zip\Draft%20-%20Pressure%20Transmitters%20Datashee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dc02\projects\BHP%20180279\Electrical\Load%20Schedule\BHPLoadScheduleRev1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006aaashjuae\IKPT\ENGINEERING\ELECTRICAL\PROPOSAL\PD%2006911S%20-%20Menzel%20Ledjmet%20East-MLE\calculation\!!!Load%20List\Preliminary\13-3-'08\military%20cam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006aaashjuae\01-Engineering\Electrical\SRU\Schedules\Drum%20schedule\R0\Drum%20Schedule%20-R0%2024011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rofiler\proposals\TEMP\V-2121\pd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rofiler\PI-06005\Projects\JI-167%20QP%20-%20RAG%20Utilisation%20Project\5.0%20DELIVERABLES\5.1%20Engineering%20Documents\5.1.2%20Mechanical\5.1.2.5%20Data%20Sheets\Rev%203\api6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rofiler2\JI-182\Arthur%20Kohlbrugge\Amine\OLNG\3-C11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jfiler6\proposals\Documents%20and%20Settings\ArmstR\Desktop\Diesel%20-%20Instrument%20Corp%20Norm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006aaashjuae\Working%20Folder\Jihar\Sample%20-%20Spread%20Sheet%20Load%20Lis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%20IT&#50629;&#47924;\eLOAD\Setup\S-000-5381-178_8A2_R0(20150401)-daelim%20commen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ksrw2007\Users%20My%20Documents\dixonr\air%20coole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vek\vivek_common\JI-163\ELECTRICAL\1483B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app03\encompass\agip\ke00\issued\datasheets\KE01.A1.430.KD.R.TD.0645.000.P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NE\ENG\MEC\ENQUIRY\MC22AVFU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age 2"/>
      <sheetName val="Page 3"/>
      <sheetName val="Page 4"/>
      <sheetName val="Page 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1"/>
      <sheetName val="Dialog2"/>
      <sheetName val="calc"/>
      <sheetName val="2-SEP"/>
      <sheetName val="GTP18C"/>
      <sheetName val="GTP12B"/>
      <sheetName val="GTP12B1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132349"/>
      <sheetName val="시스지락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OTES"/>
      <sheetName val="Cab Schedule"/>
      <sheetName val="Instr Index_KGP_04-05-06"/>
      <sheetName val="Cab len From Mum(Old)i"/>
      <sheetName val="Unique Cable"/>
      <sheetName val="Home run Cab-Rev A From Mum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15</v>
          </cell>
          <cell r="B1" t="str">
            <v>Total</v>
          </cell>
        </row>
        <row r="2">
          <cell r="A2" t="str">
            <v>KGP-ICD-A1-N-02-01</v>
          </cell>
          <cell r="B2">
            <v>2395</v>
          </cell>
        </row>
        <row r="3">
          <cell r="A3" t="str">
            <v>KGP-ICD-A1-N-02-02</v>
          </cell>
          <cell r="B3">
            <v>2460</v>
          </cell>
        </row>
        <row r="4">
          <cell r="A4" t="str">
            <v>KGP-ICD-A1-N-02-03</v>
          </cell>
          <cell r="B4">
            <v>2330</v>
          </cell>
        </row>
        <row r="5">
          <cell r="A5" t="str">
            <v>KGP-ICD-A1-N-02-04</v>
          </cell>
          <cell r="B5">
            <v>1280</v>
          </cell>
        </row>
        <row r="6">
          <cell r="A6" t="str">
            <v>KGP-ICD-A1-N-02-05</v>
          </cell>
          <cell r="B6">
            <v>2380</v>
          </cell>
        </row>
        <row r="7">
          <cell r="A7" t="str">
            <v>KGP-ICD-A1-N-02-06</v>
          </cell>
          <cell r="B7">
            <v>2370</v>
          </cell>
        </row>
        <row r="8">
          <cell r="A8" t="str">
            <v>KGP-ICD-A1-N-02-07</v>
          </cell>
          <cell r="B8">
            <v>1255</v>
          </cell>
        </row>
        <row r="9">
          <cell r="A9" t="str">
            <v>KGP-ICD-A2-I-10-01</v>
          </cell>
          <cell r="B9">
            <v>1845</v>
          </cell>
        </row>
        <row r="10">
          <cell r="A10" t="str">
            <v>KGP-ICD-A2-I-10-02</v>
          </cell>
          <cell r="B10">
            <v>2095</v>
          </cell>
        </row>
        <row r="11">
          <cell r="A11" t="str">
            <v>KGP-ICD-A2-I-20-01</v>
          </cell>
          <cell r="B11">
            <v>1715</v>
          </cell>
        </row>
        <row r="12">
          <cell r="A12" t="str">
            <v>KGP-ICD-A2-I-20-02</v>
          </cell>
          <cell r="B12">
            <v>1515</v>
          </cell>
        </row>
        <row r="13">
          <cell r="A13" t="str">
            <v>KGP-ICD-A2-I-20-03</v>
          </cell>
          <cell r="B13">
            <v>1260</v>
          </cell>
        </row>
        <row r="14">
          <cell r="A14" t="str">
            <v>KGP-ICD-A2-N-05-01</v>
          </cell>
          <cell r="B14">
            <v>2610</v>
          </cell>
        </row>
        <row r="15">
          <cell r="A15" t="str">
            <v>KGP-ICD-A2-N-05-02</v>
          </cell>
          <cell r="B15">
            <v>2700</v>
          </cell>
        </row>
        <row r="16">
          <cell r="A16" t="str">
            <v>KGP-ICD-A2-N-05-03</v>
          </cell>
          <cell r="B16">
            <v>1550</v>
          </cell>
        </row>
        <row r="17">
          <cell r="A17" t="str">
            <v>KGP-ICD-A2-N-10-01</v>
          </cell>
          <cell r="B17">
            <v>2780</v>
          </cell>
        </row>
        <row r="18">
          <cell r="A18" t="str">
            <v>KGP-ICD-A2-N-10-02</v>
          </cell>
          <cell r="B18">
            <v>2625</v>
          </cell>
        </row>
        <row r="19">
          <cell r="A19" t="str">
            <v>KGP-ICD-A2-N-10-03</v>
          </cell>
          <cell r="B19">
            <v>2555</v>
          </cell>
        </row>
        <row r="20">
          <cell r="A20" t="str">
            <v>KGP-ICD-A2-N-10-04</v>
          </cell>
          <cell r="B20">
            <v>2350</v>
          </cell>
        </row>
        <row r="21">
          <cell r="A21" t="str">
            <v>KGP-ICD-A2-N-10-05</v>
          </cell>
          <cell r="B21">
            <v>2170</v>
          </cell>
        </row>
        <row r="22">
          <cell r="A22" t="str">
            <v>KGP-ICD-A2-N-10-06</v>
          </cell>
          <cell r="B22">
            <v>2490</v>
          </cell>
        </row>
        <row r="23">
          <cell r="A23" t="str">
            <v>KGP-ICD-A2-N-10-07</v>
          </cell>
          <cell r="B23">
            <v>2380</v>
          </cell>
        </row>
        <row r="24">
          <cell r="A24" t="str">
            <v>KGP-ICD-A2-N-10-08</v>
          </cell>
          <cell r="B24">
            <v>2605</v>
          </cell>
        </row>
        <row r="25">
          <cell r="A25" t="str">
            <v>KGP-ICD-A2-N-10-09</v>
          </cell>
          <cell r="B25">
            <v>900</v>
          </cell>
        </row>
        <row r="26">
          <cell r="A26" t="str">
            <v>KGP-ICD-A2-N-20-01</v>
          </cell>
          <cell r="B26">
            <v>1545</v>
          </cell>
        </row>
        <row r="27">
          <cell r="A27" t="str">
            <v>KGP-ICD-A2-N-20-02</v>
          </cell>
          <cell r="B27">
            <v>1270</v>
          </cell>
        </row>
        <row r="28">
          <cell r="A28" t="str">
            <v>KGP-ICD-A2-N-20-03</v>
          </cell>
          <cell r="B28">
            <v>1380</v>
          </cell>
        </row>
        <row r="29">
          <cell r="A29" t="str">
            <v>KGP-ICD-A3-N-02-01</v>
          </cell>
          <cell r="B29">
            <v>450</v>
          </cell>
        </row>
        <row r="30">
          <cell r="A30" t="str">
            <v>KGP-ICD-A3-N-02-02</v>
          </cell>
          <cell r="B30">
            <v>2430</v>
          </cell>
        </row>
        <row r="31">
          <cell r="A31" t="str">
            <v>KGP-ICD-A3-N-02-03</v>
          </cell>
          <cell r="B31">
            <v>1560</v>
          </cell>
        </row>
        <row r="32">
          <cell r="A32" t="str">
            <v>KGP-ICD-A4-N-21-01</v>
          </cell>
          <cell r="B32">
            <v>1470</v>
          </cell>
        </row>
        <row r="33">
          <cell r="A33" t="str">
            <v>KGP-ICD-A4-N-21-02</v>
          </cell>
          <cell r="B33">
            <v>1525</v>
          </cell>
        </row>
        <row r="34">
          <cell r="A34" t="str">
            <v>KGP-ICD-A4-N-21-03</v>
          </cell>
          <cell r="B34">
            <v>1575</v>
          </cell>
        </row>
        <row r="35">
          <cell r="A35" t="str">
            <v>KGP-ICD-A4-N-21-04</v>
          </cell>
          <cell r="B35">
            <v>1700</v>
          </cell>
        </row>
        <row r="36">
          <cell r="A36" t="str">
            <v>KGP-ICD-A4-N-21-05</v>
          </cell>
          <cell r="B36">
            <v>1480</v>
          </cell>
        </row>
        <row r="37">
          <cell r="A37" t="str">
            <v>KGP-ICD-A4-N-21-06</v>
          </cell>
          <cell r="B37">
            <v>1400</v>
          </cell>
        </row>
        <row r="38">
          <cell r="A38" t="str">
            <v>KGP-ICD-A4-N-21-07</v>
          </cell>
          <cell r="B38">
            <v>1410</v>
          </cell>
        </row>
        <row r="39">
          <cell r="A39" t="str">
            <v>KGP-ICD-A4-N-21-08</v>
          </cell>
          <cell r="B39">
            <v>1520</v>
          </cell>
        </row>
        <row r="40">
          <cell r="A40" t="str">
            <v>KGP-ICD-A4-N-21-09</v>
          </cell>
          <cell r="B40">
            <v>1485</v>
          </cell>
        </row>
        <row r="41">
          <cell r="A41" t="str">
            <v>KGP-ICD-A4-N-21-10</v>
          </cell>
          <cell r="B41">
            <v>1345</v>
          </cell>
        </row>
        <row r="42">
          <cell r="A42" t="str">
            <v>KGP-ICD-A6-N-04-01</v>
          </cell>
          <cell r="B42">
            <v>1340</v>
          </cell>
        </row>
        <row r="43">
          <cell r="A43" t="str">
            <v>KGP-ICD-A6-N-04-02</v>
          </cell>
          <cell r="B43">
            <v>1200</v>
          </cell>
        </row>
        <row r="44">
          <cell r="A44" t="str">
            <v>KGP-ICD-A6-N-04-03</v>
          </cell>
          <cell r="B44">
            <v>1200</v>
          </cell>
        </row>
        <row r="45">
          <cell r="A45" t="str">
            <v>KGP-ICD-A6-N-04-04</v>
          </cell>
          <cell r="B45">
            <v>950</v>
          </cell>
        </row>
        <row r="46">
          <cell r="A46" t="str">
            <v>KGP-ICD-A9-N-10-01</v>
          </cell>
          <cell r="B46">
            <v>1415</v>
          </cell>
        </row>
        <row r="47">
          <cell r="A47" t="str">
            <v>KGP-ICD-A9-N-10-02</v>
          </cell>
          <cell r="B47">
            <v>1095</v>
          </cell>
        </row>
        <row r="48">
          <cell r="A48" t="str">
            <v>KGP-ICD-A9-N-20-01</v>
          </cell>
          <cell r="B48">
            <v>815</v>
          </cell>
        </row>
        <row r="49">
          <cell r="A49" t="str">
            <v>KGP-ICD-A9-N-20-02</v>
          </cell>
          <cell r="B49">
            <v>850</v>
          </cell>
        </row>
        <row r="50">
          <cell r="A50" t="str">
            <v>KGP-ICD-A9-N-20-03</v>
          </cell>
          <cell r="B50">
            <v>675</v>
          </cell>
        </row>
        <row r="51">
          <cell r="A51" t="str">
            <v>KGP-ICD-A9-N-20-04</v>
          </cell>
          <cell r="B51">
            <v>815</v>
          </cell>
        </row>
        <row r="52">
          <cell r="A52" t="str">
            <v>KGP-ICD-A9-N-20-05</v>
          </cell>
          <cell r="B52">
            <v>945</v>
          </cell>
        </row>
        <row r="53">
          <cell r="A53" t="str">
            <v>KGP-ICD-A9-N-20-06</v>
          </cell>
          <cell r="B53">
            <v>885</v>
          </cell>
        </row>
        <row r="54">
          <cell r="A54" t="str">
            <v>KGP-ICD-A9-N-20-07</v>
          </cell>
          <cell r="B54">
            <v>830</v>
          </cell>
        </row>
        <row r="55">
          <cell r="A55" t="str">
            <v>KGP-ICD-A9-N-20-08</v>
          </cell>
          <cell r="B55">
            <v>980</v>
          </cell>
        </row>
        <row r="56">
          <cell r="A56" t="str">
            <v>KGP-ICD-A9-N-20-09</v>
          </cell>
          <cell r="B56">
            <v>740</v>
          </cell>
        </row>
        <row r="57">
          <cell r="A57" t="str">
            <v>KGP-ICD-B1-I-02-01</v>
          </cell>
          <cell r="B57">
            <v>1395</v>
          </cell>
        </row>
        <row r="58">
          <cell r="A58" t="str">
            <v>KGP-ICD-B1-I-02-02</v>
          </cell>
          <cell r="B58">
            <v>2435</v>
          </cell>
        </row>
        <row r="59">
          <cell r="A59" t="str">
            <v>KGP-ICD-B1-I-02-03</v>
          </cell>
          <cell r="B59">
            <v>1690</v>
          </cell>
        </row>
        <row r="60">
          <cell r="A60" t="str">
            <v>KGP-ICD-B1-N-02-01</v>
          </cell>
          <cell r="B60">
            <v>2455</v>
          </cell>
        </row>
        <row r="61">
          <cell r="A61" t="str">
            <v>KGP-ICD-B1-N-02-02</v>
          </cell>
          <cell r="B61">
            <v>2470</v>
          </cell>
        </row>
        <row r="62">
          <cell r="A62" t="str">
            <v>KGP-ICD-B1-N-02-03</v>
          </cell>
          <cell r="B62">
            <v>2475</v>
          </cell>
        </row>
        <row r="63">
          <cell r="A63" t="str">
            <v>KGP-ICD-B1-N-02-04</v>
          </cell>
          <cell r="B63">
            <v>2455</v>
          </cell>
        </row>
        <row r="64">
          <cell r="A64" t="str">
            <v>KGP-ICD-B1-N-02-05</v>
          </cell>
          <cell r="B64">
            <v>2490</v>
          </cell>
        </row>
        <row r="65">
          <cell r="A65" t="str">
            <v>KGP-ICD-B1-N-02-06</v>
          </cell>
          <cell r="B65">
            <v>2470</v>
          </cell>
        </row>
        <row r="66">
          <cell r="A66" t="str">
            <v>KGP-ICD-B1-N-02-07</v>
          </cell>
          <cell r="B66">
            <v>1185</v>
          </cell>
        </row>
        <row r="67">
          <cell r="A67" t="str">
            <v>KGP-ICD-B1-N-02-08</v>
          </cell>
          <cell r="B67">
            <v>2495</v>
          </cell>
        </row>
        <row r="68">
          <cell r="A68" t="str">
            <v>KGP-ICD-B1-N-02-09</v>
          </cell>
          <cell r="B68">
            <v>2490</v>
          </cell>
        </row>
        <row r="69">
          <cell r="A69" t="str">
            <v>KGP-ICD-B1-N-02-10</v>
          </cell>
          <cell r="B69">
            <v>1890</v>
          </cell>
        </row>
        <row r="70">
          <cell r="A70" t="str">
            <v>KGP-ICD-B3-N-02-01</v>
          </cell>
          <cell r="B70">
            <v>2990</v>
          </cell>
        </row>
        <row r="71">
          <cell r="A71" t="str">
            <v>KGP-ICD-B3-N-02-02</v>
          </cell>
          <cell r="B71">
            <v>2485</v>
          </cell>
        </row>
        <row r="72">
          <cell r="A72" t="str">
            <v>KGP-ICD-B3-N-02-03</v>
          </cell>
          <cell r="B72">
            <v>2475</v>
          </cell>
        </row>
        <row r="73">
          <cell r="A73" t="str">
            <v>KGP-ICD-B3-N-02-04</v>
          </cell>
          <cell r="B73">
            <v>1995</v>
          </cell>
        </row>
        <row r="74">
          <cell r="A74" t="str">
            <v>KGP-ICD-B3-N-02-05</v>
          </cell>
          <cell r="B74">
            <v>1140</v>
          </cell>
        </row>
        <row r="75">
          <cell r="A75" t="str">
            <v>PKG VENDOR</v>
          </cell>
          <cell r="B7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찍기"/>
      <sheetName val="옹벽토공집계"/>
      <sheetName val="옹벽토공"/>
      <sheetName val="Sheet1"/>
      <sheetName val="Sheet2"/>
      <sheetName val="Sheet3"/>
      <sheetName val="배수설비"/>
      <sheetName val="design criteria"/>
      <sheetName val="working load at the btm ft."/>
      <sheetName val="plan&amp;section of foundation"/>
      <sheetName val="member design"/>
      <sheetName val="soil bearing check"/>
      <sheetName val="cal"/>
      <sheetName val="D-3109"/>
      <sheetName val="MCI"/>
      <sheetName val="내역기준"/>
      <sheetName val="DATA2000"/>
      <sheetName val="일위대가(계측기설치)"/>
      <sheetName val="GAHEUNG"/>
      <sheetName val="단면 (2)"/>
      <sheetName val="COPING"/>
      <sheetName val="내역서"/>
      <sheetName val="2연암거"/>
      <sheetName val="경사수로집계표"/>
      <sheetName val="경사수로"/>
      <sheetName val="진입교량"/>
      <sheetName val="Sheet5"/>
      <sheetName val="DATE"/>
      <sheetName val="ERECIN"/>
      <sheetName val="품셈"/>
      <sheetName val="D-623D"/>
      <sheetName val="DATA"/>
      <sheetName val="목표세부명세"/>
      <sheetName val="공예을"/>
      <sheetName val="1.설계조건"/>
      <sheetName val="일위대가"/>
      <sheetName val="출자한도"/>
      <sheetName val="산근"/>
      <sheetName val="AC포장수량"/>
      <sheetName val="#REF"/>
      <sheetName val="배관내역"/>
      <sheetName val="대림경상68억"/>
      <sheetName val="배수내역"/>
      <sheetName val="연돌일위집계"/>
      <sheetName val="공사내역"/>
      <sheetName val="품셈산출"/>
      <sheetName val="2.가정단면"/>
      <sheetName val="산출내역서집계표"/>
      <sheetName val="빗물받이(910-510-410)"/>
      <sheetName val="조명시설"/>
      <sheetName val="40단가산출서"/>
      <sheetName val="40집계"/>
      <sheetName val="Tiepdia"/>
      <sheetName val="구조물철거타공정이월"/>
      <sheetName val="을"/>
      <sheetName val="금액내역서"/>
      <sheetName val="공정율 기초 Data"/>
      <sheetName val="수금 Schedule 기초 Data"/>
      <sheetName val="양수장(기계)"/>
      <sheetName val="공량산출서"/>
      <sheetName val="12CGOU"/>
      <sheetName val="표지"/>
      <sheetName val="대로근거"/>
      <sheetName val="중로근거"/>
      <sheetName val="CAT_5"/>
      <sheetName val="철골공사"/>
      <sheetName val="구성비"/>
      <sheetName val="UEC영화관본공사내역"/>
      <sheetName val="중기사용료"/>
      <sheetName val="적용노임"/>
      <sheetName val="일반자재"/>
      <sheetName val="배수공"/>
      <sheetName val="갑근세납세필증명원"/>
      <sheetName val="ACUNIT"/>
      <sheetName val="변경내역1"/>
      <sheetName val="TYPE-A"/>
      <sheetName val="벌개제근"/>
      <sheetName val="(CC01)부지정지집계"/>
      <sheetName val="(CC-01)작진항"/>
      <sheetName val="(CC-01)본관부지"/>
      <sheetName val="(CC-01)호산항"/>
      <sheetName val="(CC02)호안축조"/>
      <sheetName val="(CC03)진입도로"/>
      <sheetName val="위치조서"/>
      <sheetName val="철근단면적"/>
      <sheetName val="SPEC"/>
      <sheetName val="당초"/>
      <sheetName val="B"/>
      <sheetName val="대비표"/>
      <sheetName val="상반기손익차2총괄"/>
      <sheetName val="CIP BD"/>
      <sheetName val="공문"/>
      <sheetName val="부표(10전)"/>
      <sheetName val="토공총괄표"/>
      <sheetName val="대운산출"/>
      <sheetName val="수직구#2가시설집계"/>
      <sheetName val="자재집계 산출근거"/>
      <sheetName val="수직구#2"/>
      <sheetName val="기초별표"/>
      <sheetName val="단가비교"/>
      <sheetName val="운반"/>
      <sheetName val="INPUT(덕도방향-시점)"/>
      <sheetName val="공사비예산서(토목분)"/>
      <sheetName val="총괄표"/>
      <sheetName val="일위대가표"/>
      <sheetName val="float&amp;bear"/>
      <sheetName val="In&amp;Out"/>
      <sheetName val="Kfracture"/>
      <sheetName val="DC-2303"/>
      <sheetName val="설산1.나"/>
      <sheetName val="본사S"/>
      <sheetName val="건축내역"/>
      <sheetName val="토목품셈"/>
      <sheetName val="단가일람"/>
      <sheetName val="단위량당중기"/>
      <sheetName val="수량집계표(舊)"/>
      <sheetName val="집계표(OPTION)"/>
      <sheetName val="CTEMCOST"/>
      <sheetName val="Eq. Mobilization"/>
      <sheetName val="DHEQSUPT"/>
      <sheetName val="Sheet4"/>
      <sheetName val="한강운반비"/>
      <sheetName val="일위집계(기존)"/>
      <sheetName val="BID"/>
      <sheetName val="Requirement(Work Crew)"/>
      <sheetName val="95삼성급(본사)"/>
      <sheetName val="용소리교"/>
      <sheetName val="현장관리비 산출내역"/>
      <sheetName val="L형옹벽측구"/>
      <sheetName val="공사비SUM"/>
      <sheetName val="3.공통공사대비"/>
      <sheetName val="50"/>
      <sheetName val="양수장내역"/>
      <sheetName val="단가"/>
      <sheetName val="HRSG1"/>
      <sheetName val="품"/>
      <sheetName val="BQMPALOC"/>
      <sheetName val="수량이동"/>
      <sheetName val="시중노임단가"/>
      <sheetName val="유림골조"/>
      <sheetName val="자재단가"/>
      <sheetName val="경비2내역"/>
      <sheetName val="신규적용단가"/>
      <sheetName val="수입"/>
      <sheetName val="Chiet tinh dz35"/>
      <sheetName val="부표총괄표"/>
      <sheetName val="노임단가"/>
      <sheetName val="견"/>
      <sheetName val="다이꾸"/>
      <sheetName val="dongia (2)"/>
      <sheetName val="신길1동"/>
      <sheetName val="기본입력표"/>
      <sheetName val="2중기사용료"/>
      <sheetName val="공사예산서"/>
      <sheetName val="guard(mac)"/>
      <sheetName val="대비"/>
      <sheetName val="상-교대(A1-A2)"/>
      <sheetName val="퍼스트"/>
      <sheetName val="WING3"/>
      <sheetName val="실행철강하도"/>
      <sheetName val="개착내역서"/>
      <sheetName val="토공총괄집계"/>
      <sheetName val="아파트 "/>
      <sheetName val="견적"/>
      <sheetName val="Total"/>
      <sheetName val="지중자재단가"/>
      <sheetName val="지급자재조서"/>
      <sheetName val="폐비"/>
      <sheetName val="사용전검사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"/>
      <sheetName val="KP1590_E"/>
      <sheetName val="Consumables"/>
      <sheetName val="index"/>
      <sheetName val="Compare"/>
      <sheetName val="COST SUMMARY"/>
      <sheetName val="Histogram"/>
      <sheetName val="Dmdsch"/>
      <sheetName val="Org-chart"/>
      <sheetName val="Indirect"/>
      <sheetName val="Consequip"/>
      <sheetName val="Calibration"/>
      <sheetName val="Bar Chart"/>
      <sheetName val="CSTANLS "/>
      <sheetName val="case"/>
      <sheetName val="Ref."/>
      <sheetName val="histo-Jakarta Office"/>
      <sheetName val="BP"/>
      <sheetName val="Rev. 0 - 17 April 2008"/>
      <sheetName val="Steel Pkg1"/>
      <sheetName val="COST_SUMMARY"/>
      <sheetName val="Bar_Chart"/>
      <sheetName val="CSTANLS_"/>
      <sheetName val="Ref_"/>
      <sheetName val="histo-Jakarta_Office"/>
      <sheetName val="Rev__0_-_17_April_2008"/>
      <sheetName val="COST_SUMMARY1"/>
      <sheetName val="Bar_Chart1"/>
      <sheetName val="CSTANLS_1"/>
      <sheetName val="Ref_1"/>
      <sheetName val="histo-Jakarta_Office1"/>
      <sheetName val="Rev__0_-_17_April_20081"/>
      <sheetName val="costing_CV"/>
      <sheetName val="costing_ESDV"/>
      <sheetName val="costing_FE"/>
      <sheetName val="costing_Misc"/>
      <sheetName val="costing_MOV"/>
      <sheetName val="costing_Press"/>
      <sheetName val="I &amp; C"/>
      <sheetName val="NOTE."/>
      <sheetName val="Abstract"/>
      <sheetName val="Workers-Salary"/>
      <sheetName val="STAFF"/>
      <sheetName val="TFAC"/>
      <sheetName val="POWER"/>
      <sheetName val="CEPT"/>
      <sheetName val="TMAT"/>
      <sheetName val="Consu - Struc &amp; Plate"/>
      <sheetName val="Pipe-Cons"/>
      <sheetName val="MOB-DE MOB"/>
      <sheetName val="ANC"/>
      <sheetName val="ANC - Elect"/>
      <sheetName val="ASC"/>
      <sheetName val="Mat Handlg"/>
      <sheetName val="M &amp; E Supply &amp; sub"/>
      <sheetName val="MD Pln - ME"/>
      <sheetName val="Comm Curve"/>
      <sheetName val="Labels"/>
      <sheetName val="PRICE-COMP"/>
      <sheetName val="철근단면적"/>
      <sheetName val="sheet1"/>
      <sheetName val="INST"/>
      <sheetName val="CIVIL"/>
      <sheetName val="Modes"/>
      <sheetName val="Load List2"/>
      <sheetName val="Electrical Load List"/>
      <sheetName val="Insts"/>
      <sheetName val="Quantity"/>
      <sheetName val="1"/>
      <sheetName val="F-302"/>
      <sheetName val="LV induction motors"/>
      <sheetName val="cal"/>
      <sheetName val="FIRE"/>
      <sheetName val="PIL_HO_Site Rates"/>
      <sheetName val="CPP Process Mhr by SFN"/>
      <sheetName val="Signatures"/>
      <sheetName val="COST_SUMMARY2"/>
      <sheetName val="Bar_Chart2"/>
      <sheetName val="CSTANLS_2"/>
      <sheetName val="Ref_2"/>
      <sheetName val="histo-Jakarta_Office2"/>
      <sheetName val="Rev__0_-_17_April_20082"/>
      <sheetName val="Steel_Pkg1"/>
      <sheetName val="I_&amp;_C"/>
      <sheetName val="NOTE_"/>
      <sheetName val="Consu_-_Struc_&amp;_Plate"/>
      <sheetName val="MOB-DE_MOB"/>
      <sheetName val="ANC_-_Elect"/>
      <sheetName val="Mat_Handlg"/>
      <sheetName val="M_&amp;_E_Supply_&amp;_sub"/>
      <sheetName val="MD_Pln_-_ME"/>
      <sheetName val="Comm_Curve"/>
      <sheetName val="Definitions"/>
      <sheetName val="manhour"/>
      <sheetName val="CONTENTS"/>
      <sheetName val="손익차9월2"/>
      <sheetName val="Sub-Con &amp; TPS"/>
      <sheetName val="Definations"/>
      <sheetName val="WBS"/>
      <sheetName val="CONTENT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  Sheet 2 Revision"/>
      <sheetName val="Sheet 3 Data Sum 2 "/>
      <sheetName val="Sheet 4 Data Win 1 "/>
      <sheetName val="Sheet 4 Data Win 2"/>
      <sheetName val="Sheet 6 Notes"/>
      <sheetName val="Sheet 7 Inspection"/>
      <sheetName val="Air Cooler-E"/>
      <sheetName val="Air Cooler-R"/>
      <sheetName val="Air Cooler_E"/>
      <sheetName val="Front_Sheet"/>
      <sheetName val="__Sheet_2_Revision"/>
      <sheetName val="Sheet_3_Data_Sum_2_"/>
      <sheetName val="Sheet_4_Data_Win_1_"/>
      <sheetName val="Sheet_4_Data_Win_2"/>
      <sheetName val="Sheet_6_Notes"/>
      <sheetName val="Sheet_7_Inspection"/>
      <sheetName val="Air_Cooler-E"/>
      <sheetName val="Air_Cooler-R"/>
      <sheetName val="Front_Sheet1"/>
      <sheetName val="__Sheet_2_Revision1"/>
      <sheetName val="Sheet_3_Data_Sum_2_1"/>
      <sheetName val="Sheet_4_Data_Win_1_1"/>
      <sheetName val="Sheet_4_Data_Win_21"/>
      <sheetName val="Sheet_6_Notes1"/>
      <sheetName val="Sheet_7_Inspection1"/>
      <sheetName val="Air_Cooler-E1"/>
      <sheetName val="Air_Cooler-R1"/>
      <sheetName val="Front_Sheet2"/>
      <sheetName val="__Sheet_2_Revision2"/>
      <sheetName val="Sheet_3_Data_Sum_2_2"/>
      <sheetName val="Sheet_4_Data_Win_1_2"/>
      <sheetName val="Sheet_4_Data_Win_22"/>
      <sheetName val="Sheet_6_Notes2"/>
      <sheetName val="Sheet_7_Inspection2"/>
      <sheetName val="Air_Cooler-E2"/>
      <sheetName val="Air_Cooler-R2"/>
      <sheetName val="360HC013 revP01"/>
    </sheetNames>
    <sheetDataSet>
      <sheetData sheetId="0">
        <row r="2">
          <cell r="N2" t="str">
            <v>AIR COOLED EXCHANGER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>
        <row r="2">
          <cell r="N2" t="str">
            <v>AIR COOLED EXCHANGER</v>
          </cell>
        </row>
        <row r="4">
          <cell r="D4" t="str">
            <v>Customer and plant location</v>
          </cell>
          <cell r="M4" t="str">
            <v>AGIP KCO</v>
          </cell>
        </row>
        <row r="5">
          <cell r="D5" t="str">
            <v>Project</v>
          </cell>
          <cell r="H5" t="str">
            <v>KASHAGAN EAST FIELD DEVELOPMENT</v>
          </cell>
        </row>
        <row r="6">
          <cell r="D6" t="str">
            <v>Service</v>
          </cell>
          <cell r="H6" t="str">
            <v>2ND STAGE LP FLASH GAS COMPRESSOR AFTER COOLER</v>
          </cell>
          <cell r="T6" t="str">
            <v>Unit</v>
          </cell>
        </row>
        <row r="7">
          <cell r="D7" t="str">
            <v>Manufacturer</v>
          </cell>
        </row>
        <row r="8">
          <cell r="D8" t="str">
            <v>Size &amp; Type    Note (3) (5)</v>
          </cell>
          <cell r="T8" t="str">
            <v>o</v>
          </cell>
          <cell r="U8" t="str">
            <v>Induced</v>
          </cell>
        </row>
        <row r="9">
          <cell r="D9" t="str">
            <v>Surface per unit - Finned area</v>
          </cell>
          <cell r="M9" t="str">
            <v>*</v>
          </cell>
          <cell r="S9" t="str">
            <v>m²</v>
          </cell>
          <cell r="T9" t="str">
            <v>Bare Area</v>
          </cell>
        </row>
        <row r="10">
          <cell r="D10" t="str">
            <v>Heat Exchanged</v>
          </cell>
          <cell r="K10" t="str">
            <v>4634 (1)</v>
          </cell>
          <cell r="S10" t="str">
            <v>kW</v>
          </cell>
          <cell r="T10" t="str">
            <v>MTD (effective)</v>
          </cell>
        </row>
        <row r="11">
          <cell r="D11" t="str">
            <v>Transfer Rate:- Finned area, service</v>
          </cell>
          <cell r="O11" t="str">
            <v>*</v>
          </cell>
          <cell r="S11" t="str">
            <v>W/m²°C</v>
          </cell>
          <cell r="T11" t="str">
            <v>Bare tube area, service</v>
          </cell>
        </row>
        <row r="12">
          <cell r="D12" t="str">
            <v>PERFORMANCE DATA - TUBE SIDE</v>
          </cell>
        </row>
        <row r="13">
          <cell r="D13" t="str">
            <v>Fluid Name</v>
          </cell>
          <cell r="J13" t="str">
            <v>FLASH GAS</v>
          </cell>
          <cell r="R13" t="str">
            <v>Lethal Service</v>
          </cell>
        </row>
        <row r="14">
          <cell r="D14" t="str">
            <v>Total fluid entering   kg/h</v>
          </cell>
          <cell r="L14" t="str">
            <v>121351 (1)</v>
          </cell>
        </row>
        <row r="15">
          <cell r="L15" t="str">
            <v>IN</v>
          </cell>
          <cell r="O15" t="str">
            <v>OUT</v>
          </cell>
        </row>
        <row r="16">
          <cell r="D16" t="str">
            <v>Temperature</v>
          </cell>
          <cell r="K16" t="str">
            <v>°C</v>
          </cell>
          <cell r="L16">
            <v>142.6</v>
          </cell>
          <cell r="O16">
            <v>86</v>
          </cell>
          <cell r="R16" t="str">
            <v>Density</v>
          </cell>
        </row>
        <row r="17">
          <cell r="D17" t="str">
            <v>Liquid</v>
          </cell>
          <cell r="K17" t="str">
            <v>kg/s</v>
          </cell>
          <cell r="R17" t="str">
            <v>Spec. heat Capacity</v>
          </cell>
        </row>
        <row r="18">
          <cell r="D18" t="str">
            <v>Vapour</v>
          </cell>
          <cell r="K18" t="str">
            <v>kg/s</v>
          </cell>
          <cell r="L18" t="str">
            <v>33.71(1)</v>
          </cell>
          <cell r="O18" t="str">
            <v>33.71(1)</v>
          </cell>
          <cell r="R18" t="str">
            <v>Viscosity</v>
          </cell>
        </row>
        <row r="19">
          <cell r="D19" t="str">
            <v>Noncond.</v>
          </cell>
          <cell r="K19" t="str">
            <v>kg/s</v>
          </cell>
          <cell r="R19" t="str">
            <v>Thermal Conductivity</v>
          </cell>
        </row>
        <row r="20">
          <cell r="D20" t="str">
            <v>Steam</v>
          </cell>
          <cell r="K20" t="str">
            <v>kg/s</v>
          </cell>
          <cell r="R20" t="str">
            <v>(pour)(freeze) point</v>
          </cell>
        </row>
        <row r="21">
          <cell r="D21" t="str">
            <v>Water</v>
          </cell>
          <cell r="K21" t="str">
            <v>kg/s</v>
          </cell>
          <cell r="R21" t="str">
            <v>Bubble point</v>
          </cell>
        </row>
        <row r="22">
          <cell r="D22" t="str">
            <v>Inlet Pressure</v>
          </cell>
          <cell r="K22" t="str">
            <v>bar(g)</v>
          </cell>
          <cell r="L22">
            <v>68.5</v>
          </cell>
          <cell r="R22" t="str">
            <v>Latent heat</v>
          </cell>
        </row>
        <row r="23">
          <cell r="D23" t="str">
            <v>Press drop (allow / calc)</v>
          </cell>
          <cell r="K23" t="str">
            <v>bar</v>
          </cell>
          <cell r="L23" t="str">
            <v>0.7 / *</v>
          </cell>
          <cell r="R23" t="str">
            <v>Fouling inside</v>
          </cell>
        </row>
        <row r="25">
          <cell r="D25" t="str">
            <v>PERFORMANCE DATA - AIR SIDE</v>
          </cell>
        </row>
        <row r="26">
          <cell r="D26" t="str">
            <v>Air quantity, total</v>
          </cell>
          <cell r="K26" t="str">
            <v>*</v>
          </cell>
          <cell r="R26" t="str">
            <v>act m³/s</v>
          </cell>
          <cell r="T26" t="str">
            <v>Altitude above sea level</v>
          </cell>
        </row>
        <row r="27">
          <cell r="D27" t="str">
            <v>Air quantity / fan</v>
          </cell>
          <cell r="K27" t="str">
            <v>*</v>
          </cell>
          <cell r="R27" t="str">
            <v>act m³/s</v>
          </cell>
          <cell r="T27" t="str">
            <v>Temperature In (design dry bulb)</v>
          </cell>
        </row>
        <row r="28">
          <cell r="D28" t="str">
            <v>Static Pressure drop</v>
          </cell>
          <cell r="K28" t="str">
            <v>*</v>
          </cell>
          <cell r="R28" t="str">
            <v>Pa</v>
          </cell>
          <cell r="T28" t="str">
            <v>Temperature Out</v>
          </cell>
        </row>
        <row r="29">
          <cell r="D29" t="str">
            <v>Face Velocity</v>
          </cell>
          <cell r="K29" t="str">
            <v>*</v>
          </cell>
          <cell r="R29" t="str">
            <v>m/s</v>
          </cell>
          <cell r="T29" t="str">
            <v>Minimum Design Ambient Temp.</v>
          </cell>
        </row>
        <row r="31">
          <cell r="D31" t="str">
            <v>DESIGN - MATERIALS - CONSTRUCTION</v>
          </cell>
        </row>
        <row r="32">
          <cell r="D32" t="str">
            <v>Design code : ASME VIII Div 1 Latest Edition, BS EN ISO 13706 Latest Edition.</v>
          </cell>
        </row>
        <row r="33">
          <cell r="D33" t="str">
            <v>Design pressure</v>
          </cell>
          <cell r="K33">
            <v>80</v>
          </cell>
          <cell r="O33" t="str">
            <v>bar g</v>
          </cell>
          <cell r="P33" t="str">
            <v>Test pressure</v>
          </cell>
          <cell r="U33" t="str">
            <v>TO CODE</v>
          </cell>
        </row>
        <row r="34">
          <cell r="D34" t="str">
            <v>Tube bundle</v>
          </cell>
          <cell r="P34" t="str">
            <v>Header</v>
          </cell>
        </row>
        <row r="35">
          <cell r="D35" t="str">
            <v>Size (width x length)</v>
          </cell>
          <cell r="K35" t="str">
            <v>NOTE (3)</v>
          </cell>
          <cell r="O35" t="str">
            <v>m</v>
          </cell>
          <cell r="P35" t="str">
            <v>Type</v>
          </cell>
          <cell r="S35" t="str">
            <v>*</v>
          </cell>
        </row>
        <row r="36">
          <cell r="D36" t="str">
            <v>No per bay</v>
          </cell>
          <cell r="J36" t="str">
            <v>*</v>
          </cell>
          <cell r="K36" t="str">
            <v>No tube rows</v>
          </cell>
          <cell r="N36" t="str">
            <v>*</v>
          </cell>
          <cell r="P36" t="str">
            <v>Material</v>
          </cell>
          <cell r="S36" t="str">
            <v>INCOLOY 825</v>
          </cell>
        </row>
        <row r="37">
          <cell r="D37" t="str">
            <v>Arrangement</v>
          </cell>
          <cell r="P37" t="str">
            <v>No Passes</v>
          </cell>
          <cell r="S37" t="str">
            <v>*</v>
          </cell>
        </row>
        <row r="38">
          <cell r="D38" t="str">
            <v>Bundles</v>
          </cell>
          <cell r="H38" t="str">
            <v>*</v>
          </cell>
          <cell r="I38" t="str">
            <v>In Parallel</v>
          </cell>
          <cell r="L38" t="str">
            <v>*</v>
          </cell>
          <cell r="M38" t="str">
            <v>In Series</v>
          </cell>
          <cell r="P38" t="str">
            <v>Plug Material</v>
          </cell>
          <cell r="T38" t="str">
            <v>*</v>
          </cell>
        </row>
        <row r="39">
          <cell r="D39" t="str">
            <v>Bays</v>
          </cell>
          <cell r="H39" t="str">
            <v>*</v>
          </cell>
          <cell r="I39" t="str">
            <v>In Parallel</v>
          </cell>
          <cell r="L39" t="str">
            <v>*</v>
          </cell>
          <cell r="M39" t="str">
            <v>In Series</v>
          </cell>
          <cell r="P39" t="str">
            <v>Gasket Material</v>
          </cell>
          <cell r="T39" t="str">
            <v>*</v>
          </cell>
        </row>
        <row r="40">
          <cell r="D40" t="str">
            <v>Bundle Frame</v>
          </cell>
          <cell r="P40" t="str">
            <v>Corrosion allow.</v>
          </cell>
          <cell r="T40" t="str">
            <v>*</v>
          </cell>
        </row>
        <row r="41">
          <cell r="D41" t="str">
            <v>Miscellaneous</v>
          </cell>
          <cell r="P41" t="str">
            <v>Inlet Nozzle</v>
          </cell>
          <cell r="T41" t="str">
            <v>*</v>
          </cell>
        </row>
        <row r="42">
          <cell r="D42" t="str">
            <v>Structure Mount.</v>
          </cell>
          <cell r="J42" t="str">
            <v>o</v>
          </cell>
          <cell r="K42" t="str">
            <v>Grade</v>
          </cell>
          <cell r="L42" t="str">
            <v>o</v>
          </cell>
          <cell r="M42" t="str">
            <v>Piperack</v>
          </cell>
          <cell r="P42" t="str">
            <v>Outlet Nozzle</v>
          </cell>
          <cell r="T42" t="str">
            <v>*</v>
          </cell>
        </row>
        <row r="43">
          <cell r="D43" t="str">
            <v>Surface preparation</v>
          </cell>
          <cell r="P43" t="str">
            <v>Rating  &amp; facing</v>
          </cell>
          <cell r="T43" t="str">
            <v>*</v>
          </cell>
        </row>
        <row r="44">
          <cell r="D44" t="str">
            <v>Louvres</v>
          </cell>
          <cell r="J44" t="str">
            <v>o</v>
          </cell>
          <cell r="K44" t="str">
            <v>Auto</v>
          </cell>
          <cell r="L44" t="str">
            <v>o</v>
          </cell>
          <cell r="M44" t="str">
            <v>Manual</v>
          </cell>
          <cell r="P44" t="str">
            <v>Special Nozzles</v>
          </cell>
          <cell r="T44" t="str">
            <v>*</v>
          </cell>
        </row>
        <row r="45">
          <cell r="D45" t="str">
            <v>Vibration switch</v>
          </cell>
          <cell r="J45" t="str">
            <v>o</v>
          </cell>
          <cell r="K45" t="str">
            <v>Yes</v>
          </cell>
          <cell r="L45" t="str">
            <v>o</v>
          </cell>
          <cell r="M45" t="str">
            <v>No</v>
          </cell>
          <cell r="P45" t="str">
            <v>Sour Service</v>
          </cell>
          <cell r="T45" t="str">
            <v>Yes</v>
          </cell>
        </row>
        <row r="46">
          <cell r="P46" t="str">
            <v>Code Stamp</v>
          </cell>
          <cell r="T46" t="str">
            <v>Yes</v>
          </cell>
        </row>
        <row r="47">
          <cell r="D47" t="str">
            <v>MECHANICAL EQUIPMENT</v>
          </cell>
        </row>
        <row r="48">
          <cell r="D48" t="str">
            <v>Fan</v>
          </cell>
          <cell r="P48" t="str">
            <v>Driver</v>
          </cell>
        </row>
        <row r="49">
          <cell r="D49" t="str">
            <v>Mfr</v>
          </cell>
          <cell r="I49" t="str">
            <v>*</v>
          </cell>
          <cell r="P49" t="str">
            <v>Type</v>
          </cell>
          <cell r="S49" t="str">
            <v>Electric Motor (6)</v>
          </cell>
        </row>
        <row r="50">
          <cell r="D50" t="str">
            <v>No./Bay</v>
          </cell>
          <cell r="H50">
            <v>2</v>
          </cell>
          <cell r="K50" t="str">
            <v>rev/min</v>
          </cell>
          <cell r="M50" t="str">
            <v>*</v>
          </cell>
          <cell r="P50" t="str">
            <v>Mfr</v>
          </cell>
          <cell r="S50" t="str">
            <v>*</v>
          </cell>
        </row>
        <row r="51">
          <cell r="D51" t="str">
            <v>Diameter</v>
          </cell>
          <cell r="H51" t="str">
            <v>* m</v>
          </cell>
          <cell r="K51" t="str">
            <v>No Blades</v>
          </cell>
          <cell r="M51" t="str">
            <v>*</v>
          </cell>
          <cell r="P51" t="str">
            <v>No./Bay</v>
          </cell>
          <cell r="S51" t="str">
            <v>*</v>
          </cell>
          <cell r="U51" t="str">
            <v>Rating</v>
          </cell>
        </row>
        <row r="52">
          <cell r="D52" t="str">
            <v>Pitch</v>
          </cell>
          <cell r="H52" t="str">
            <v>o</v>
          </cell>
          <cell r="I52" t="str">
            <v xml:space="preserve"> Auto     o</v>
          </cell>
          <cell r="L52" t="str">
            <v>Manual</v>
          </cell>
          <cell r="P52" t="str">
            <v>Enclosure</v>
          </cell>
          <cell r="S52" t="str">
            <v>IP55 EExde IIB T3</v>
          </cell>
        </row>
        <row r="53">
          <cell r="D53" t="str">
            <v>Material-blade</v>
          </cell>
          <cell r="K53" t="str">
            <v>Hub</v>
          </cell>
          <cell r="L53" t="str">
            <v>CS or Al</v>
          </cell>
          <cell r="P53" t="str">
            <v>Volt/phase/Cycle</v>
          </cell>
          <cell r="T53" t="str">
            <v>400 / 3 / 50</v>
          </cell>
        </row>
        <row r="54">
          <cell r="D54" t="str">
            <v>Abs power</v>
          </cell>
          <cell r="I54" t="str">
            <v>*</v>
          </cell>
          <cell r="J54" t="str">
            <v>kW</v>
          </cell>
          <cell r="K54" t="str">
            <v>Min amb</v>
          </cell>
          <cell r="M54" t="str">
            <v>*</v>
          </cell>
          <cell r="O54" t="str">
            <v>kW</v>
          </cell>
          <cell r="P54" t="str">
            <v>Rev/min</v>
          </cell>
          <cell r="T54" t="str">
            <v>*</v>
          </cell>
        </row>
        <row r="57">
          <cell r="D57" t="str">
            <v>Control action on Air Failure</v>
          </cell>
          <cell r="L57" t="str">
            <v>Fan Pitch</v>
          </cell>
          <cell r="P57" t="str">
            <v>o</v>
          </cell>
          <cell r="Q57" t="str">
            <v>Min</v>
          </cell>
          <cell r="S57" t="str">
            <v>o</v>
          </cell>
          <cell r="T57" t="str">
            <v>Max</v>
          </cell>
        </row>
        <row r="58">
          <cell r="L58" t="str">
            <v>Louvres</v>
          </cell>
          <cell r="P58" t="str">
            <v>o</v>
          </cell>
          <cell r="Q58" t="str">
            <v>Open</v>
          </cell>
          <cell r="S58" t="str">
            <v>o</v>
          </cell>
          <cell r="T58" t="str">
            <v>Close</v>
          </cell>
        </row>
        <row r="59">
          <cell r="D59" t="str">
            <v>1.  DESIGN FOR 110% FLOWS AND DUTY.</v>
          </cell>
        </row>
        <row r="60">
          <cell r="D60" t="str">
            <v>2.  ITEMS MARKED  *  TO BE COMPLETED BY SUPPLIER</v>
          </cell>
        </row>
        <row r="61">
          <cell r="D61" t="str">
            <v>3.  SUPPLIER TO ADVISE CALCULATED PLOT AREA (INCLUDING WINTERISATION CABINS) WITH BID.</v>
          </cell>
        </row>
        <row r="62">
          <cell r="D62" t="str">
            <v>4.  LETHAL SERVICE DUE TO PRESENCE OF H2S IN FEED.H2S=20.07 MOL%,H2O=0.8 MOL%, CO2=3.52 MOL%.</v>
          </cell>
        </row>
        <row r="63">
          <cell r="D63" t="str">
            <v>5.  WINTERISATION AND STEAM COILS TO BE PROVIDED IN ACCORDANCE WITH SYSTEM D ANNEXE C.3.1.4. OF ISO 13706.</v>
          </cell>
        </row>
        <row r="64">
          <cell r="D64" t="str">
            <v>6.  50% MOTORS SUITABLE FOR VARIABLE SPEED DRIVE (SPEED CONTROLLER BY OTHERS)</v>
          </cell>
        </row>
        <row r="65">
          <cell r="D65" t="str">
            <v>7.  TURNDOWN DUTY IS 30% OF NOMINAL DUTY.</v>
          </cell>
        </row>
        <row r="66">
          <cell r="D66" t="str">
            <v>8. SUPPLIER TO CARRY OUT P.M.I. ON HIGH ALLOY MATERIAL. MATERIALS TO COMPLY WITH NACE MR-01-75.</v>
          </cell>
        </row>
        <row r="67">
          <cell r="D67" t="str">
            <v>9.  IN ADDITION TO CODE REQUIREMENTS, INSPECTION SHALL INCLUDE THE FOLLOWING :  100% UT EXAMINATION OF HEADER BOX WELDS BEFORE</v>
          </cell>
        </row>
        <row r="68">
          <cell r="D68" t="str">
            <v xml:space="preserve">    PWHT, 100% RADIOGRAPHY AFTER PWHT, 100% UT EXAMINATION OF SET ON NOZZLE/HEADER WELDS AFTER PWHT, 100% DYE PEN.</v>
          </cell>
        </row>
        <row r="69">
          <cell r="D69" t="str">
            <v xml:space="preserve">    TUBE/TUBESHEET WELDS.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N2" t="str">
            <v>AIR COOLED EXCHANGER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age 2"/>
      <sheetName val="Page 3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"/>
      <sheetName val="BP"/>
      <sheetName val="Chart1"/>
      <sheetName val="Dmdsch"/>
      <sheetName val="Consumables"/>
      <sheetName val="Calibration"/>
      <sheetName val="Unit Rate"/>
      <sheetName val="histo-Jakarta Office"/>
      <sheetName val="PRICE-COMP"/>
      <sheetName val="Lists"/>
      <sheetName val="교각계산"/>
      <sheetName val="Compare"/>
      <sheetName val="Price Comparison"/>
      <sheetName val="BOQ"/>
      <sheetName val="INST"/>
      <sheetName val="HSE"/>
      <sheetName val="Summary"/>
      <sheetName val="Unit_Rate"/>
      <sheetName val="histo-Jakarta_Office"/>
      <sheetName val="Definitions"/>
      <sheetName val="D3"/>
      <sheetName val="D2"/>
      <sheetName val="D2_2,_2_3,_2_4_1,_2_5_1"/>
      <sheetName val="D2X"/>
      <sheetName val="Settings"/>
      <sheetName val="CostDB"/>
      <sheetName val="D2_6"/>
      <sheetName val="Library"/>
      <sheetName val="D5"/>
      <sheetName val="costing_CV"/>
      <sheetName val="D2_1"/>
      <sheetName val="DataSheet"/>
      <sheetName val="D1_2,_1_3,_1_4_1,_1_5_1"/>
      <sheetName val="costing_ESDV"/>
      <sheetName val="costing_FE"/>
      <sheetName val="D1X"/>
      <sheetName val="D1"/>
      <sheetName val="Base_Data"/>
      <sheetName val="costing_Misc"/>
      <sheetName val="costing_MOV"/>
      <sheetName val="D1_1"/>
      <sheetName val="Checklist"/>
      <sheetName val="D1_6"/>
      <sheetName val="costing_Press"/>
      <sheetName val="D4"/>
      <sheetName val="qryAllDocsWithLatestStatus"/>
      <sheetName val="Sales Resource Costing"/>
      <sheetName val="FIRE"/>
      <sheetName val="Insts"/>
      <sheetName val="Unit Areas"/>
      <sheetName val="FORM"/>
      <sheetName val="ANALISA TOOL"/>
      <sheetName val="Ex Rate"/>
      <sheetName val="Page 2"/>
      <sheetName val="Legend"/>
      <sheetName val="손익차9월2"/>
      <sheetName val="Crew"/>
      <sheetName val="Reference Table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AM"/>
      <sheetName val="RAB1"/>
      <sheetName val="Sheet3"/>
      <sheetName val="Drum Cutting Schedule"/>
      <sheetName val="__Fil025aaashjuae_SUBCONTRACT_2"/>
    </sheetNames>
    <definedNames>
      <definedName name="AAAA"/>
      <definedName name="BB"/>
      <definedName name="CC"/>
      <definedName name="CCCC"/>
      <definedName name="dd"/>
      <definedName name="ddd"/>
      <definedName name="kubal"/>
      <definedName name="Macro1"/>
      <definedName name="Macro20"/>
      <definedName name="NN"/>
      <definedName name="RR"/>
      <definedName name="RRR"/>
      <definedName name="RRRRR"/>
      <definedName name="SS"/>
      <definedName name="ww"/>
      <definedName name="wwww"/>
      <definedName name="XX"/>
    </defined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ge 2"/>
      <sheetName val="LV induction motors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T "/>
      <sheetName val="PCKGE SCPE"/>
      <sheetName val="PCKGE NTS"/>
      <sheetName val="GT DATA SHTS"/>
      <sheetName val="INST SCHEDULE"/>
      <sheetName val="PKGINST"/>
      <sheetName val="GEAR DATA SHT"/>
      <sheetName val="OIL SYST DATA S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s"/>
      <sheetName val="Hardware"/>
      <sheetName val="Fire"/>
      <sheetName val="Breather"/>
      <sheetName val="Summary"/>
      <sheetName val="7.6.3(B) UG Piping"/>
      <sheetName val="API610 Process Data"/>
      <sheetName val="PIPING "/>
      <sheetName val="7_6_3(B)_UG_Piping"/>
      <sheetName val="7_6_3(B)_UG_Piping1"/>
      <sheetName val="Summ to Client-Struce"/>
      <sheetName val="Regenerator  Concrete Structure"/>
      <sheetName val="XZLC003_PART1"/>
      <sheetName val="KP1590_E"/>
      <sheetName val="TWO PASS"/>
      <sheetName val="THREE PASS"/>
      <sheetName val="List Doc"/>
      <sheetName val="API610_Process_Data"/>
      <sheetName val="M 11"/>
      <sheetName val="12CGOU"/>
      <sheetName val="LV induction motors"/>
      <sheetName val="대비표"/>
      <sheetName val="Material and Manpower data"/>
      <sheetName val="Pricing Summary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T "/>
      <sheetName val="PCKGE SCPE"/>
      <sheetName val="PCKGE NTS"/>
      <sheetName val="GT DATA SHTS"/>
      <sheetName val="INST SCHEDULE"/>
      <sheetName val="PKGINST"/>
      <sheetName val="GEAR DATA SHT"/>
      <sheetName val="OIL SYST DATA S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600 2"/>
      <sheetName val="EC600"/>
      <sheetName val="EC841"/>
      <sheetName val="EC842"/>
      <sheetName val="EC802"/>
      <sheetName val="EC80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HVP 6.6kV-SWG-01"/>
      <sheetName val="PMCC-0.4kV-SWG-01A"/>
      <sheetName val="PMCC-0.4kV-SWG-01B"/>
      <sheetName val="Emergency MCC-A"/>
      <sheetName val="Emergency MCC-B"/>
      <sheetName val="Motor Data"/>
      <sheetName val="PMCC-0.4kV-SWG-02A"/>
      <sheetName val="PMCC-0.4kV-SWG-02B"/>
      <sheetName val="LQ-PMCC-01"/>
      <sheetName val="Gas Gen. MCC"/>
      <sheetName val="SGS-PMCC-01"/>
      <sheetName val="Distr. Sect. ASP-LP-01"/>
      <sheetName val="ELDB-1"/>
      <sheetName val="NLDB-1"/>
      <sheetName val="Gas Gen. DC"/>
      <sheetName val="Data"/>
      <sheetName val="1. Front"/>
      <sheetName val="2. Control"/>
      <sheetName val="Content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7">
          <cell r="A77" t="str">
            <v>nameplateH (heat)</v>
          </cell>
        </row>
        <row r="78">
          <cell r="A78" t="str">
            <v>RATING</v>
          </cell>
          <cell r="B78" t="str">
            <v>EFFNCY</v>
          </cell>
          <cell r="C78" t="str">
            <v>PF</v>
          </cell>
        </row>
        <row r="79">
          <cell r="A79" t="str">
            <v>kW</v>
          </cell>
          <cell r="B79" t="str">
            <v>pu</v>
          </cell>
          <cell r="C79" t="str">
            <v>pu</v>
          </cell>
        </row>
        <row r="80">
          <cell r="A80">
            <v>0.1</v>
          </cell>
          <cell r="B80">
            <v>0.9</v>
          </cell>
          <cell r="C80">
            <v>1</v>
          </cell>
        </row>
        <row r="81">
          <cell r="A81">
            <v>3</v>
          </cell>
          <cell r="B81">
            <v>0.9</v>
          </cell>
          <cell r="C81">
            <v>1</v>
          </cell>
        </row>
        <row r="82">
          <cell r="A82">
            <v>30</v>
          </cell>
          <cell r="B82">
            <v>0.9</v>
          </cell>
          <cell r="C82">
            <v>1</v>
          </cell>
        </row>
        <row r="88">
          <cell r="A88">
            <v>0.1</v>
          </cell>
          <cell r="B88">
            <v>1</v>
          </cell>
          <cell r="C88">
            <v>0.9</v>
          </cell>
        </row>
        <row r="89">
          <cell r="A89">
            <v>2.5</v>
          </cell>
          <cell r="B89">
            <v>1</v>
          </cell>
          <cell r="C89">
            <v>0.9</v>
          </cell>
        </row>
        <row r="90">
          <cell r="A90">
            <v>300</v>
          </cell>
          <cell r="B90">
            <v>1</v>
          </cell>
          <cell r="C90">
            <v>0.9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Front"/>
      <sheetName val="2. Control"/>
      <sheetName val="Contents"/>
      <sheetName val="NOTES"/>
      <sheetName val="SUMMARY"/>
      <sheetName val="HVP 6.6kV-SWG-01"/>
      <sheetName val="PMCC-0.4kV-SWG-01A"/>
      <sheetName val="PMCC-0.4kV-SWG-01B"/>
      <sheetName val="PMCC-0.4kV-SWG-02A"/>
      <sheetName val="PMCC-0.4kV-SWG-02B"/>
      <sheetName val="LQ-PMCC-01"/>
      <sheetName val="SGS-PMCC-01"/>
      <sheetName val="Gas Gen. MCC"/>
      <sheetName val="Emergency MCC-A"/>
      <sheetName val="Distr. Sect. ASP-LP-01"/>
      <sheetName val="Emergency MCC-B"/>
      <sheetName val="ELDB"/>
      <sheetName val="NLDB"/>
      <sheetName val="Gas Gen. DC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J10" t="str">
            <v>nameplateL (light)</v>
          </cell>
        </row>
        <row r="11">
          <cell r="J11">
            <v>0.1</v>
          </cell>
          <cell r="K11">
            <v>0.9</v>
          </cell>
          <cell r="L11">
            <v>0.9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VP 6.6kV-SWG-01"/>
      <sheetName val="PMCC-0.4kV-SWG-01A"/>
      <sheetName val="PMCC-0.4kV-SWG-01B"/>
      <sheetName val="Emergency MCC-A"/>
      <sheetName val="Emergency MCC-B"/>
      <sheetName val="Motor Data"/>
      <sheetName val="PMCC-0.4kV-SWG-02A"/>
      <sheetName val="PMCC-0.4kV-SWG-02B"/>
      <sheetName val="LQ-PMCC-01"/>
      <sheetName val="Gas Gen. MCC"/>
      <sheetName val="SGS-PMCC-01"/>
      <sheetName val="Distr. Sect. ASP-LP-01"/>
      <sheetName val="ELDB"/>
      <sheetName val="NLDB"/>
      <sheetName val="Gas Gen. DC"/>
      <sheetName val="Data"/>
      <sheetName val="1. Front"/>
      <sheetName val="2. Control"/>
      <sheetName val="Contents"/>
      <sheetName val="NOTES"/>
      <sheetName val="SUMMARY"/>
    </sheetNames>
    <sheetDataSet>
      <sheetData sheetId="0"/>
      <sheetData sheetId="1"/>
      <sheetData sheetId="2"/>
      <sheetData sheetId="3"/>
      <sheetData sheetId="4"/>
      <sheetData sheetId="5" refreshError="1">
        <row r="88">
          <cell r="A88">
            <v>0.1</v>
          </cell>
          <cell r="B88">
            <v>1</v>
          </cell>
          <cell r="C88">
            <v>0.9</v>
          </cell>
        </row>
        <row r="89">
          <cell r="A89">
            <v>2.5</v>
          </cell>
          <cell r="B89">
            <v>1</v>
          </cell>
          <cell r="C89">
            <v>0.9</v>
          </cell>
        </row>
        <row r="90">
          <cell r="A90">
            <v>300</v>
          </cell>
          <cell r="B90">
            <v>1</v>
          </cell>
          <cell r="C90">
            <v>0.9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Dmdsch"/>
      <sheetName val="BOQ"/>
      <sheetName val="JB"/>
      <sheetName val="Cable"/>
      <sheetName val="MATAKOF"/>
      <sheetName val="PRICE-COMP"/>
      <sheetName val="COST SUMMARY"/>
      <sheetName val="Fittings"/>
      <sheetName val="Bar Chart"/>
      <sheetName val="IOList"/>
      <sheetName val="Config-1"/>
      <sheetName val="Config-2"/>
      <sheetName val="DCS"/>
      <sheetName val="Calibration"/>
      <sheetName val="PRICE_COMP"/>
      <sheetName val="Sheet5"/>
      <sheetName val="작성기준"/>
      <sheetName val="Insts"/>
      <sheetName val="Notes"/>
      <sheetName val="COST_SUMMARY"/>
      <sheetName val="Bar_Chart"/>
      <sheetName val="COST_SUMMARY1"/>
      <sheetName val="Bar_Chart1"/>
      <sheetName val="7_3_2_D(BASE)_Sorting1"/>
      <sheetName val="7_3_2_E(OPTION)_Sorting1"/>
      <sheetName val="7_3_2_D(BASE)_Sorting"/>
      <sheetName val="7_3_2_E(OPTION)_Sorting"/>
      <sheetName val="BSD (2)"/>
      <sheetName val="269Qty"/>
      <sheetName val="hw"/>
      <sheetName val="eng"/>
      <sheetName val="????"/>
      <sheetName val="Data"/>
      <sheetName val="Settings"/>
      <sheetName val="FORM"/>
      <sheetName val="ANALISA TOOL"/>
      <sheetName val="Summary Sheets"/>
      <sheetName val="UNIT COST &amp; QTIES"/>
      <sheetName val="Perforated Tray Estimation"/>
      <sheetName val="D3"/>
      <sheetName val="D2"/>
      <sheetName val="D2.2, 2.3, 2.4.1, 2.5.1"/>
      <sheetName val="D2X"/>
      <sheetName val="D2.6"/>
      <sheetName val="Library"/>
      <sheetName val="D5"/>
      <sheetName val="D2.1"/>
      <sheetName val="D1.2, 1.3, 1.4.1, 1.5.1"/>
      <sheetName val="D1X"/>
      <sheetName val="D1"/>
      <sheetName val="D1.1"/>
      <sheetName val="Checklist"/>
      <sheetName val="D1.6"/>
      <sheetName val="D4"/>
      <sheetName val="Global factors"/>
      <sheetName val="____"/>
      <sheetName val="Pi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AHD101"/>
      <sheetName val="AHD102"/>
      <sheetName val="AHD103"/>
      <sheetName val="AHD104"/>
      <sheetName val="AHD105"/>
      <sheetName val="AHD106"/>
      <sheetName val="AHD107"/>
      <sheetName val="AHD108"/>
      <sheetName val="ALCT001"/>
      <sheetName val="ALCT101"/>
      <sheetName val="ALCT102"/>
      <sheetName val="ALCT103"/>
      <sheetName val="ALCT104"/>
      <sheetName val="ALCT105"/>
      <sheetName val="ALCT106"/>
      <sheetName val="ALCT107"/>
      <sheetName val="ALCT108"/>
      <sheetName val="ALCT109"/>
      <sheetName val="ALCT111"/>
      <sheetName val="ALCT113"/>
      <sheetName val="ALCT114"/>
      <sheetName val="AHD201"/>
      <sheetName val="AHD202"/>
      <sheetName val="AHD203"/>
      <sheetName val="AHD204"/>
      <sheetName val="AHD205"/>
      <sheetName val="AHD206"/>
      <sheetName val="AHD207"/>
      <sheetName val="ALCT201"/>
      <sheetName val="ALCT202"/>
      <sheetName val="ALCT203"/>
      <sheetName val="ALCT204"/>
      <sheetName val="ALCT205"/>
      <sheetName val="ALCT206"/>
      <sheetName val="ALCT207"/>
      <sheetName val="ALCT208"/>
      <sheetName val="ALCT209"/>
      <sheetName val="ALCT211"/>
      <sheetName val="ALCT213"/>
      <sheetName val="ALCT214"/>
      <sheetName val="ALCT301"/>
      <sheetName val="ALCT303"/>
      <sheetName val="ALCT304"/>
      <sheetName val="ALCT305"/>
      <sheetName val="ALCT306"/>
      <sheetName val="ALCT401"/>
      <sheetName val="ALCT402"/>
      <sheetName val="BLCT101"/>
      <sheetName val="BLCT102"/>
      <sheetName val="BLCT103"/>
      <sheetName val="BLCT104"/>
      <sheetName val="BLCT105"/>
      <sheetName val="BLCT106"/>
      <sheetName val="BLCT107"/>
      <sheetName val="BLCT108"/>
      <sheetName val="BLCT109"/>
      <sheetName val="BLCT110"/>
      <sheetName val="BLCT201"/>
      <sheetName val="BLCT202"/>
      <sheetName val="BLCT203"/>
      <sheetName val="BLCT204"/>
      <sheetName val="BLCT205"/>
      <sheetName val="BLCT206"/>
      <sheetName val="BLCT207"/>
      <sheetName val="BLCT208"/>
      <sheetName val="BLCT209"/>
      <sheetName val="BLCT210"/>
      <sheetName val="BLCT211"/>
      <sheetName val="BLCT212"/>
      <sheetName val="BLCT213"/>
      <sheetName val="CABLE INFORMATION"/>
      <sheetName val="Cable_Data"/>
      <sheetName val="A-L-T-105"/>
      <sheetName val="A-L-T-106"/>
      <sheetName val="A-L-T-401"/>
      <sheetName val="A-L-T-402"/>
      <sheetName val="A-L-T-403"/>
      <sheetName val="B-L-T-101"/>
      <sheetName val="B-L-T-102"/>
      <sheetName val="B-L-T-103"/>
      <sheetName val="B-L-T-104"/>
      <sheetName val="B-L-T-105"/>
      <sheetName val="B-L-T-106"/>
      <sheetName val="B-L-T-1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2">
          <cell r="A2" t="str">
            <v>22.9kV FR-CN/CO-W 1C-60㎟</v>
          </cell>
          <cell r="B2">
            <v>36</v>
          </cell>
        </row>
        <row r="3">
          <cell r="A3" t="str">
            <v>0.6/1kV HFCO 1C-300㎟</v>
          </cell>
          <cell r="B3">
            <v>30</v>
          </cell>
        </row>
        <row r="4">
          <cell r="A4" t="str">
            <v>0.6/1kV HFCO 1C-185㎟</v>
          </cell>
          <cell r="B4">
            <v>24</v>
          </cell>
        </row>
        <row r="5">
          <cell r="A5" t="str">
            <v>0.6/1kV HFCO 1C-120㎟</v>
          </cell>
          <cell r="B5">
            <v>20</v>
          </cell>
        </row>
        <row r="6">
          <cell r="A6" t="str">
            <v>0.6/1kV HFCO 3C-50㎟</v>
          </cell>
          <cell r="B6">
            <v>29</v>
          </cell>
        </row>
        <row r="7">
          <cell r="A7" t="str">
            <v>0.6/1kV HFCO 3C-35㎟</v>
          </cell>
          <cell r="B7">
            <v>25</v>
          </cell>
        </row>
        <row r="8">
          <cell r="A8" t="str">
            <v>0.6/1kV HFCO 3C-16㎟</v>
          </cell>
          <cell r="B8">
            <v>19.5</v>
          </cell>
        </row>
        <row r="9">
          <cell r="A9" t="str">
            <v>0.6/1kV HFCO 3C-10㎟</v>
          </cell>
          <cell r="B9">
            <v>18</v>
          </cell>
        </row>
        <row r="10">
          <cell r="A10" t="str">
            <v>0.6/1kV HFCO 3C-6㎟</v>
          </cell>
          <cell r="B10">
            <v>14.5</v>
          </cell>
        </row>
        <row r="11">
          <cell r="A11" t="str">
            <v>0.6/1kV HFCO 3C-4㎟</v>
          </cell>
          <cell r="B11">
            <v>13.5</v>
          </cell>
        </row>
        <row r="12">
          <cell r="A12" t="str">
            <v>0.6/1kV FR-3 3C-4㎟</v>
          </cell>
          <cell r="B12">
            <v>13.5</v>
          </cell>
        </row>
        <row r="13">
          <cell r="A13" t="str">
            <v>0.6/1kV FR-3 3C-70㎟</v>
          </cell>
          <cell r="B13">
            <v>33</v>
          </cell>
        </row>
        <row r="14">
          <cell r="A14" t="str">
            <v>0.6/1kV HFCO 2C-25㎟</v>
          </cell>
          <cell r="B14">
            <v>22</v>
          </cell>
        </row>
        <row r="15">
          <cell r="A15" t="str">
            <v>0.6/1kV FR-CVVS 10C-1.5㎟</v>
          </cell>
          <cell r="B15">
            <v>18.5</v>
          </cell>
        </row>
        <row r="16">
          <cell r="A16" t="str">
            <v>0.6/1kV HFCO 2C-6㎟</v>
          </cell>
          <cell r="B16">
            <v>14</v>
          </cell>
        </row>
        <row r="17">
          <cell r="A17" t="str">
            <v>0.6/1kV HFCO 4C-50㎟</v>
          </cell>
          <cell r="B17">
            <v>32</v>
          </cell>
        </row>
        <row r="18">
          <cell r="A18" t="str">
            <v>0.6/1kV HFCO 4C-35㎟</v>
          </cell>
          <cell r="B18">
            <v>28</v>
          </cell>
        </row>
        <row r="19">
          <cell r="A19" t="str">
            <v>0.6/1kV HFCO 4C-16㎟</v>
          </cell>
          <cell r="B19">
            <v>22</v>
          </cell>
        </row>
        <row r="20">
          <cell r="A20" t="str">
            <v>0.6/1kV HFCO 3C-25㎟</v>
          </cell>
          <cell r="B20">
            <v>23</v>
          </cell>
        </row>
        <row r="21">
          <cell r="A21" t="str">
            <v>0.6/1kV HFCO 2C-10㎟</v>
          </cell>
          <cell r="B21">
            <v>17</v>
          </cell>
        </row>
        <row r="22">
          <cell r="A22" t="str">
            <v>0.6/1kV HFCO 2C-50㎟</v>
          </cell>
          <cell r="B22">
            <v>27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UM BALANCE"/>
      <sheetName val="6830-DB-107"/>
      <sheetName val="QD-4"/>
      <sheetName val="6834-MDB-11"/>
      <sheetName val="COVER"/>
      <sheetName val="INDEX"/>
      <sheetName val="NOTES"/>
      <sheetName val="Drum Details"/>
      <sheetName val="Combined MTO"/>
      <sheetName val="6830-SB-101"/>
      <sheetName val="6830-MCC-103"/>
      <sheetName val="6830-MCC-104"/>
      <sheetName val="6830-MCC-101"/>
      <sheetName val="6830-MCC-102"/>
      <sheetName val="6830-EDB-101"/>
      <sheetName val="6830-DB-101A"/>
      <sheetName val="6830-DB-101B"/>
      <sheetName val="6830-DB-108"/>
      <sheetName val="6830-DB-110"/>
      <sheetName val="6830-DB-111"/>
      <sheetName val="6830-DB-112"/>
      <sheetName val="6830-DB-113"/>
      <sheetName val="6830-DB-114"/>
      <sheetName val="6830-DB-121"/>
      <sheetName val="6830-AP-101"/>
      <sheetName val="COVER (2)"/>
      <sheetName val="INDEX (2)"/>
      <sheetName val="NOTES (2)"/>
      <sheetName val="1660-SB-01"/>
      <sheetName val="COVER (3)"/>
      <sheetName val="INDEX (3)"/>
      <sheetName val="NOTES (3)"/>
      <sheetName val="6834-DB-11"/>
      <sheetName val="COVER (4)"/>
      <sheetName val="INDEX (4)"/>
      <sheetName val="NOTES (4)"/>
      <sheetName val="Termination MTO"/>
      <sheetName val="Combined Gland"/>
      <sheetName val="Cable_Labels"/>
      <sheetName val="GLAND L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">
          <cell r="D3" t="str">
            <v>3Cx2.5</v>
          </cell>
          <cell r="E3" t="str">
            <v>Cu/XLPE/GSWA/HDPE</v>
          </cell>
          <cell r="F3" t="str">
            <v>6/10 (12kV)</v>
          </cell>
        </row>
        <row r="4">
          <cell r="D4" t="str">
            <v>3Cx4</v>
          </cell>
          <cell r="E4" t="str">
            <v>Cu/XLPE/AWA/HDPE</v>
          </cell>
          <cell r="F4" t="str">
            <v>1.8/3 (3.6kV)</v>
          </cell>
        </row>
        <row r="5">
          <cell r="D5" t="str">
            <v>3Cx6</v>
          </cell>
          <cell r="E5" t="str">
            <v>Cu/XLPE/GSWA/PVC</v>
          </cell>
          <cell r="F5" t="str">
            <v>0.6/1 (1.1kV)</v>
          </cell>
        </row>
        <row r="6">
          <cell r="D6" t="str">
            <v>3Cx10</v>
          </cell>
          <cell r="E6" t="str">
            <v>Cu/XLPE/AWA/PVC</v>
          </cell>
        </row>
        <row r="7">
          <cell r="D7" t="str">
            <v>3Cx16</v>
          </cell>
          <cell r="E7" t="str">
            <v>Triad</v>
          </cell>
        </row>
        <row r="8">
          <cell r="D8" t="str">
            <v>3Cx25</v>
          </cell>
          <cell r="E8" t="str">
            <v>Paired</v>
          </cell>
        </row>
        <row r="9">
          <cell r="D9" t="str">
            <v>3Cx35</v>
          </cell>
          <cell r="E9" t="str">
            <v>Cu/XLPE/GSWA/PVC (FR)</v>
          </cell>
        </row>
        <row r="10">
          <cell r="D10" t="str">
            <v>3Cx50</v>
          </cell>
        </row>
        <row r="11">
          <cell r="D11" t="str">
            <v>3Cx70</v>
          </cell>
        </row>
        <row r="12">
          <cell r="D12" t="str">
            <v>3Cx95</v>
          </cell>
        </row>
        <row r="13">
          <cell r="D13" t="str">
            <v>3Cx120</v>
          </cell>
        </row>
        <row r="14">
          <cell r="D14" t="str">
            <v>3Cx150</v>
          </cell>
        </row>
        <row r="15">
          <cell r="D15" t="str">
            <v>3Cx185</v>
          </cell>
        </row>
        <row r="16">
          <cell r="D16" t="str">
            <v>3Cx240</v>
          </cell>
        </row>
        <row r="17">
          <cell r="D17" t="str">
            <v>3Cx300</v>
          </cell>
        </row>
        <row r="18">
          <cell r="D18" t="str">
            <v>2Cx2.5</v>
          </cell>
        </row>
        <row r="19">
          <cell r="D19" t="str">
            <v>2Cx4</v>
          </cell>
        </row>
        <row r="20">
          <cell r="D20" t="str">
            <v>2Cx6</v>
          </cell>
        </row>
        <row r="21">
          <cell r="D21" t="str">
            <v>2Cx10</v>
          </cell>
        </row>
        <row r="22">
          <cell r="D22" t="str">
            <v>2Cx16</v>
          </cell>
        </row>
        <row r="23">
          <cell r="D23" t="str">
            <v>2Cx25</v>
          </cell>
        </row>
        <row r="24">
          <cell r="D24" t="str">
            <v>2Cx35</v>
          </cell>
        </row>
        <row r="25">
          <cell r="D25" t="str">
            <v>2Cx50</v>
          </cell>
        </row>
        <row r="26">
          <cell r="D26" t="str">
            <v>2Cx70</v>
          </cell>
        </row>
        <row r="27">
          <cell r="D27" t="str">
            <v>2Cx95</v>
          </cell>
        </row>
        <row r="28">
          <cell r="D28" t="str">
            <v>2Cx120</v>
          </cell>
        </row>
        <row r="29">
          <cell r="D29" t="str">
            <v>2Cx150</v>
          </cell>
        </row>
        <row r="30">
          <cell r="D30" t="str">
            <v>2Cx185</v>
          </cell>
        </row>
        <row r="31">
          <cell r="D31" t="str">
            <v>2Cx240</v>
          </cell>
        </row>
        <row r="32">
          <cell r="D32" t="str">
            <v>2Cx300</v>
          </cell>
        </row>
        <row r="33">
          <cell r="D33" t="str">
            <v>4Cx2.5</v>
          </cell>
        </row>
        <row r="34">
          <cell r="D34" t="str">
            <v>4Cx4</v>
          </cell>
        </row>
        <row r="35">
          <cell r="D35" t="str">
            <v>4Cx6</v>
          </cell>
        </row>
        <row r="36">
          <cell r="D36" t="str">
            <v>4Cx10</v>
          </cell>
        </row>
        <row r="37">
          <cell r="D37" t="str">
            <v>4Cx16</v>
          </cell>
        </row>
        <row r="38">
          <cell r="D38" t="str">
            <v>4Cx25</v>
          </cell>
        </row>
        <row r="39">
          <cell r="D39" t="str">
            <v>4Cx35</v>
          </cell>
        </row>
        <row r="40">
          <cell r="D40" t="str">
            <v>4Cx50</v>
          </cell>
        </row>
        <row r="41">
          <cell r="D41" t="str">
            <v>4Cx70</v>
          </cell>
        </row>
        <row r="42">
          <cell r="D42" t="str">
            <v>4Cx95</v>
          </cell>
        </row>
        <row r="43">
          <cell r="D43" t="str">
            <v>4Cx120</v>
          </cell>
        </row>
        <row r="44">
          <cell r="D44" t="str">
            <v>4Cx150</v>
          </cell>
        </row>
        <row r="45">
          <cell r="D45" t="str">
            <v>4Cx185</v>
          </cell>
        </row>
        <row r="46">
          <cell r="D46" t="str">
            <v>4Cx240</v>
          </cell>
        </row>
        <row r="47">
          <cell r="D47" t="str">
            <v>4Cx300</v>
          </cell>
        </row>
        <row r="48">
          <cell r="D48" t="str">
            <v>5Cx2.5</v>
          </cell>
        </row>
        <row r="49">
          <cell r="D49" t="str">
            <v>7Cx2.5</v>
          </cell>
        </row>
        <row r="50">
          <cell r="D50" t="str">
            <v>10Cx2.5</v>
          </cell>
        </row>
        <row r="51">
          <cell r="D51" t="str">
            <v>12Cx2.5</v>
          </cell>
        </row>
        <row r="52">
          <cell r="D52" t="str">
            <v>8Tx1.5</v>
          </cell>
        </row>
        <row r="53">
          <cell r="D53" t="str">
            <v>2Px1</v>
          </cell>
        </row>
        <row r="54">
          <cell r="D54" t="str">
            <v>1Cx300</v>
          </cell>
        </row>
        <row r="55">
          <cell r="D55" t="str">
            <v>1Cx630</v>
          </cell>
        </row>
      </sheetData>
      <sheetData sheetId="3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d List2"/>
      <sheetName val="Modes"/>
      <sheetName val="PRICE-COMP"/>
      <sheetName val="C. Pipeline Specification"/>
      <sheetName val="10.600 Infrastructure Basis"/>
      <sheetName val="4.1 Contract Definition"/>
      <sheetName val="4.4 Exchange Rates"/>
      <sheetName val="6.400 Bulk Supply Rates"/>
      <sheetName val="A. Equipment Cost Database"/>
      <sheetName val="7.300 Fabrication Cost Basis"/>
      <sheetName val="4.2 Phase Definition"/>
      <sheetName val="11.300 Pipeline Material Rates"/>
      <sheetName val="6.300 Bulks Factors"/>
      <sheetName val="13.300 Marine Cost Database"/>
      <sheetName val="BQ List"/>
      <sheetName val="PipW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- Front Sheet"/>
      <sheetName val="Page 2 - Revision History"/>
      <sheetName val="Page 3 - Contents"/>
      <sheetName val="Page 4 - Abbreviations"/>
      <sheetName val="Page 5 - Holds"/>
      <sheetName val="Page 6 - Notes"/>
      <sheetName val="Page 7 - Process Data"/>
      <sheetName val="Page 8- Mechanical Data"/>
      <sheetName val="Page 9 - Mechanical Data"/>
      <sheetName val="Page 10- Equip Sketch"/>
      <sheetName val="Page 11 - TP Data"/>
      <sheetName val="Page 12 - Weight Data"/>
      <sheetName val="Page 13 - Noise Data"/>
      <sheetName val="LV induction motors"/>
      <sheetName val="JU-05690-HST-DTS-M-2016 Rev A ("/>
      <sheetName val="JU-05690-HST-DTS-M-2016%20Rev%2"/>
      <sheetName val="Load List2"/>
    </sheetNames>
    <sheetDataSet>
      <sheetData sheetId="0" refreshError="1">
        <row r="12">
          <cell r="B12" t="str">
            <v>HASDRUBAL PROJECT</v>
          </cell>
        </row>
        <row r="27">
          <cell r="B27" t="str">
            <v>BG TUNISIA LIMITED</v>
          </cell>
        </row>
        <row r="36">
          <cell r="G36" t="str">
            <v>JU-05690-HST-DTS-M-2016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sl1"/>
      <sheetName val="Vsl2"/>
      <sheetName val="Vsl3"/>
      <sheetName val="Vsl4"/>
      <sheetName val="Base5"/>
      <sheetName val="Tower Data"/>
      <sheetName val="SKETCH1"/>
      <sheetName val="sketch 2"/>
      <sheetName val="Notes"/>
      <sheetName val="PEAL OIL WINTER1"/>
      <sheetName val="PEAK OILWINTER2"/>
      <sheetName val="PEAK GAS WINTER1"/>
      <sheetName val="PEAK GAS WINTER2"/>
      <sheetName val="PEAK WATER1"/>
      <sheetName val="PEAK WATER2"/>
    </sheetNames>
    <sheetDataSet>
      <sheetData sheetId="0"/>
      <sheetData sheetId="1">
        <row r="5">
          <cell r="J5" t="str">
            <v>PI-07012A</v>
          </cell>
        </row>
        <row r="6">
          <cell r="J6" t="str">
            <v>Sonatrach / Anadarko Association</v>
          </cell>
        </row>
        <row r="7">
          <cell r="J7" t="str">
            <v>El Merk, Algeria</v>
          </cell>
        </row>
        <row r="8">
          <cell r="J8" t="str">
            <v>C01-2703</v>
          </cell>
        </row>
        <row r="9">
          <cell r="J9" t="str">
            <v>1 (Data represent per unit)</v>
          </cell>
        </row>
        <row r="11">
          <cell r="J11" t="str">
            <v>ABSORBER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PRESSURE TX"/>
      <sheetName val="NOTE SHEET"/>
      <sheetName val="Drop Downs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OVER_SHT"/>
      <sheetName val="NOTES"/>
      <sheetName val="Data for Access"/>
      <sheetName val="AlphaNumeric1"/>
      <sheetName val="XFRMRS"/>
      <sheetName val="910-EH-03"/>
      <sheetName val="920-EP-31"/>
      <sheetName val="920-EM-31(1)"/>
      <sheetName val="920-EM-31 (2)"/>
      <sheetName val="920-EP-32"/>
      <sheetName val="920-EM-32"/>
      <sheetName val="480-EP-31"/>
      <sheetName val="360-EM-31A"/>
      <sheetName val="360-EM-31B"/>
      <sheetName val="920-EL-31A"/>
      <sheetName val="920-EL-31B"/>
      <sheetName val="920-EL-32A"/>
      <sheetName val="920-EL-32B"/>
      <sheetName val="470-EM-31A"/>
      <sheetName val="470-EM-31B"/>
      <sheetName val="900-EK-31"/>
      <sheetName val="920-ED-32"/>
      <sheetName val="360-ED-31A"/>
      <sheetName val="360-ED-31B"/>
      <sheetName val="470-ED-31A"/>
      <sheetName val="470-ED-31B"/>
      <sheetName val="Internal"/>
      <sheetName val="OIL SYST DATA SHTS"/>
      <sheetName val="Data_for_Access"/>
      <sheetName val="920-EM-31_(2)"/>
      <sheetName val="OIL_SYST_DATA_SHTS"/>
      <sheetName val="Data_for_Access1"/>
      <sheetName val="920-EM-31_(2)1"/>
      <sheetName val="OIL_SYST_DATA_SHTS1"/>
      <sheetName val="Data_for_Access2"/>
      <sheetName val="920-EM-31_(2)2"/>
      <sheetName val="OIL_SYST_DATA_SHTS2"/>
      <sheetName val="51-PSV8008L"/>
      <sheetName val="PRICE-COMP"/>
      <sheetName val="Summary"/>
      <sheetName val="ITB COST"/>
      <sheetName val="CMTD"/>
      <sheetName val="내역"/>
      <sheetName val="eq_data"/>
      <sheetName val="IO per P&amp;ID "/>
      <sheetName val="PLC"/>
    </sheetNames>
    <sheetDataSet>
      <sheetData sheetId="0" refreshError="1">
        <row r="5">
          <cell r="A5">
            <v>0.25</v>
          </cell>
          <cell r="B5">
            <v>0.67</v>
          </cell>
          <cell r="C5">
            <v>0.59</v>
          </cell>
          <cell r="E5">
            <v>0.25</v>
          </cell>
          <cell r="F5">
            <v>0.51</v>
          </cell>
          <cell r="G5">
            <v>0.45</v>
          </cell>
        </row>
        <row r="6">
          <cell r="A6">
            <v>0.55000000000000004</v>
          </cell>
          <cell r="B6">
            <v>0.69</v>
          </cell>
          <cell r="C6">
            <v>0.53</v>
          </cell>
          <cell r="E6">
            <v>0.55000000000000004</v>
          </cell>
          <cell r="F6">
            <v>0.57999999999999996</v>
          </cell>
          <cell r="G6">
            <v>0.5</v>
          </cell>
          <cell r="J6">
            <v>0.1</v>
          </cell>
          <cell r="K6">
            <v>1</v>
          </cell>
          <cell r="L6">
            <v>1</v>
          </cell>
        </row>
        <row r="7">
          <cell r="A7">
            <v>0.75</v>
          </cell>
          <cell r="B7">
            <v>0.64</v>
          </cell>
          <cell r="C7">
            <v>0.67</v>
          </cell>
          <cell r="E7">
            <v>0.75</v>
          </cell>
          <cell r="F7">
            <v>0.62</v>
          </cell>
          <cell r="G7">
            <v>0.55000000000000004</v>
          </cell>
        </row>
        <row r="8">
          <cell r="A8">
            <v>1.1000000000000001</v>
          </cell>
          <cell r="B8">
            <v>0.73</v>
          </cell>
          <cell r="C8">
            <v>0.81</v>
          </cell>
          <cell r="E8">
            <v>1.1000000000000001</v>
          </cell>
          <cell r="F8">
            <v>0.77</v>
          </cell>
          <cell r="G8">
            <v>0.63</v>
          </cell>
        </row>
        <row r="9">
          <cell r="A9">
            <v>1.5</v>
          </cell>
          <cell r="B9">
            <v>0.73</v>
          </cell>
          <cell r="C9">
            <v>0.8</v>
          </cell>
          <cell r="E9">
            <v>1.5</v>
          </cell>
          <cell r="F9">
            <v>0.78</v>
          </cell>
          <cell r="G9">
            <v>0.63</v>
          </cell>
        </row>
        <row r="10">
          <cell r="A10">
            <v>2.2000000000000002</v>
          </cell>
          <cell r="B10">
            <v>0.79</v>
          </cell>
          <cell r="C10">
            <v>0.82</v>
          </cell>
          <cell r="E10">
            <v>2.2000000000000002</v>
          </cell>
          <cell r="F10">
            <v>0.79</v>
          </cell>
          <cell r="G10">
            <v>0.69</v>
          </cell>
          <cell r="J10">
            <v>0.1</v>
          </cell>
          <cell r="K10">
            <v>0.85</v>
          </cell>
          <cell r="L10">
            <v>0.8</v>
          </cell>
        </row>
        <row r="11">
          <cell r="A11">
            <v>3</v>
          </cell>
          <cell r="B11">
            <v>0.83</v>
          </cell>
          <cell r="C11">
            <v>0.86</v>
          </cell>
          <cell r="E11">
            <v>3</v>
          </cell>
          <cell r="F11">
            <v>0.82</v>
          </cell>
          <cell r="G11">
            <v>0.66</v>
          </cell>
        </row>
        <row r="12">
          <cell r="A12">
            <v>4</v>
          </cell>
          <cell r="B12">
            <v>0.85</v>
          </cell>
          <cell r="C12">
            <v>0.87</v>
          </cell>
          <cell r="E12">
            <v>4</v>
          </cell>
          <cell r="F12">
            <v>0.85</v>
          </cell>
          <cell r="G12">
            <v>0.74</v>
          </cell>
          <cell r="J12" t="str">
            <v>nameplateF (feeder)</v>
          </cell>
        </row>
        <row r="13">
          <cell r="A13">
            <v>5.5</v>
          </cell>
          <cell r="B13">
            <v>0.85</v>
          </cell>
          <cell r="C13">
            <v>0.86</v>
          </cell>
          <cell r="E13">
            <v>5.5</v>
          </cell>
          <cell r="F13">
            <v>0.86</v>
          </cell>
          <cell r="G13">
            <v>0.78</v>
          </cell>
          <cell r="J13">
            <v>0.1</v>
          </cell>
          <cell r="K13">
            <v>1</v>
          </cell>
          <cell r="L13">
            <v>0.9</v>
          </cell>
        </row>
        <row r="14">
          <cell r="A14">
            <v>7.5</v>
          </cell>
          <cell r="B14">
            <v>0.87</v>
          </cell>
          <cell r="C14">
            <v>0.87</v>
          </cell>
          <cell r="E14">
            <v>7.5</v>
          </cell>
          <cell r="F14">
            <v>0.87</v>
          </cell>
          <cell r="G14">
            <v>0.79</v>
          </cell>
        </row>
        <row r="15">
          <cell r="A15">
            <v>11</v>
          </cell>
          <cell r="B15">
            <v>0.87</v>
          </cell>
          <cell r="C15">
            <v>0.82</v>
          </cell>
          <cell r="E15">
            <v>11</v>
          </cell>
          <cell r="F15">
            <v>0.88</v>
          </cell>
          <cell r="G15">
            <v>0.81</v>
          </cell>
        </row>
        <row r="16">
          <cell r="A16">
            <v>15</v>
          </cell>
          <cell r="B16">
            <v>0.89</v>
          </cell>
          <cell r="C16">
            <v>0.88</v>
          </cell>
          <cell r="E16">
            <v>15</v>
          </cell>
          <cell r="F16">
            <v>0.9</v>
          </cell>
          <cell r="G16">
            <v>0.88</v>
          </cell>
        </row>
        <row r="17">
          <cell r="A17">
            <v>18.5</v>
          </cell>
          <cell r="B17">
            <v>0.9</v>
          </cell>
          <cell r="C17">
            <v>0.85</v>
          </cell>
          <cell r="E17">
            <v>18.5</v>
          </cell>
          <cell r="F17">
            <v>0.89</v>
          </cell>
          <cell r="G17">
            <v>0.85</v>
          </cell>
        </row>
        <row r="18">
          <cell r="A18">
            <v>22</v>
          </cell>
          <cell r="B18">
            <v>0.87</v>
          </cell>
          <cell r="C18">
            <v>0.91</v>
          </cell>
          <cell r="E18">
            <v>22</v>
          </cell>
          <cell r="F18">
            <v>0.9</v>
          </cell>
          <cell r="G18">
            <v>0.81</v>
          </cell>
        </row>
        <row r="19">
          <cell r="A19">
            <v>30</v>
          </cell>
          <cell r="B19">
            <v>0.89</v>
          </cell>
          <cell r="C19">
            <v>0.88</v>
          </cell>
          <cell r="E19">
            <v>30</v>
          </cell>
          <cell r="F19">
            <v>0.91</v>
          </cell>
          <cell r="G19">
            <v>0.84</v>
          </cell>
        </row>
        <row r="20">
          <cell r="A20">
            <v>37</v>
          </cell>
          <cell r="B20">
            <v>0.89</v>
          </cell>
          <cell r="C20">
            <v>0.87</v>
          </cell>
          <cell r="E20">
            <v>37</v>
          </cell>
          <cell r="F20">
            <v>0.91</v>
          </cell>
          <cell r="G20">
            <v>0.8</v>
          </cell>
        </row>
        <row r="21">
          <cell r="A21">
            <v>45</v>
          </cell>
          <cell r="B21">
            <v>0.89</v>
          </cell>
          <cell r="C21">
            <v>0.91</v>
          </cell>
          <cell r="E21">
            <v>45</v>
          </cell>
          <cell r="F21">
            <v>0.92</v>
          </cell>
          <cell r="G21">
            <v>0.81</v>
          </cell>
        </row>
        <row r="22">
          <cell r="A22">
            <v>55</v>
          </cell>
          <cell r="B22">
            <v>0.88</v>
          </cell>
          <cell r="C22">
            <v>0.86</v>
          </cell>
          <cell r="E22">
            <v>55</v>
          </cell>
          <cell r="F22">
            <v>0.92</v>
          </cell>
          <cell r="G22">
            <v>0.84</v>
          </cell>
        </row>
        <row r="23">
          <cell r="A23">
            <v>75</v>
          </cell>
          <cell r="B23">
            <v>0.89</v>
          </cell>
          <cell r="C23">
            <v>0.87</v>
          </cell>
          <cell r="E23">
            <v>75</v>
          </cell>
          <cell r="F23">
            <v>0.92</v>
          </cell>
          <cell r="G23">
            <v>0.84</v>
          </cell>
        </row>
        <row r="24">
          <cell r="A24">
            <v>90</v>
          </cell>
          <cell r="B24">
            <v>0.9</v>
          </cell>
          <cell r="C24">
            <v>0.89</v>
          </cell>
          <cell r="E24">
            <v>90</v>
          </cell>
          <cell r="F24">
            <v>0.92</v>
          </cell>
          <cell r="G24">
            <v>0.87</v>
          </cell>
        </row>
        <row r="25">
          <cell r="A25">
            <v>110</v>
          </cell>
          <cell r="B25">
            <v>0.91</v>
          </cell>
          <cell r="C25">
            <v>0.9</v>
          </cell>
          <cell r="E25">
            <v>110</v>
          </cell>
          <cell r="F25">
            <v>0.93</v>
          </cell>
          <cell r="G25">
            <v>0.87</v>
          </cell>
        </row>
        <row r="26">
          <cell r="A26">
            <v>132</v>
          </cell>
          <cell r="B26">
            <v>0.94</v>
          </cell>
          <cell r="C26">
            <v>0.9</v>
          </cell>
          <cell r="E26">
            <v>132</v>
          </cell>
          <cell r="F26">
            <v>0.93</v>
          </cell>
          <cell r="G26">
            <v>0.92</v>
          </cell>
        </row>
        <row r="27">
          <cell r="A27">
            <v>150</v>
          </cell>
          <cell r="B27">
            <v>0.94</v>
          </cell>
          <cell r="C27">
            <v>0.9</v>
          </cell>
          <cell r="E27">
            <v>150</v>
          </cell>
          <cell r="F27">
            <v>0.94</v>
          </cell>
          <cell r="G27">
            <v>0.92</v>
          </cell>
        </row>
        <row r="28">
          <cell r="A28">
            <v>160</v>
          </cell>
          <cell r="B28">
            <v>0.96</v>
          </cell>
          <cell r="C28">
            <v>0.85</v>
          </cell>
          <cell r="E28">
            <v>160</v>
          </cell>
          <cell r="F28">
            <v>0.95</v>
          </cell>
          <cell r="G28">
            <v>0.9</v>
          </cell>
        </row>
        <row r="29">
          <cell r="A29">
            <v>185</v>
          </cell>
          <cell r="B29">
            <v>0.96</v>
          </cell>
          <cell r="C29">
            <v>0.89</v>
          </cell>
          <cell r="E29">
            <v>185</v>
          </cell>
          <cell r="F29">
            <v>0.96</v>
          </cell>
          <cell r="G29">
            <v>0.89</v>
          </cell>
        </row>
        <row r="30">
          <cell r="A30">
            <v>230</v>
          </cell>
          <cell r="B30">
            <v>0.96</v>
          </cell>
          <cell r="C30">
            <v>0.91</v>
          </cell>
          <cell r="E30">
            <v>230</v>
          </cell>
          <cell r="F30">
            <v>0.96</v>
          </cell>
          <cell r="G30">
            <v>0.91</v>
          </cell>
        </row>
        <row r="31">
          <cell r="A31">
            <v>400</v>
          </cell>
          <cell r="B31">
            <v>0.96</v>
          </cell>
          <cell r="C31">
            <v>0.92</v>
          </cell>
          <cell r="E31">
            <v>400</v>
          </cell>
          <cell r="F31">
            <v>0.96</v>
          </cell>
          <cell r="G31">
            <v>0.92</v>
          </cell>
        </row>
        <row r="32">
          <cell r="A32">
            <v>500</v>
          </cell>
          <cell r="B32">
            <v>0.97</v>
          </cell>
          <cell r="C32">
            <v>0.93</v>
          </cell>
          <cell r="E32">
            <v>500</v>
          </cell>
          <cell r="F32">
            <v>0.97</v>
          </cell>
          <cell r="G32">
            <v>0.93</v>
          </cell>
        </row>
        <row r="33">
          <cell r="A33">
            <v>600</v>
          </cell>
          <cell r="B33">
            <v>0.97</v>
          </cell>
          <cell r="C33">
            <v>0.93</v>
          </cell>
          <cell r="E33">
            <v>600</v>
          </cell>
          <cell r="F33">
            <v>0.97</v>
          </cell>
          <cell r="G33">
            <v>0.93</v>
          </cell>
        </row>
        <row r="34">
          <cell r="A34">
            <v>1000</v>
          </cell>
          <cell r="B34">
            <v>0.97</v>
          </cell>
          <cell r="C34">
            <v>0.93</v>
          </cell>
          <cell r="E34">
            <v>1000</v>
          </cell>
          <cell r="F34">
            <v>0.97</v>
          </cell>
          <cell r="G34">
            <v>0.93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Front"/>
      <sheetName val="2. Control"/>
      <sheetName val="Contents"/>
      <sheetName val="NOTES "/>
      <sheetName val="SUMMARY"/>
      <sheetName val="DSP-EM-81-01"/>
      <sheetName val="DSP-EN-82-01"/>
      <sheetName val="DSP-EX-84-01"/>
      <sheetName val="Data "/>
    </sheetNames>
    <sheetDataSet>
      <sheetData sheetId="0"/>
      <sheetData sheetId="1"/>
      <sheetData sheetId="2"/>
      <sheetData sheetId="3"/>
      <sheetData sheetId="4"/>
      <sheetData sheetId="5">
        <row r="6">
          <cell r="M6" t="str">
            <v>-</v>
          </cell>
          <cell r="N6" t="str">
            <v>-</v>
          </cell>
        </row>
        <row r="7">
          <cell r="M7" t="str">
            <v>-</v>
          </cell>
          <cell r="N7" t="str">
            <v>-</v>
          </cell>
        </row>
      </sheetData>
      <sheetData sheetId="6"/>
      <sheetData sheetId="7"/>
      <sheetData sheetId="8">
        <row r="20">
          <cell r="F20">
            <v>1</v>
          </cell>
          <cell r="G20">
            <v>1</v>
          </cell>
          <cell r="H20">
            <v>0.9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CABLE SCHEDULE"/>
      <sheetName val="NOTES"/>
      <sheetName val="6830-SB-101"/>
      <sheetName val="6830-MCC-101"/>
      <sheetName val="6830-MCC-102"/>
      <sheetName val="6830-MCC-103"/>
      <sheetName val="6830-MCC-104"/>
      <sheetName val="6830-EDB-101"/>
      <sheetName val="6830-DB-101A"/>
      <sheetName val="6830-DB-101B"/>
      <sheetName val="6830-DB-107"/>
      <sheetName val="6830-DB-108"/>
      <sheetName val="6830-DB-110"/>
      <sheetName val="6830-DB-111"/>
      <sheetName val="6830-DB-112"/>
      <sheetName val="6830-DB-113"/>
      <sheetName val="6830-DB-114"/>
      <sheetName val="6830-DB-121"/>
      <sheetName val="6830-AP-101"/>
      <sheetName val="Cable MTO"/>
      <sheetName val="Labels"/>
      <sheetName val="Termination MTO"/>
      <sheetName val="Gland &amp; Termination MTO"/>
      <sheetName val="All Pages "/>
      <sheetName val="Drum Detail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>
        <row r="3">
          <cell r="C3" t="str">
            <v>M16</v>
          </cell>
        </row>
        <row r="4">
          <cell r="C4" t="str">
            <v>M20</v>
          </cell>
        </row>
        <row r="5">
          <cell r="C5" t="str">
            <v>M25</v>
          </cell>
        </row>
        <row r="6">
          <cell r="C6" t="str">
            <v>M32</v>
          </cell>
        </row>
        <row r="7">
          <cell r="C7" t="str">
            <v>M40</v>
          </cell>
        </row>
        <row r="8">
          <cell r="C8" t="str">
            <v>M50S</v>
          </cell>
        </row>
        <row r="9">
          <cell r="C9" t="str">
            <v>M50</v>
          </cell>
        </row>
        <row r="10">
          <cell r="C10" t="str">
            <v>M63S</v>
          </cell>
        </row>
        <row r="11">
          <cell r="C11" t="str">
            <v>M63</v>
          </cell>
        </row>
        <row r="12">
          <cell r="C12" t="str">
            <v>M75S</v>
          </cell>
        </row>
        <row r="13">
          <cell r="C13" t="str">
            <v>M75</v>
          </cell>
        </row>
      </sheetData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ED HEATER Sh. 1"/>
      <sheetName val="FIRED HEATER Sh. 2"/>
      <sheetName val="FIRED HEATER Sh. 3"/>
      <sheetName val="FIRED HEATER Sh. 4"/>
      <sheetName val="FIRED HEATER Sh. 5"/>
      <sheetName val="FIRED HEATER Sh. 6"/>
      <sheetName val="FIRED HEATER Sh. 7"/>
      <sheetName val="FIRED HEATER Sh. 8"/>
      <sheetName val="FIRED HEATER Sh. 9"/>
      <sheetName val="FIRED HEATER Sh. 10 "/>
      <sheetName val="FIRED HEATER Sh. 11"/>
      <sheetName val="FIRED HEATER Sh. 12"/>
      <sheetName val="FIRED HEATER Sh. 13"/>
      <sheetName val="FIRED HEATER Sh. 14"/>
      <sheetName val="Data"/>
    </sheetNames>
    <sheetDataSet>
      <sheetData sheetId="0" refreshError="1">
        <row r="2">
          <cell r="Y2">
            <v>308600</v>
          </cell>
          <cell r="AD2">
            <v>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I617"/>
      <sheetName val="Notes"/>
      <sheetName val="Units"/>
      <sheetName val="General Data"/>
      <sheetName val="api61"/>
      <sheetName val="BOQ"/>
      <sheetName val="FIRE"/>
    </sheetNames>
    <sheetDataSet>
      <sheetData sheetId="0"/>
      <sheetData sheetId="1"/>
      <sheetData sheetId="2">
        <row r="3">
          <cell r="B3" t="str">
            <v>units</v>
          </cell>
          <cell r="C3" t="str">
            <v>std.gas.vol.flow.units</v>
          </cell>
          <cell r="D3" t="str">
            <v>inlet.gas.vol.flow</v>
          </cell>
          <cell r="E3" t="str">
            <v>std.gas.vol.flow</v>
          </cell>
          <cell r="F3" t="str">
            <v>gas.vol.flow</v>
          </cell>
          <cell r="G3" t="str">
            <v>liq.vol.flow.small</v>
          </cell>
          <cell r="H3" t="str">
            <v>liq.vol.flow.med</v>
          </cell>
          <cell r="I3" t="str">
            <v>liq.vol.flow.long</v>
          </cell>
          <cell r="J3" t="str">
            <v>flow.per.seal</v>
          </cell>
          <cell r="K3" t="str">
            <v>mass.flow.very.short</v>
          </cell>
          <cell r="L3" t="str">
            <v>mass.flow.short</v>
          </cell>
          <cell r="M3" t="str">
            <v>mass.flow.long</v>
          </cell>
          <cell r="N3" t="str">
            <v>press.abs</v>
          </cell>
          <cell r="O3" t="str">
            <v>press.abs.small</v>
          </cell>
          <cell r="P3" t="str">
            <v>press.gage</v>
          </cell>
          <cell r="Q3" t="str">
            <v>diff.press</v>
          </cell>
          <cell r="R3" t="str">
            <v>press.head</v>
          </cell>
          <cell r="S3" t="str">
            <v>press.load</v>
          </cell>
          <cell r="T3" t="str">
            <v>ref.press</v>
          </cell>
          <cell r="U3" t="str">
            <v>ref.press.5000</v>
          </cell>
          <cell r="V3" t="str">
            <v>press.wc.abs</v>
          </cell>
          <cell r="W3" t="str">
            <v>press.wc.diff</v>
          </cell>
          <cell r="X3" t="str">
            <v>press.hg.abs</v>
          </cell>
          <cell r="Y3" t="str">
            <v>sound.press</v>
          </cell>
          <cell r="Z3" t="str">
            <v>impeller.head</v>
          </cell>
          <cell r="AA3" t="str">
            <v>temp</v>
          </cell>
          <cell r="AB3" t="str">
            <v>ref.temp.60</v>
          </cell>
          <cell r="AC3" t="str">
            <v>ref.temp.100</v>
          </cell>
          <cell r="AD3" t="str">
            <v>ref.temp.150</v>
          </cell>
          <cell r="AE3" t="str">
            <v>ref.temp.212</v>
          </cell>
          <cell r="AF3" t="str">
            <v>force</v>
          </cell>
          <cell r="AG3" t="str">
            <v>force.large</v>
          </cell>
          <cell r="AH3" t="str">
            <v>brake.power</v>
          </cell>
          <cell r="AI3" t="str">
            <v>power</v>
          </cell>
          <cell r="AJ3" t="str">
            <v>power.large</v>
          </cell>
          <cell r="AK3" t="str">
            <v>power.elec</v>
          </cell>
          <cell r="AL3" t="str">
            <v>unit.power</v>
          </cell>
          <cell r="AM3" t="str">
            <v>unit.power.long</v>
          </cell>
          <cell r="AN3" t="str">
            <v>heat.rate</v>
          </cell>
          <cell r="AO3" t="str">
            <v>transfer.rate</v>
          </cell>
          <cell r="AP3" t="str">
            <v>power.rating</v>
          </cell>
          <cell r="AQ3" t="str">
            <v>power.unit.vol</v>
          </cell>
          <cell r="AR3" t="str">
            <v>steam.rate</v>
          </cell>
          <cell r="AS3" t="str">
            <v>power.density</v>
          </cell>
          <cell r="AT3" t="str">
            <v>power.heat</v>
          </cell>
          <cell r="AU3" t="str">
            <v>energy.heat</v>
          </cell>
          <cell r="AV3" t="str">
            <v>energy</v>
          </cell>
          <cell r="AW3" t="str">
            <v>energy.work</v>
          </cell>
          <cell r="AX3" t="str">
            <v>torque</v>
          </cell>
          <cell r="AY3" t="str">
            <v>unbalance</v>
          </cell>
          <cell r="AZ3" t="str">
            <v>moment.inertia</v>
          </cell>
          <cell r="BA3" t="str">
            <v>stiffness</v>
          </cell>
          <cell r="BB3" t="str">
            <v>stress</v>
          </cell>
          <cell r="BC3" t="str">
            <v>ampere</v>
          </cell>
          <cell r="BD3" t="str">
            <v>volt</v>
          </cell>
          <cell r="BE3" t="str">
            <v>ohm</v>
          </cell>
          <cell r="BF3" t="str">
            <v>cond.electric</v>
          </cell>
          <cell r="BG3" t="str">
            <v>control.signal</v>
          </cell>
          <cell r="BH3" t="str">
            <v>time.sec</v>
          </cell>
          <cell r="BI3" t="str">
            <v>time.min</v>
          </cell>
          <cell r="BJ3" t="str">
            <v>time.hr</v>
          </cell>
          <cell r="BK3" t="str">
            <v>time.day</v>
          </cell>
          <cell r="BL3" t="str">
            <v>freq.hz</v>
          </cell>
          <cell r="BM3" t="str">
            <v>vel.small</v>
          </cell>
          <cell r="BN3" t="str">
            <v>vel.med</v>
          </cell>
          <cell r="BO3" t="str">
            <v>vel.large</v>
          </cell>
          <cell r="BP3" t="str">
            <v>ang.vel</v>
          </cell>
          <cell r="BQ3" t="str">
            <v>accel</v>
          </cell>
          <cell r="BR3" t="str">
            <v>length.veryshort</v>
          </cell>
          <cell r="BS3" t="str">
            <v>length.short</v>
          </cell>
          <cell r="BT3" t="str">
            <v>length.med</v>
          </cell>
          <cell r="BU3" t="str">
            <v>length.long</v>
          </cell>
          <cell r="BV3" t="str">
            <v>taper</v>
          </cell>
          <cell r="BW3" t="str">
            <v>ref.length3ft</v>
          </cell>
          <cell r="BX3" t="str">
            <v>ref.elev</v>
          </cell>
          <cell r="BY3" t="str">
            <v>area.small</v>
          </cell>
          <cell r="BZ3" t="str">
            <v>area.med</v>
          </cell>
          <cell r="CA3" t="str">
            <v>area.large</v>
          </cell>
          <cell r="CB3" t="str">
            <v>plane.angle</v>
          </cell>
          <cell r="CC3" t="str">
            <v>mass.small</v>
          </cell>
          <cell r="CD3" t="str">
            <v>mass.large</v>
          </cell>
          <cell r="CE3" t="str">
            <v>vol.small</v>
          </cell>
          <cell r="CF3" t="str">
            <v>vol.large</v>
          </cell>
          <cell r="CG3" t="str">
            <v>vol.length.small</v>
          </cell>
          <cell r="CH3" t="str">
            <v>vol.length.med</v>
          </cell>
          <cell r="CI3" t="str">
            <v>vol.length.large</v>
          </cell>
          <cell r="CJ3" t="str">
            <v>mass.per.vol.small</v>
          </cell>
          <cell r="CK3" t="str">
            <v>abs.visc</v>
          </cell>
          <cell r="CL3" t="str">
            <v>kin.visc</v>
          </cell>
          <cell r="CM3" t="str">
            <v>kin.visc.ssu</v>
          </cell>
          <cell r="CN3" t="str">
            <v>kin.visc.at.ref.temp</v>
          </cell>
          <cell r="CO3" t="str">
            <v>kin.visc.at.ref.temp.212</v>
          </cell>
          <cell r="CP3" t="str">
            <v>mass.density</v>
          </cell>
          <cell r="CQ3" t="str">
            <v>gas.density</v>
          </cell>
          <cell r="CR3" t="str">
            <v>mass.mol</v>
          </cell>
          <cell r="CS3" t="str">
            <v>mol.weight</v>
          </cell>
          <cell r="CT3" t="str">
            <v>therm.cond</v>
          </cell>
          <cell r="CU3" t="str">
            <v>lat.heat.vap</v>
          </cell>
          <cell r="CV3" t="str">
            <v>spec.weight</v>
          </cell>
          <cell r="CW3" t="str">
            <v>spec.heat</v>
          </cell>
          <cell r="CX3" t="str">
            <v>enthalpy</v>
          </cell>
          <cell r="CY3" t="str">
            <v>heat.value</v>
          </cell>
          <cell r="CZ3" t="str">
            <v>foul.factor</v>
          </cell>
        </row>
        <row r="4">
          <cell r="B4" t="str">
            <v>U.S. CUSTOMARY</v>
          </cell>
          <cell r="C4" t="str">
            <v>MMSCFD/SCFM</v>
          </cell>
          <cell r="D4" t="str">
            <v>(icfm)</v>
          </cell>
          <cell r="E4" t="str">
            <v>(scfm)</v>
          </cell>
          <cell r="F4" t="str">
            <v>(cfm)</v>
          </cell>
          <cell r="G4" t="str">
            <v>(gph)</v>
          </cell>
          <cell r="H4" t="str">
            <v>(gpm)</v>
          </cell>
          <cell r="I4" t="str">
            <v>(gpm)</v>
          </cell>
          <cell r="J4" t="str">
            <v>(gal/day/seal)</v>
          </cell>
          <cell r="K4" t="str">
            <v>(lb/sec)</v>
          </cell>
          <cell r="L4" t="str">
            <v>(lb/min)</v>
          </cell>
          <cell r="M4" t="str">
            <v>(lb/hr)</v>
          </cell>
          <cell r="N4" t="str">
            <v>(psia)</v>
          </cell>
          <cell r="O4" t="str">
            <v>(psia)</v>
          </cell>
          <cell r="P4" t="str">
            <v>(psig)</v>
          </cell>
          <cell r="Q4" t="str">
            <v>(psi)</v>
          </cell>
          <cell r="R4" t="str">
            <v>(ft)</v>
          </cell>
          <cell r="S4" t="str">
            <v>(lb/ft²)</v>
          </cell>
          <cell r="T4" t="str">
            <v>(14.7 psia &amp; 60°F DRY)</v>
          </cell>
          <cell r="U4" t="str">
            <v>5000 psi</v>
          </cell>
          <cell r="V4" t="str">
            <v>(in H2O abs)</v>
          </cell>
          <cell r="W4" t="str">
            <v>(in H2O)</v>
          </cell>
          <cell r="X4" t="str">
            <v>(in Hg abs)</v>
          </cell>
          <cell r="Y4" t="str">
            <v>(dBA)</v>
          </cell>
          <cell r="Z4" t="str">
            <v>(ft-lb/lb)</v>
          </cell>
          <cell r="AA4" t="str">
            <v>(°F)</v>
          </cell>
          <cell r="AB4" t="str">
            <v>(@ 60 °F)</v>
          </cell>
          <cell r="AC4" t="str">
            <v>(@ 100 °F)</v>
          </cell>
          <cell r="AD4" t="str">
            <v>(@ 150 °F)</v>
          </cell>
          <cell r="AE4" t="str">
            <v>(@ 212 °F)</v>
          </cell>
          <cell r="AF4" t="str">
            <v>(lb)</v>
          </cell>
          <cell r="AG4" t="str">
            <v>(lb)</v>
          </cell>
          <cell r="AH4" t="str">
            <v>(BHP)</v>
          </cell>
          <cell r="AI4" t="str">
            <v>(HP)</v>
          </cell>
          <cell r="AJ4" t="str">
            <v>(HP)</v>
          </cell>
          <cell r="AK4" t="str">
            <v>(kW)</v>
          </cell>
          <cell r="AL4" t="str">
            <v>(BTU/min)</v>
          </cell>
          <cell r="AM4" t="str">
            <v>(BTU/hr)</v>
          </cell>
          <cell r="AN4" t="str">
            <v>(BTU/HP-hr)</v>
          </cell>
          <cell r="AO4" t="str">
            <v>(BTU/hr ft² °F)</v>
          </cell>
          <cell r="AP4" t="str">
            <v>(HP/100 rpm)</v>
          </cell>
          <cell r="AQ4" t="str">
            <v>(BHP/100 CFM)</v>
          </cell>
          <cell r="AR4" t="str">
            <v>(lb/hp-hr)</v>
          </cell>
          <cell r="AS4" t="str">
            <v>(W/in²)</v>
          </cell>
          <cell r="AT4" t="str">
            <v>(BTU/min)</v>
          </cell>
          <cell r="AU4" t="str">
            <v>(BTU)</v>
          </cell>
          <cell r="AV4" t="str">
            <v>(BTU)</v>
          </cell>
          <cell r="AW4" t="str">
            <v>(ft-lb)</v>
          </cell>
          <cell r="AX4" t="str">
            <v>(ft-lb)</v>
          </cell>
          <cell r="AY4" t="str">
            <v>(oz-in)</v>
          </cell>
          <cell r="AZ4" t="str">
            <v>(lb-ft²)</v>
          </cell>
          <cell r="BA4" t="str">
            <v>(lb-in/rad)</v>
          </cell>
          <cell r="BB4" t="str">
            <v>(psi)</v>
          </cell>
          <cell r="BC4" t="str">
            <v>(A)</v>
          </cell>
          <cell r="BD4" t="str">
            <v>(V)</v>
          </cell>
          <cell r="BE4" t="str">
            <v>(ohm)</v>
          </cell>
          <cell r="BF4" t="str">
            <v>(Mho)</v>
          </cell>
          <cell r="BG4" t="str">
            <v>(psig/mA)</v>
          </cell>
          <cell r="BH4" t="str">
            <v>(sec)</v>
          </cell>
          <cell r="BI4" t="str">
            <v>(min)</v>
          </cell>
          <cell r="BJ4" t="str">
            <v>(hr)</v>
          </cell>
          <cell r="BK4" t="str">
            <v>(days)</v>
          </cell>
          <cell r="BL4" t="str">
            <v>(Hz)</v>
          </cell>
          <cell r="BM4" t="str">
            <v>(fps)</v>
          </cell>
          <cell r="BN4" t="str">
            <v>(ft/min)</v>
          </cell>
          <cell r="BO4" t="str">
            <v>(mph)</v>
          </cell>
          <cell r="BP4" t="str">
            <v>(rpm)</v>
          </cell>
          <cell r="BQ4" t="str">
            <v>(in./sec²)</v>
          </cell>
          <cell r="BR4" t="str">
            <v>(mil)</v>
          </cell>
          <cell r="BS4" t="str">
            <v>(in)</v>
          </cell>
          <cell r="BT4" t="str">
            <v>(ft)</v>
          </cell>
          <cell r="BU4" t="str">
            <v>(mi)</v>
          </cell>
          <cell r="BV4" t="str">
            <v>(in/ft)</v>
          </cell>
          <cell r="BW4" t="str">
            <v>(@ 3 Ft)</v>
          </cell>
          <cell r="BX4" t="str">
            <v>(3300 ft)</v>
          </cell>
          <cell r="BY4" t="str">
            <v>(in²)</v>
          </cell>
          <cell r="BZ4" t="str">
            <v>(ft²)</v>
          </cell>
          <cell r="CA4" t="str">
            <v>(ft²)</v>
          </cell>
          <cell r="CB4" t="str">
            <v>(degree)</v>
          </cell>
          <cell r="CC4" t="str">
            <v>(ounces)</v>
          </cell>
          <cell r="CD4" t="str">
            <v>(lb)</v>
          </cell>
          <cell r="CE4" t="str">
            <v>(gal)</v>
          </cell>
          <cell r="CF4" t="str">
            <v>(gal)</v>
          </cell>
          <cell r="CG4" t="str">
            <v>(in³)</v>
          </cell>
          <cell r="CH4" t="str">
            <v>(in³)</v>
          </cell>
          <cell r="CI4" t="str">
            <v>(ft³)</v>
          </cell>
          <cell r="CJ4" t="str">
            <v>(ppm)</v>
          </cell>
          <cell r="CK4" t="str">
            <v>(cP)</v>
          </cell>
          <cell r="CL4" t="str">
            <v>(cSt)</v>
          </cell>
          <cell r="CM4" t="str">
            <v>(SSU)</v>
          </cell>
          <cell r="CN4" t="str">
            <v>(SSU @ 100°F)</v>
          </cell>
          <cell r="CO4" t="str">
            <v>(SSU @ 212°F)</v>
          </cell>
          <cell r="CP4" t="str">
            <v>(lb/ft³)</v>
          </cell>
          <cell r="CQ4" t="str">
            <v>(scf/gal)</v>
          </cell>
          <cell r="CR4" t="str">
            <v>(lb/lb mol)</v>
          </cell>
          <cell r="CS4" t="str">
            <v>(MW)</v>
          </cell>
          <cell r="CT4" t="str">
            <v>(Btu/ft h °F)</v>
          </cell>
          <cell r="CU4" t="str">
            <v>(Btu/lb mol)</v>
          </cell>
          <cell r="CV4" t="str">
            <v>(lbf/ft³)</v>
          </cell>
          <cell r="CW4" t="str">
            <v>(BTU/lb °F)</v>
          </cell>
          <cell r="CX4" t="str">
            <v>(Btu/lb)</v>
          </cell>
          <cell r="CY4" t="str">
            <v>(BTU/ft³)</v>
          </cell>
          <cell r="CZ4" t="str">
            <v>(hr ft²°F/BTU)</v>
          </cell>
        </row>
        <row r="5">
          <cell r="B5" t="str">
            <v>SI UNITS (bar)</v>
          </cell>
          <cell r="C5" t="str">
            <v>M³/H</v>
          </cell>
          <cell r="D5" t="str">
            <v>(m³/h)</v>
          </cell>
          <cell r="E5" t="str">
            <v>(m³/h)</v>
          </cell>
          <cell r="F5" t="str">
            <v>(m³/h)</v>
          </cell>
          <cell r="G5" t="str">
            <v>(L/min)</v>
          </cell>
          <cell r="H5" t="str">
            <v>(L/min)</v>
          </cell>
          <cell r="I5" t="str">
            <v>(m³/h)</v>
          </cell>
          <cell r="J5" t="str">
            <v>(l/day/seal)</v>
          </cell>
          <cell r="K5" t="str">
            <v>(kg/sec)</v>
          </cell>
          <cell r="L5" t="str">
            <v>(kg/h)</v>
          </cell>
          <cell r="M5" t="str">
            <v>(kg/h)</v>
          </cell>
          <cell r="N5" t="str">
            <v>(barA)</v>
          </cell>
          <cell r="O5" t="str">
            <v>(mbarA)</v>
          </cell>
          <cell r="P5" t="str">
            <v>(barG)</v>
          </cell>
          <cell r="Q5" t="str">
            <v>(bar)</v>
          </cell>
          <cell r="R5" t="str">
            <v>(m)</v>
          </cell>
          <cell r="S5" t="str">
            <v>(kg/m²)</v>
          </cell>
          <cell r="T5" t="str">
            <v>(1.013 barA &amp; 0°C DRY)</v>
          </cell>
          <cell r="U5" t="str">
            <v>345 kg/cm²</v>
          </cell>
          <cell r="V5" t="str">
            <v>(mm H2O abs)</v>
          </cell>
          <cell r="W5" t="str">
            <v>(mm H2O)</v>
          </cell>
          <cell r="X5" t="str">
            <v>(mm Hg abs)</v>
          </cell>
          <cell r="Y5" t="str">
            <v>(dBA)</v>
          </cell>
          <cell r="Z5" t="str">
            <v>(N-m/kg)</v>
          </cell>
          <cell r="AA5" t="str">
            <v>(°C)</v>
          </cell>
          <cell r="AB5" t="str">
            <v>(@ 15 °C)</v>
          </cell>
          <cell r="AC5" t="str">
            <v>(@ 37.7 °C)</v>
          </cell>
          <cell r="AD5" t="str">
            <v>(@ 65 °C)</v>
          </cell>
          <cell r="AE5" t="str">
            <v>(@ 100 °C)</v>
          </cell>
          <cell r="AF5" t="str">
            <v>(N)</v>
          </cell>
          <cell r="AG5" t="str">
            <v>(kN)</v>
          </cell>
          <cell r="AH5" t="str">
            <v>(BkW)</v>
          </cell>
          <cell r="AI5" t="str">
            <v>(kW)</v>
          </cell>
          <cell r="AJ5" t="str">
            <v>(MW)</v>
          </cell>
          <cell r="AK5" t="str">
            <v>(kW)</v>
          </cell>
          <cell r="AL5" t="str">
            <v>(kJ/min)</v>
          </cell>
          <cell r="AM5" t="str">
            <v>(kJ/hr)</v>
          </cell>
          <cell r="AN5" t="str">
            <v>(kJ/kW-hr)</v>
          </cell>
          <cell r="AO5" t="str">
            <v>(kJ/hr m² °C)</v>
          </cell>
          <cell r="AP5" t="str">
            <v>(kW/100 rpm)</v>
          </cell>
          <cell r="AQ5" t="str">
            <v>(BkW/ 100 m³/h)</v>
          </cell>
          <cell r="AR5" t="str">
            <v>(kg/kW-hr)</v>
          </cell>
          <cell r="AS5" t="str">
            <v>(W/in²)</v>
          </cell>
          <cell r="AT5" t="str">
            <v>(W)</v>
          </cell>
          <cell r="AU5" t="str">
            <v>(kJ)</v>
          </cell>
          <cell r="AV5" t="str">
            <v>(kW-h)</v>
          </cell>
          <cell r="AW5" t="str">
            <v>(J)</v>
          </cell>
          <cell r="AX5" t="str">
            <v>(N-m)</v>
          </cell>
          <cell r="AY5" t="str">
            <v>(g-mm)</v>
          </cell>
          <cell r="AZ5" t="str">
            <v>(kg-m²)</v>
          </cell>
          <cell r="BA5" t="str">
            <v>(kg-m/rad)</v>
          </cell>
          <cell r="BB5" t="str">
            <v>(MPa)</v>
          </cell>
          <cell r="BC5" t="str">
            <v>(A)</v>
          </cell>
          <cell r="BD5" t="str">
            <v>(V)</v>
          </cell>
          <cell r="BE5" t="str">
            <v>(ohm)</v>
          </cell>
          <cell r="BF5" t="str">
            <v>(Mho)</v>
          </cell>
          <cell r="BG5" t="str">
            <v>(barG/mA)</v>
          </cell>
          <cell r="BH5" t="str">
            <v>(sec)</v>
          </cell>
          <cell r="BI5" t="str">
            <v>(min)</v>
          </cell>
          <cell r="BJ5" t="str">
            <v>(hr)</v>
          </cell>
          <cell r="BK5" t="str">
            <v>(days)</v>
          </cell>
          <cell r="BL5" t="str">
            <v>(Hz)</v>
          </cell>
          <cell r="BM5" t="str">
            <v>(m/s)</v>
          </cell>
          <cell r="BN5" t="str">
            <v>(m/hr)</v>
          </cell>
          <cell r="BO5" t="str">
            <v>(km/h)</v>
          </cell>
          <cell r="BP5" t="str">
            <v>(rpm)</v>
          </cell>
          <cell r="BQ5" t="str">
            <v>(mm/sec²)</v>
          </cell>
          <cell r="BR5" t="str">
            <v>(µm)</v>
          </cell>
          <cell r="BS5" t="str">
            <v>(mm)</v>
          </cell>
          <cell r="BT5" t="str">
            <v>(m)</v>
          </cell>
          <cell r="BU5" t="str">
            <v>(km)</v>
          </cell>
          <cell r="BV5" t="str">
            <v>(mm/m)</v>
          </cell>
          <cell r="BW5" t="str">
            <v>(@ 1 m)</v>
          </cell>
          <cell r="BX5" t="str">
            <v>(1000 m)</v>
          </cell>
          <cell r="BY5" t="str">
            <v>(mm²)</v>
          </cell>
          <cell r="BZ5" t="str">
            <v>(cm²)</v>
          </cell>
          <cell r="CA5" t="str">
            <v>(m²)</v>
          </cell>
          <cell r="CB5" t="str">
            <v>(degree)</v>
          </cell>
          <cell r="CC5" t="str">
            <v>(g)</v>
          </cell>
          <cell r="CD5" t="str">
            <v>(kg)</v>
          </cell>
          <cell r="CE5" t="str">
            <v>(l)</v>
          </cell>
          <cell r="CF5" t="str">
            <v>(m³)</v>
          </cell>
          <cell r="CG5" t="str">
            <v>(mm³)</v>
          </cell>
          <cell r="CH5" t="str">
            <v>(cm³)</v>
          </cell>
          <cell r="CI5" t="str">
            <v>(m³)</v>
          </cell>
          <cell r="CJ5" t="str">
            <v>(ppm)</v>
          </cell>
          <cell r="CK5" t="str">
            <v>(mPa-s)</v>
          </cell>
          <cell r="CL5" t="str">
            <v>(mm²/s)</v>
          </cell>
          <cell r="CM5" t="str">
            <v>(SSU)</v>
          </cell>
          <cell r="CN5" t="str">
            <v>(SSU @ 37.7°C)</v>
          </cell>
          <cell r="CO5" t="str">
            <v>(SSU @ 100°C)</v>
          </cell>
          <cell r="CP5" t="str">
            <v>(kg/m³)</v>
          </cell>
          <cell r="CQ5" t="str">
            <v>(m³/L)</v>
          </cell>
          <cell r="CR5" t="str">
            <v>(lb/lb mol)</v>
          </cell>
          <cell r="CS5" t="str">
            <v>(MW)</v>
          </cell>
          <cell r="CT5" t="str">
            <v>(kJ/m h °C)</v>
          </cell>
          <cell r="CU5" t="str">
            <v>(kJ/kg mol)</v>
          </cell>
          <cell r="CV5" t="str">
            <v>(kN/m³)</v>
          </cell>
          <cell r="CW5" t="str">
            <v>(kJ/kg °C)</v>
          </cell>
          <cell r="CX5" t="str">
            <v>(kJ/kg)</v>
          </cell>
          <cell r="CY5" t="str">
            <v>(kJ/Nm³)</v>
          </cell>
          <cell r="CZ5" t="str">
            <v>(hr m² °C/kJ)</v>
          </cell>
        </row>
        <row r="6">
          <cell r="B6" t="str">
            <v>SI UNITS (kPa)</v>
          </cell>
          <cell r="C6" t="str">
            <v>M³/H</v>
          </cell>
          <cell r="D6" t="str">
            <v>(m³/h)</v>
          </cell>
          <cell r="E6" t="str">
            <v>(m³/h)</v>
          </cell>
          <cell r="F6" t="str">
            <v>(m³/h)</v>
          </cell>
          <cell r="G6" t="str">
            <v>(L/min)</v>
          </cell>
          <cell r="H6" t="str">
            <v>(L/min)</v>
          </cell>
          <cell r="I6" t="str">
            <v>(m³/h)</v>
          </cell>
          <cell r="J6" t="str">
            <v>(l/day/seal)</v>
          </cell>
          <cell r="K6" t="str">
            <v>(kg/sec)</v>
          </cell>
          <cell r="L6" t="str">
            <v>(kg/h)</v>
          </cell>
          <cell r="M6" t="str">
            <v>(kg/h)</v>
          </cell>
          <cell r="N6" t="str">
            <v>(kPaA)</v>
          </cell>
          <cell r="O6" t="str">
            <v>(mbarA)</v>
          </cell>
          <cell r="P6" t="str">
            <v>(kPaG)</v>
          </cell>
          <cell r="Q6" t="str">
            <v>(kPa)</v>
          </cell>
          <cell r="R6" t="str">
            <v>(m)</v>
          </cell>
          <cell r="S6" t="str">
            <v>(kg/m²)</v>
          </cell>
          <cell r="T6" t="str">
            <v>(101.3 kPaA &amp; 0°C DRY)</v>
          </cell>
          <cell r="U6" t="str">
            <v>34470 kPa</v>
          </cell>
          <cell r="V6" t="str">
            <v>(mm H2O abs)</v>
          </cell>
          <cell r="W6" t="str">
            <v>(mm H2O)</v>
          </cell>
          <cell r="X6" t="str">
            <v>(mm Hg abs)</v>
          </cell>
          <cell r="Y6" t="str">
            <v>(dBA)</v>
          </cell>
          <cell r="Z6" t="str">
            <v>(N-m/kg)</v>
          </cell>
          <cell r="AA6" t="str">
            <v>(°C)</v>
          </cell>
          <cell r="AB6" t="str">
            <v>(@ 15 °C)</v>
          </cell>
          <cell r="AC6" t="str">
            <v>(@ 37.7 °C)</v>
          </cell>
          <cell r="AD6" t="str">
            <v>(@ 65 °C)</v>
          </cell>
          <cell r="AE6" t="str">
            <v>(@ 100 °C)</v>
          </cell>
          <cell r="AF6" t="str">
            <v>(N)</v>
          </cell>
          <cell r="AG6" t="str">
            <v>(kN)</v>
          </cell>
          <cell r="AH6" t="str">
            <v>(BkW)</v>
          </cell>
          <cell r="AI6" t="str">
            <v>(kW)</v>
          </cell>
          <cell r="AJ6" t="str">
            <v>(MW)</v>
          </cell>
          <cell r="AK6" t="str">
            <v>(kW)</v>
          </cell>
          <cell r="AL6" t="str">
            <v>(kJ/min)</v>
          </cell>
          <cell r="AM6" t="str">
            <v>(kJ/hr)</v>
          </cell>
          <cell r="AN6" t="str">
            <v>(kJ/kW-hr)</v>
          </cell>
          <cell r="AO6" t="str">
            <v>(kJ/hr m² °C)</v>
          </cell>
          <cell r="AP6" t="str">
            <v>(kW/100 rpm)</v>
          </cell>
          <cell r="AQ6" t="str">
            <v>(BkW/ 100 m³/h)</v>
          </cell>
          <cell r="AR6" t="str">
            <v>(kg/kW-hr)</v>
          </cell>
          <cell r="AS6" t="str">
            <v>(W/in²)</v>
          </cell>
          <cell r="AT6" t="str">
            <v>(W)</v>
          </cell>
          <cell r="AU6" t="str">
            <v>(kJ)</v>
          </cell>
          <cell r="AV6" t="str">
            <v>(kW-h)</v>
          </cell>
          <cell r="AW6" t="str">
            <v>(J)</v>
          </cell>
          <cell r="AX6" t="str">
            <v>(N-m)</v>
          </cell>
          <cell r="AY6" t="str">
            <v>(g-mm)</v>
          </cell>
          <cell r="AZ6" t="str">
            <v>(kg-m²)</v>
          </cell>
          <cell r="BA6" t="str">
            <v>(kg-m/rad)</v>
          </cell>
          <cell r="BB6" t="str">
            <v>(MPa)</v>
          </cell>
          <cell r="BC6" t="str">
            <v>(A)</v>
          </cell>
          <cell r="BD6" t="str">
            <v>(V)</v>
          </cell>
          <cell r="BE6" t="str">
            <v>(ohm)</v>
          </cell>
          <cell r="BF6" t="str">
            <v>(Mho)</v>
          </cell>
          <cell r="BG6" t="str">
            <v>(kPaG/mA)</v>
          </cell>
          <cell r="BH6" t="str">
            <v>(sec)</v>
          </cell>
          <cell r="BI6" t="str">
            <v>(min)</v>
          </cell>
          <cell r="BJ6" t="str">
            <v>(hr)</v>
          </cell>
          <cell r="BK6" t="str">
            <v>(days)</v>
          </cell>
          <cell r="BL6" t="str">
            <v>(Hz)</v>
          </cell>
          <cell r="BM6" t="str">
            <v>(m/s)</v>
          </cell>
          <cell r="BN6" t="str">
            <v>(m/hr)</v>
          </cell>
          <cell r="BO6" t="str">
            <v>(km/h)</v>
          </cell>
          <cell r="BP6" t="str">
            <v>(rpm)</v>
          </cell>
          <cell r="BQ6" t="str">
            <v>(mm/sec²)</v>
          </cell>
          <cell r="BR6" t="str">
            <v>(µm)</v>
          </cell>
          <cell r="BS6" t="str">
            <v>(mm)</v>
          </cell>
          <cell r="BT6" t="str">
            <v>(m)</v>
          </cell>
          <cell r="BU6" t="str">
            <v>(km)</v>
          </cell>
          <cell r="BV6" t="str">
            <v>(mm/m)</v>
          </cell>
          <cell r="BW6" t="str">
            <v>(@ 1 m)</v>
          </cell>
          <cell r="BX6" t="str">
            <v>(1000 m)</v>
          </cell>
          <cell r="BY6" t="str">
            <v>(mm²)</v>
          </cell>
          <cell r="BZ6" t="str">
            <v>(cm²)</v>
          </cell>
          <cell r="CA6" t="str">
            <v>(m²)</v>
          </cell>
          <cell r="CB6" t="str">
            <v>(degree)</v>
          </cell>
          <cell r="CC6" t="str">
            <v>(g)</v>
          </cell>
          <cell r="CD6" t="str">
            <v>(kg)</v>
          </cell>
          <cell r="CE6" t="str">
            <v>(l)</v>
          </cell>
          <cell r="CF6" t="str">
            <v>(m³)</v>
          </cell>
          <cell r="CG6" t="str">
            <v>(mm³)</v>
          </cell>
          <cell r="CH6" t="str">
            <v>(cm³)</v>
          </cell>
          <cell r="CI6" t="str">
            <v>(m³)</v>
          </cell>
          <cell r="CJ6" t="str">
            <v>(ppm)</v>
          </cell>
          <cell r="CK6" t="str">
            <v>(mPa-s)</v>
          </cell>
          <cell r="CL6" t="str">
            <v>(mm²/s)</v>
          </cell>
          <cell r="CM6" t="str">
            <v>(SSU)</v>
          </cell>
          <cell r="CN6" t="str">
            <v>(SSU @ 37.7°C)</v>
          </cell>
          <cell r="CO6" t="str">
            <v>(SSU @ 100°C)</v>
          </cell>
          <cell r="CP6" t="str">
            <v>(kg/m³)</v>
          </cell>
          <cell r="CQ6" t="str">
            <v>(m³/L)</v>
          </cell>
          <cell r="CR6" t="str">
            <v>(lb/lb mol)</v>
          </cell>
          <cell r="CS6" t="str">
            <v>(MW)</v>
          </cell>
          <cell r="CT6" t="str">
            <v>(kJ/m h °C)</v>
          </cell>
          <cell r="CU6" t="str">
            <v>(kJ/kg mol)</v>
          </cell>
          <cell r="CV6" t="str">
            <v>(kN/m³)</v>
          </cell>
          <cell r="CW6" t="str">
            <v>(kJ/kg °C)</v>
          </cell>
          <cell r="CX6" t="str">
            <v>(kJ/kg)</v>
          </cell>
          <cell r="CY6" t="str">
            <v>(kJ/Nm³)</v>
          </cell>
          <cell r="CZ6" t="str">
            <v>(hr m² °C/kJ)</v>
          </cell>
        </row>
        <row r="7">
          <cell r="B7" t="str">
            <v>METRIC (kg/cm2)</v>
          </cell>
          <cell r="C7" t="str">
            <v>M³/H</v>
          </cell>
          <cell r="D7" t="str">
            <v>(m³/h)</v>
          </cell>
          <cell r="E7" t="str">
            <v>(m³/h)</v>
          </cell>
          <cell r="F7" t="str">
            <v>(m³/h)</v>
          </cell>
          <cell r="G7" t="str">
            <v>(L/min)</v>
          </cell>
          <cell r="H7" t="str">
            <v>(L/min)</v>
          </cell>
          <cell r="I7" t="str">
            <v>(m³/h)</v>
          </cell>
          <cell r="J7" t="str">
            <v>(l/day/seal)</v>
          </cell>
          <cell r="K7" t="str">
            <v>(kg/sec)</v>
          </cell>
          <cell r="L7" t="str">
            <v>(kg/h)</v>
          </cell>
          <cell r="M7" t="str">
            <v>(kg/h)</v>
          </cell>
          <cell r="N7" t="str">
            <v>(kg/cm²A)</v>
          </cell>
          <cell r="O7" t="str">
            <v>(mbarA)</v>
          </cell>
          <cell r="P7" t="str">
            <v>(kg/cm²G)</v>
          </cell>
          <cell r="Q7" t="str">
            <v>(kg/cm²)</v>
          </cell>
          <cell r="R7" t="str">
            <v>(m)</v>
          </cell>
          <cell r="S7" t="str">
            <v>(kg/m²)</v>
          </cell>
          <cell r="T7" t="str">
            <v>(1.033 kg/cm²A &amp; 0°C DRY)</v>
          </cell>
          <cell r="U7" t="str">
            <v>353 kg/cm²</v>
          </cell>
          <cell r="V7" t="str">
            <v>(mm H2O abs)</v>
          </cell>
          <cell r="W7" t="str">
            <v>(mm H2O)</v>
          </cell>
          <cell r="X7" t="str">
            <v>(mm Hg abs)</v>
          </cell>
          <cell r="Y7" t="str">
            <v>(dBA)</v>
          </cell>
          <cell r="Z7" t="str">
            <v>(N-m/kg)</v>
          </cell>
          <cell r="AA7" t="str">
            <v>(°C)</v>
          </cell>
          <cell r="AB7" t="str">
            <v>(@ 15 °C)</v>
          </cell>
          <cell r="AC7" t="str">
            <v>(@ 37.7 °C)</v>
          </cell>
          <cell r="AD7" t="str">
            <v>(@ 65 °C)</v>
          </cell>
          <cell r="AE7" t="str">
            <v>(@ 100 °C)</v>
          </cell>
          <cell r="AF7" t="str">
            <v>(N)</v>
          </cell>
          <cell r="AG7" t="str">
            <v>(kN)</v>
          </cell>
          <cell r="AH7" t="str">
            <v>(BkW)</v>
          </cell>
          <cell r="AI7" t="str">
            <v>(kW)</v>
          </cell>
          <cell r="AJ7" t="str">
            <v>(MW)</v>
          </cell>
          <cell r="AK7" t="str">
            <v>(kW)</v>
          </cell>
          <cell r="AL7" t="str">
            <v>(kJ/min)</v>
          </cell>
          <cell r="AM7" t="str">
            <v>(kJ/hr)</v>
          </cell>
          <cell r="AN7" t="str">
            <v>(kJ/kW-hr)</v>
          </cell>
          <cell r="AO7" t="str">
            <v>(kJ/hr m² °C)</v>
          </cell>
          <cell r="AP7" t="str">
            <v>(kW/100 rpm)</v>
          </cell>
          <cell r="AQ7" t="str">
            <v>(BkW/ 100 m³/h)</v>
          </cell>
          <cell r="AR7" t="str">
            <v>(kg/kW-hr)</v>
          </cell>
          <cell r="AS7" t="str">
            <v>(W/in²)</v>
          </cell>
          <cell r="AT7" t="str">
            <v>(W)</v>
          </cell>
          <cell r="AU7" t="str">
            <v>(kJ)</v>
          </cell>
          <cell r="AV7" t="str">
            <v>(kW-h)</v>
          </cell>
          <cell r="AW7" t="str">
            <v>(J)</v>
          </cell>
          <cell r="AX7" t="str">
            <v>(N-m)</v>
          </cell>
          <cell r="AY7" t="str">
            <v>(g-mm)</v>
          </cell>
          <cell r="AZ7" t="str">
            <v>(kg-m²)</v>
          </cell>
          <cell r="BA7" t="str">
            <v>(kg-m/rad)</v>
          </cell>
          <cell r="BB7" t="str">
            <v>(MPa)</v>
          </cell>
          <cell r="BC7" t="str">
            <v>(A)</v>
          </cell>
          <cell r="BD7" t="str">
            <v>(V)</v>
          </cell>
          <cell r="BE7" t="str">
            <v>(ohm)</v>
          </cell>
          <cell r="BF7" t="str">
            <v>(Mho)</v>
          </cell>
          <cell r="BG7" t="str">
            <v>(kg/cm²G/mA)</v>
          </cell>
          <cell r="BH7" t="str">
            <v>(sec)</v>
          </cell>
          <cell r="BI7" t="str">
            <v>(min)</v>
          </cell>
          <cell r="BJ7" t="str">
            <v>(hr)</v>
          </cell>
          <cell r="BK7" t="str">
            <v>(days)</v>
          </cell>
          <cell r="BL7" t="str">
            <v>(Hz)</v>
          </cell>
          <cell r="BM7" t="str">
            <v>(m/s)</v>
          </cell>
          <cell r="BN7" t="str">
            <v>(m/hr)</v>
          </cell>
          <cell r="BO7" t="str">
            <v>(km/h)</v>
          </cell>
          <cell r="BP7" t="str">
            <v>(rpm)</v>
          </cell>
          <cell r="BQ7" t="str">
            <v>(mm/sec²)</v>
          </cell>
          <cell r="BR7" t="str">
            <v>(µm)</v>
          </cell>
          <cell r="BS7" t="str">
            <v>(mm)</v>
          </cell>
          <cell r="BT7" t="str">
            <v>(m)</v>
          </cell>
          <cell r="BU7" t="str">
            <v>(km)</v>
          </cell>
          <cell r="BV7" t="str">
            <v>(mm/m)</v>
          </cell>
          <cell r="BW7" t="str">
            <v>(@ 1 m)</v>
          </cell>
          <cell r="BX7" t="str">
            <v>(1000 m)</v>
          </cell>
          <cell r="BY7" t="str">
            <v>(mm²)</v>
          </cell>
          <cell r="BZ7" t="str">
            <v>(cm²)</v>
          </cell>
          <cell r="CA7" t="str">
            <v>(m²)</v>
          </cell>
          <cell r="CB7" t="str">
            <v>(degree)</v>
          </cell>
          <cell r="CC7" t="str">
            <v>(g)</v>
          </cell>
          <cell r="CD7" t="str">
            <v>(kg)</v>
          </cell>
          <cell r="CE7" t="str">
            <v>(l)</v>
          </cell>
          <cell r="CF7" t="str">
            <v>(m³)</v>
          </cell>
          <cell r="CG7" t="str">
            <v>(mm³)</v>
          </cell>
          <cell r="CH7" t="str">
            <v>(cm³)</v>
          </cell>
          <cell r="CI7" t="str">
            <v>(m³)</v>
          </cell>
          <cell r="CJ7" t="str">
            <v>(ppm)</v>
          </cell>
          <cell r="CK7" t="str">
            <v>(mPa-s)</v>
          </cell>
          <cell r="CL7" t="str">
            <v>(mm²/s)</v>
          </cell>
          <cell r="CM7" t="str">
            <v>(SSU)</v>
          </cell>
          <cell r="CN7" t="str">
            <v>(SSU @ 37.7°C)</v>
          </cell>
          <cell r="CO7" t="str">
            <v>(SSU @ 100°C)</v>
          </cell>
          <cell r="CP7" t="str">
            <v>(kg/m³)</v>
          </cell>
          <cell r="CQ7" t="str">
            <v>(m³/L)</v>
          </cell>
          <cell r="CR7" t="str">
            <v>(lb/lb mol)</v>
          </cell>
          <cell r="CS7" t="str">
            <v>(MW)</v>
          </cell>
          <cell r="CT7" t="str">
            <v>(kJ/m h °C)</v>
          </cell>
          <cell r="CU7" t="str">
            <v>(kJ/kg mol)</v>
          </cell>
          <cell r="CV7" t="str">
            <v>(kN/m³)</v>
          </cell>
          <cell r="CW7" t="str">
            <v>(kJ/kg °C)</v>
          </cell>
          <cell r="CX7" t="str">
            <v>(kJ/kg)</v>
          </cell>
          <cell r="CY7" t="str">
            <v>(kJ/Nm³)</v>
          </cell>
          <cell r="CZ7" t="str">
            <v>(hr m² °C/kJ)</v>
          </cell>
        </row>
        <row r="8">
          <cell r="B8" t="str">
            <v>Hybrid</v>
          </cell>
          <cell r="Y8" t="str">
            <v>(µPa)</v>
          </cell>
          <cell r="BF8" t="str">
            <v>S</v>
          </cell>
          <cell r="CL8" t="str">
            <v>SSU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S_Data"/>
      <sheetName val="OperatingData(1)"/>
      <sheetName val="MaterialData(2)"/>
      <sheetName val="NozzleData(3)"/>
      <sheetName val="3C1101(4)"/>
      <sheetName val="Pipe_feed_or_Spider(5)"/>
      <sheetName val="Calming_Section(6)"/>
      <sheetName val="Draw-off_tray(7)"/>
      <sheetName val="Schoepentoeter(9)"/>
      <sheetName val="Packing(10)"/>
      <sheetName val="Skimming(11)"/>
      <sheetName val="Notes(12)"/>
      <sheetName val="SheetNumbering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esel - Instrument Corp Norms"/>
      <sheetName val="NUKE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Front"/>
      <sheetName val="2. Control"/>
      <sheetName val="Contents"/>
      <sheetName val="NOTES"/>
      <sheetName val="SUMMARY"/>
      <sheetName val="6.6kV-SWG-01"/>
      <sheetName val="OIL-920ES111A"/>
      <sheetName val="OIL-920ES111B"/>
      <sheetName val="OIL-920ES112A"/>
      <sheetName val="OIL-920ES112B"/>
      <sheetName val="OIL-920ES112C"/>
      <sheetName val="OIL-920ES113A"/>
      <sheetName val="OIL-920ES113B"/>
      <sheetName val="A1-920-ES-114A"/>
      <sheetName val="A1-920-ES-114B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A5">
            <v>0.18</v>
          </cell>
          <cell r="B5">
            <v>0.48</v>
          </cell>
          <cell r="C5">
            <v>0.43</v>
          </cell>
        </row>
        <row r="6">
          <cell r="A6">
            <v>0.25</v>
          </cell>
          <cell r="B6">
            <v>0.61</v>
          </cell>
          <cell r="C6">
            <v>0.67</v>
          </cell>
        </row>
        <row r="7">
          <cell r="A7">
            <v>0.55000000000000004</v>
          </cell>
          <cell r="B7">
            <v>0.65</v>
          </cell>
          <cell r="C7">
            <v>0.71</v>
          </cell>
        </row>
        <row r="8">
          <cell r="A8">
            <v>0.75</v>
          </cell>
          <cell r="B8">
            <v>0.73</v>
          </cell>
          <cell r="C8">
            <v>0.67</v>
          </cell>
        </row>
        <row r="9">
          <cell r="A9">
            <v>1.1000000000000001</v>
          </cell>
          <cell r="B9">
            <v>0.74</v>
          </cell>
          <cell r="C9">
            <v>0.68</v>
          </cell>
        </row>
        <row r="10">
          <cell r="A10">
            <v>1.5</v>
          </cell>
          <cell r="B10">
            <v>0.755</v>
          </cell>
          <cell r="C10">
            <v>0.75</v>
          </cell>
        </row>
        <row r="11">
          <cell r="A11">
            <v>2.2000000000000002</v>
          </cell>
          <cell r="B11">
            <v>0.79</v>
          </cell>
          <cell r="C11">
            <v>0.75</v>
          </cell>
        </row>
        <row r="12">
          <cell r="A12">
            <v>3</v>
          </cell>
          <cell r="B12">
            <v>0.83</v>
          </cell>
          <cell r="C12">
            <v>0.75</v>
          </cell>
        </row>
        <row r="13">
          <cell r="A13">
            <v>4</v>
          </cell>
          <cell r="B13">
            <v>0.85</v>
          </cell>
          <cell r="C13">
            <v>0.84</v>
          </cell>
        </row>
        <row r="14">
          <cell r="A14">
            <v>5.5</v>
          </cell>
          <cell r="B14">
            <v>0.85</v>
          </cell>
          <cell r="C14">
            <v>0.75</v>
          </cell>
        </row>
        <row r="15">
          <cell r="A15">
            <v>7.5</v>
          </cell>
          <cell r="B15">
            <v>0.88</v>
          </cell>
          <cell r="C15">
            <v>0.84</v>
          </cell>
        </row>
        <row r="16">
          <cell r="A16">
            <v>11</v>
          </cell>
          <cell r="B16">
            <v>0.89</v>
          </cell>
          <cell r="C16">
            <v>0.83</v>
          </cell>
        </row>
        <row r="17">
          <cell r="A17">
            <v>15</v>
          </cell>
          <cell r="B17">
            <v>0.9</v>
          </cell>
          <cell r="C17">
            <v>0.86</v>
          </cell>
        </row>
        <row r="18">
          <cell r="A18">
            <v>18.5</v>
          </cell>
          <cell r="B18">
            <v>0.91</v>
          </cell>
          <cell r="C18">
            <v>0.87</v>
          </cell>
        </row>
        <row r="19">
          <cell r="A19">
            <v>22</v>
          </cell>
          <cell r="B19">
            <v>0.91</v>
          </cell>
          <cell r="C19">
            <v>0.83</v>
          </cell>
        </row>
        <row r="20">
          <cell r="A20">
            <v>30</v>
          </cell>
          <cell r="B20">
            <v>0.92500000000000004</v>
          </cell>
          <cell r="C20">
            <v>0.89</v>
          </cell>
        </row>
        <row r="21">
          <cell r="A21">
            <v>37</v>
          </cell>
          <cell r="B21">
            <v>0.92500000000000004</v>
          </cell>
          <cell r="C21">
            <v>0.88</v>
          </cell>
        </row>
        <row r="22">
          <cell r="A22">
            <v>45</v>
          </cell>
          <cell r="B22">
            <v>0.93500000000000005</v>
          </cell>
          <cell r="C22">
            <v>0.86</v>
          </cell>
        </row>
        <row r="23">
          <cell r="A23">
            <v>55</v>
          </cell>
          <cell r="B23">
            <v>0.93500000000000005</v>
          </cell>
          <cell r="C23">
            <v>0.83</v>
          </cell>
        </row>
        <row r="24">
          <cell r="A24">
            <v>75</v>
          </cell>
          <cell r="B24">
            <v>0.94499999999999995</v>
          </cell>
          <cell r="C24">
            <v>0.86</v>
          </cell>
        </row>
        <row r="25">
          <cell r="A25">
            <v>90</v>
          </cell>
          <cell r="B25">
            <v>0.94499999999999995</v>
          </cell>
          <cell r="C25">
            <v>0.88</v>
          </cell>
        </row>
        <row r="26">
          <cell r="A26">
            <v>110</v>
          </cell>
          <cell r="B26">
            <v>0.94499999999999995</v>
          </cell>
          <cell r="C26">
            <v>0.86</v>
          </cell>
        </row>
        <row r="27">
          <cell r="A27">
            <v>132</v>
          </cell>
          <cell r="B27">
            <v>0.95499999999999996</v>
          </cell>
          <cell r="C27">
            <v>0.86</v>
          </cell>
        </row>
        <row r="28">
          <cell r="A28">
            <v>150</v>
          </cell>
          <cell r="B28">
            <v>0.95499999999999996</v>
          </cell>
          <cell r="C28">
            <v>0.86</v>
          </cell>
        </row>
        <row r="29">
          <cell r="A29">
            <v>160</v>
          </cell>
          <cell r="B29">
            <v>0.95499999999999996</v>
          </cell>
          <cell r="C29">
            <v>0.86</v>
          </cell>
        </row>
        <row r="30">
          <cell r="A30">
            <v>185</v>
          </cell>
          <cell r="B30">
            <v>0.95499999999999996</v>
          </cell>
          <cell r="C30">
            <v>0.88</v>
          </cell>
        </row>
        <row r="31">
          <cell r="A31">
            <v>230</v>
          </cell>
          <cell r="B31">
            <v>0.95499999999999996</v>
          </cell>
          <cell r="C31">
            <v>0.88</v>
          </cell>
        </row>
        <row r="32">
          <cell r="A32">
            <v>400</v>
          </cell>
          <cell r="B32">
            <v>0.96</v>
          </cell>
          <cell r="C32">
            <v>0.92</v>
          </cell>
        </row>
        <row r="33">
          <cell r="A33">
            <v>500</v>
          </cell>
          <cell r="B33">
            <v>0.97</v>
          </cell>
          <cell r="C33">
            <v>0.93</v>
          </cell>
        </row>
        <row r="34">
          <cell r="A34">
            <v>600</v>
          </cell>
          <cell r="B34">
            <v>0.97</v>
          </cell>
          <cell r="C34">
            <v>0.93</v>
          </cell>
        </row>
        <row r="35">
          <cell r="A35">
            <v>1000</v>
          </cell>
          <cell r="B35">
            <v>0.97</v>
          </cell>
          <cell r="C35">
            <v>0.93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Notes"/>
      <sheetName val="BUS Configuration"/>
      <sheetName val="Load Summary"/>
      <sheetName val="Drum list"/>
      <sheetName val="Cable List"/>
      <sheetName val="Existing Load list"/>
      <sheetName val="DuctBank Sizing"/>
      <sheetName val="Selection"/>
      <sheetName val="CABLE DATA_1002"/>
      <sheetName val="CONTROL"/>
      <sheetName val="CONTROL CABLE CONCEPT"/>
      <sheetName val="CABLE DATA_1504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F_DOCS"/>
      <sheetName val="GEN_PERF_DATA"/>
      <sheetName val="GEN_PERF_DATA "/>
      <sheetName val="MECH_DATA"/>
      <sheetName val="PROCESS_CONN"/>
      <sheetName val="DWG_SHT1"/>
      <sheetName val="DWG_SHT2"/>
      <sheetName val="DWG_SHT3"/>
      <sheetName val="MotorDS"/>
      <sheetName val="NOISE_LIMITS"/>
      <sheetName val="REMARKS"/>
      <sheetName val="SSR_1"/>
      <sheetName val="SSR_2"/>
      <sheetName val="MAT_OF_CONSTR"/>
      <sheetName val="MOTOR_D_S"/>
      <sheetName val="FileInfo"/>
      <sheetName val="IniMacro"/>
      <sheetName val="GEN_PERF_DATA_"/>
      <sheetName val="GEN_PERF_DATA_1"/>
      <sheetName val="GEN_PERF_DATA_2"/>
    </sheetNames>
    <sheetDataSet>
      <sheetData sheetId="0" refreshError="1">
        <row r="20">
          <cell r="E20" t="str">
            <v>E-10432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ge 2"/>
      <sheetName val="Alternator"/>
    </sheetNames>
    <sheetDataSet>
      <sheetData sheetId="0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Revisions Sheet A4"/>
      <sheetName val="Datasheet"/>
    </sheetNames>
    <sheetDataSet>
      <sheetData sheetId="0"/>
      <sheetData sheetId="1"/>
      <sheetData sheetId="2">
        <row r="1">
          <cell r="A1">
            <v>0</v>
          </cell>
        </row>
        <row r="2">
          <cell r="M2" t="str">
            <v>Diesel filter/coalescers</v>
          </cell>
        </row>
        <row r="25">
          <cell r="E25" t="str">
            <v>DESIGN DATA</v>
          </cell>
        </row>
        <row r="26">
          <cell r="E26" t="str">
            <v>Code</v>
          </cell>
          <cell r="L26" t="str">
            <v>ASME VIII</v>
          </cell>
        </row>
        <row r="27">
          <cell r="E27" t="str">
            <v>Code Stamp</v>
          </cell>
          <cell r="L27" t="str">
            <v>Yes</v>
          </cell>
          <cell r="R27" t="str">
            <v>No</v>
          </cell>
        </row>
        <row r="28">
          <cell r="E28" t="str">
            <v>Oper Pressure (Int)</v>
          </cell>
          <cell r="K28">
            <v>3.6</v>
          </cell>
          <cell r="M28" t="str">
            <v>bar g @</v>
          </cell>
          <cell r="P28">
            <v>50</v>
          </cell>
          <cell r="S28" t="str">
            <v>°C</v>
          </cell>
        </row>
        <row r="29">
          <cell r="E29" t="str">
            <v>Steam Out Conditions</v>
          </cell>
          <cell r="K29" t="str">
            <v>NA</v>
          </cell>
          <cell r="M29" t="str">
            <v>bar g @</v>
          </cell>
          <cell r="P29" t="str">
            <v>NA</v>
          </cell>
          <cell r="S29" t="str">
            <v>°C</v>
          </cell>
        </row>
        <row r="30">
          <cell r="E30" t="str">
            <v>Des. Pressure  (Int)</v>
          </cell>
          <cell r="K30">
            <v>4.5</v>
          </cell>
          <cell r="M30" t="str">
            <v>bar g @</v>
          </cell>
          <cell r="P30">
            <v>100</v>
          </cell>
          <cell r="S30" t="str">
            <v>°C</v>
          </cell>
        </row>
        <row r="31">
          <cell r="E31" t="str">
            <v>Des. Pressure  (Ext)</v>
          </cell>
          <cell r="M31" t="str">
            <v>bar g @</v>
          </cell>
          <cell r="S31" t="str">
            <v>°C</v>
          </cell>
        </row>
        <row r="32">
          <cell r="E32" t="str">
            <v>Minimum Des. Temp</v>
          </cell>
          <cell r="K32">
            <v>-40</v>
          </cell>
          <cell r="M32" t="str">
            <v>°C @</v>
          </cell>
          <cell r="P32" t="str">
            <v>FV</v>
          </cell>
          <cell r="S32" t="str">
            <v>bar g</v>
          </cell>
        </row>
        <row r="33">
          <cell r="E33" t="str">
            <v>Fluids:</v>
          </cell>
          <cell r="H33" t="str">
            <v>Gas Flow</v>
          </cell>
          <cell r="K33" t="str">
            <v>NA</v>
          </cell>
          <cell r="M33" t="str">
            <v>kg/hr</v>
          </cell>
          <cell r="O33" t="str">
            <v>Density @ Cond.</v>
          </cell>
          <cell r="S33" t="str">
            <v>kg/m3</v>
          </cell>
        </row>
        <row r="34">
          <cell r="H34" t="str">
            <v>Liq Flow</v>
          </cell>
          <cell r="K34">
            <v>6800</v>
          </cell>
          <cell r="M34" t="str">
            <v>kg/hr</v>
          </cell>
          <cell r="O34" t="str">
            <v>Density @ Cond.</v>
          </cell>
          <cell r="R34">
            <v>850</v>
          </cell>
          <cell r="S34" t="str">
            <v>kg/m3</v>
          </cell>
        </row>
        <row r="35">
          <cell r="H35" t="str">
            <v>Water Flow</v>
          </cell>
          <cell r="K35">
            <v>10</v>
          </cell>
          <cell r="M35" t="str">
            <v>kg/hr</v>
          </cell>
          <cell r="O35" t="str">
            <v>Density @ Cond.</v>
          </cell>
          <cell r="R35">
            <v>998</v>
          </cell>
          <cell r="S35" t="str">
            <v>kg/m3</v>
          </cell>
        </row>
        <row r="36">
          <cell r="E36" t="str">
            <v>Stress Relieve</v>
          </cell>
          <cell r="L36" t="str">
            <v>Yes</v>
          </cell>
          <cell r="R36" t="str">
            <v>No</v>
          </cell>
          <cell r="S36" t="str">
            <v>&lt;</v>
          </cell>
        </row>
        <row r="37">
          <cell r="E37" t="str">
            <v>Corrosive Service</v>
          </cell>
          <cell r="L37" t="str">
            <v>Yes</v>
          </cell>
          <cell r="R37" t="str">
            <v>No</v>
          </cell>
          <cell r="S37" t="str">
            <v>&lt;</v>
          </cell>
        </row>
        <row r="38">
          <cell r="E38" t="str">
            <v>NACE MR-01-75</v>
          </cell>
          <cell r="L38" t="str">
            <v>Yes</v>
          </cell>
          <cell r="R38" t="str">
            <v>No</v>
          </cell>
        </row>
        <row r="39">
          <cell r="E39" t="str">
            <v>Corros'n Allow./Lining</v>
          </cell>
          <cell r="R39">
            <v>1.5</v>
          </cell>
          <cell r="S39" t="str">
            <v>mm</v>
          </cell>
        </row>
        <row r="40">
          <cell r="E40" t="str">
            <v>Insulation</v>
          </cell>
          <cell r="L40" t="str">
            <v>Yes</v>
          </cell>
          <cell r="R40" t="str">
            <v>No</v>
          </cell>
        </row>
        <row r="41">
          <cell r="E41" t="str">
            <v>Insulation Thickness</v>
          </cell>
          <cell r="S41" t="str">
            <v>mm</v>
          </cell>
        </row>
        <row r="42">
          <cell r="E42" t="str">
            <v>Fireproofing(Shell)</v>
          </cell>
          <cell r="L42" t="str">
            <v>Yes</v>
          </cell>
          <cell r="R42" t="str">
            <v>No</v>
          </cell>
        </row>
        <row r="43">
          <cell r="H43" t="str">
            <v>Shell</v>
          </cell>
          <cell r="K43" t="str">
            <v>LTCS</v>
          </cell>
        </row>
        <row r="44">
          <cell r="H44" t="str">
            <v>Heads</v>
          </cell>
          <cell r="K44" t="str">
            <v>LTCS</v>
          </cell>
        </row>
        <row r="45">
          <cell r="H45" t="str">
            <v>Internals</v>
          </cell>
          <cell r="K45" t="str">
            <v>LTCS</v>
          </cell>
        </row>
        <row r="46">
          <cell r="H46" t="str">
            <v>Trays</v>
          </cell>
          <cell r="K46" t="str">
            <v>NA</v>
          </cell>
        </row>
        <row r="47">
          <cell r="H47" t="str">
            <v>Distributors</v>
          </cell>
          <cell r="K47" t="str">
            <v>LTCS</v>
          </cell>
        </row>
        <row r="48">
          <cell r="H48" t="str">
            <v>Baffles</v>
          </cell>
          <cell r="K48" t="str">
            <v>NA</v>
          </cell>
        </row>
        <row r="49">
          <cell r="H49" t="str">
            <v>Mesh Pad</v>
          </cell>
          <cell r="K49" t="str">
            <v>NA</v>
          </cell>
        </row>
        <row r="50">
          <cell r="H50" t="str">
            <v>Other</v>
          </cell>
        </row>
        <row r="51">
          <cell r="E51" t="str">
            <v>Notes:</v>
          </cell>
        </row>
        <row r="52">
          <cell r="F52" t="str">
            <v>1. Materials to be confirmed at next revision.</v>
          </cell>
        </row>
        <row r="53">
          <cell r="F53" t="str">
            <v>2. Pressure drop across the coalescer is 0.3 bar for clean service and 0.7 bar for dirty service</v>
          </cell>
        </row>
        <row r="54">
          <cell r="F54" t="str">
            <v>3. Filter/coalescer to remove all solid and liquid particles &gt;10 microns</v>
          </cell>
        </row>
        <row r="55">
          <cell r="F55" t="str">
            <v>4. Filter/coalescer required to provide &lt; 50ppm free water in outlet.</v>
          </cell>
        </row>
        <row r="56">
          <cell r="F56" t="str">
            <v>5. Reference Diesel fuel filter coalescer process specification for further information.</v>
          </cell>
        </row>
        <row r="57">
          <cell r="G57" t="str">
            <v>KE01.A1.430.KD.R.SP.0007.000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 Data"/>
      <sheetName val="Electrical Load List"/>
      <sheetName val="TWO PASS"/>
      <sheetName val="THREE PASS"/>
      <sheetName val="Air Cooler-E"/>
      <sheetName val="Sheet No-7 Electrical Consumer "/>
      <sheetName val="Sheet No-6 Measurement list"/>
      <sheetName val="Alternator"/>
      <sheetName val="Units"/>
      <sheetName val="물량집계(전기)"/>
      <sheetName val="물량집계(계장)"/>
      <sheetName val="BOQ"/>
      <sheetName val="Settings"/>
      <sheetName val="FIRE"/>
      <sheetName val="Cab_Commodity Code."/>
      <sheetName val="노임단가"/>
      <sheetName val="Page 1 - Front Sheet"/>
      <sheetName val="LC#1"/>
      <sheetName val="Tank2"/>
      <sheetName val="PRICE COMP"/>
      <sheetName val="PRICE-COMP"/>
      <sheetName val="COMP- DOUBLE PAGE"/>
      <sheetName val="QAP173- "/>
      <sheetName val="Data"/>
      <sheetName val="names"/>
      <sheetName val="PUMPS"/>
      <sheetName val="REACTORS"/>
      <sheetName val="AGITATORS"/>
      <sheetName val="M 11"/>
      <sheetName val="BILAL2"/>
      <sheetName val="AV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ok" refreshedDate="43760.696662731483" createdVersion="6" refreshedVersion="6" minRefreshableVersion="3" recordCount="1198" xr:uid="{00000000-000A-0000-FFFF-FFFF02000000}">
  <cacheSource type="worksheet">
    <worksheetSource ref="M17:N1168" sheet="Stmap-2"/>
  </cacheSource>
  <cacheFields count="2">
    <cacheField name="CONDUIT_x000a_NUMBER" numFmtId="0">
      <sharedItems containsBlank="1" count="409">
        <m/>
        <s v="-"/>
        <s v="K-PC-002"/>
        <s v="K-PC-003"/>
        <s v="K-PC-051"/>
        <s v="K-PC-052"/>
        <s v="K-PC-093"/>
        <s v="K-PC-094"/>
        <s v="K-PC-131"/>
        <s v="K-PC-132"/>
        <s v="K-PC-201"/>
        <s v="K-PC-202"/>
        <s v="K-PC-241"/>
        <s v="K-PC-242"/>
        <s v="K-PC-282"/>
        <s v="K-PC-283"/>
        <s v="K-PC-331"/>
        <s v="K-PC-332"/>
        <s v="K-PC-501"/>
        <s v="K-PC-502"/>
        <s v="K-PB-402"/>
        <s v="K-PB-403"/>
        <s v="K-PB-404"/>
        <s v="K-PB-001"/>
        <s v="K-PA-004"/>
        <s v="K-PA-005"/>
        <s v="K-PB-133"/>
        <s v="K-PA-134"/>
        <s v="K-PA-135"/>
        <s v="K-PB-281"/>
        <s v="K-PA-284"/>
        <s v="K-PA-285"/>
        <s v="K-PC-411"/>
        <s v="K-PC-412"/>
        <s v="K-PC-013"/>
        <s v="K-PC-014"/>
        <s v="K-PC-061"/>
        <s v="K-PC-062"/>
        <s v="K-PC-091"/>
        <s v="K-PC-092"/>
        <s v="K-PC-141"/>
        <s v="K-PC-142"/>
        <s v="K-PC-213"/>
        <s v="K-PC-214"/>
        <s v="K-PC-251"/>
        <s v="K-PC-252"/>
        <s v="K-PC-294"/>
        <s v="K-PC-295"/>
        <s v="K-PC-341"/>
        <s v="K-PC-342"/>
        <s v="K-PC-503"/>
        <s v="K-PC-504"/>
        <s v="K-PB-413"/>
        <s v="K-PB-414"/>
        <s v="K-PB-401"/>
        <s v="K-PB-104"/>
        <s v="K-PA-105"/>
        <s v="K-PA-106"/>
        <s v="K-PA-107"/>
        <s v="K-PB-143"/>
        <s v="K-PA-146"/>
        <s v="K-PA-147"/>
        <s v="K-PB-293"/>
        <s v="K-PA-296"/>
        <s v="K-PA-297"/>
        <s v="K-PC-421"/>
        <s v="K-PC-422"/>
        <s v="K-PC-011"/>
        <s v="K-PC-012"/>
        <s v="K-PC-063"/>
        <s v="K-PC-064"/>
        <s v="K-PC-102"/>
        <s v="K-PC-103"/>
        <s v="K-PC-144"/>
        <s v="K-PC-145"/>
        <s v="K-PC-211"/>
        <s v="K-PC-212"/>
        <s v="K-PC-253"/>
        <s v="K-PC-254"/>
        <s v="K-PC-291"/>
        <s v="K-PC-292"/>
        <s v="K-PC-343"/>
        <s v="K-PC-344"/>
        <s v="K-PC-511"/>
        <s v="K-PC-512"/>
        <s v="K-PB-432"/>
        <s v="K-PB-433"/>
        <s v="K-PB-423"/>
        <s v="K-PB-101"/>
        <s v="K-PA-125"/>
        <s v="K-PA-126"/>
        <s v="K-PA-127"/>
        <s v="K-PB-151"/>
        <s v="K-PA-155"/>
        <s v="K-PA-156"/>
        <s v="K-PB-304"/>
        <s v="K-PA-305"/>
        <s v="K-PA-306"/>
        <s v="K-PC-651"/>
        <s v="K-PC-652"/>
        <s v="K-PC-023"/>
        <s v="K-PC-024"/>
        <s v="K-PC-071"/>
        <s v="K-PC-072"/>
        <s v="K-PC-114"/>
        <s v="K-PC-115"/>
        <s v="K-PC-152"/>
        <s v="K-PC-153"/>
        <s v="K-PC-223"/>
        <s v="K-PC-224"/>
        <s v="K-PC-261"/>
        <s v="K-PC-262"/>
        <s v="K-PC-302"/>
        <s v="K-PC-303"/>
        <s v="K-PC-351"/>
        <s v="K-PC-352"/>
        <s v="K-PC-723"/>
        <s v="K-PC-724"/>
        <s v="K-PB-662"/>
        <s v="K-PB-663"/>
        <s v="K-PB-653"/>
        <s v="K-PB-113"/>
        <s v="K-PA-116"/>
        <s v="K-PA-117"/>
        <s v="K-PA-118"/>
        <s v="K-PB-154"/>
        <s v="K-PA-157"/>
        <s v="K-PA-158"/>
        <s v="K-PB-301"/>
        <s v="K-PA-307"/>
        <s v="K-PA-308"/>
        <s v="K-PC-021"/>
        <s v="K-PC-022"/>
        <s v="K-PC-073"/>
        <s v="K-PC-074"/>
        <s v="K-PC-111"/>
        <s v="K-PC-112"/>
        <s v="K-PC-161"/>
        <s v="K-PC-162"/>
        <s v="K-PC-221"/>
        <s v="K-PC-222"/>
        <s v="K-PC-263"/>
        <s v="K-PC-264"/>
        <s v="K-PC-313"/>
        <s v="K-PC-314"/>
        <s v="K-PC-353"/>
        <s v="K-PC-354"/>
        <s v="K-PC-721"/>
        <s v="K-PC-722"/>
        <s v="K-PB-672"/>
        <s v="K-PB-673"/>
        <s v="K-PB-661"/>
        <s v="K-PB-034"/>
        <s v="K-PA-035"/>
        <s v="K-PA-036"/>
        <s v="K-PB-163"/>
        <s v="K-PA-165"/>
        <s v="K-PA-166"/>
        <s v="K-PB-312"/>
        <s v="K-PA-315"/>
        <s v="K-PA-316"/>
        <s v="K-PC-032"/>
        <s v="K-PC-033"/>
        <s v="K-PC-081"/>
        <s v="K-PC-082"/>
        <s v="K-PC-123"/>
        <s v="K-PC-124"/>
        <s v="K-PC-171"/>
        <s v="K-PC-172"/>
        <s v="K-PC-233"/>
        <s v="K-PC-234"/>
        <s v="K-PC-271"/>
        <s v="K-PC-272"/>
        <s v="K-PC-324"/>
        <s v="K-PC-325"/>
        <s v="K-PC-361"/>
        <s v="K-PC-362"/>
        <s v="K-PC-732"/>
        <s v="K-PC-733"/>
        <s v="K-PB-681"/>
        <s v="K-PB-682"/>
        <s v="K-PB-671"/>
        <s v="K-PB-031"/>
        <s v="K-PA-037"/>
        <s v="K-PA-038"/>
        <s v="K-PB-164"/>
        <s v="K-PA-167"/>
        <s v="K-PA-168"/>
        <s v="K-PB-311"/>
        <s v="K-PA-317"/>
        <s v="K-PA-318"/>
        <s v="K-PC-042"/>
        <s v="K-PC-043"/>
        <s v="K-PC-083"/>
        <s v="K-PC-084"/>
        <s v="K-PC-121"/>
        <s v="K-PC-122"/>
        <s v="K-PC-173"/>
        <s v="K-PC-174"/>
        <s v="K-PC-231"/>
        <s v="K-PC-232"/>
        <s v="K-PC-273"/>
        <s v="K-PC-274"/>
        <s v="K-PC-322"/>
        <s v="K-PC-323"/>
        <s v="K-PC-363"/>
        <s v="K-PC-364"/>
        <s v="K-PC-741"/>
        <s v="K-PC-742"/>
        <s v="K-PB-691"/>
        <s v="K-PB-692"/>
        <s v="K-PB-693"/>
        <s v="K-PB-041"/>
        <s v="K-PA-044"/>
        <s v="K-PA-045"/>
        <s v="K-PB-175"/>
        <s v="K-PA-176"/>
        <s v="K-PA-177"/>
        <s v="K-PB-321"/>
        <s v="K-PA-326"/>
        <s v="K-PA-327"/>
        <s v="K-PC-181"/>
        <s v="K-RC-801"/>
        <s v="K-RC-802"/>
        <s v="K-RC-803"/>
        <s v="K-RC-804"/>
        <s v="K-RC-805"/>
        <s v="K-RC-806"/>
        <s v="K-PB-807"/>
        <s v="K-PA-808"/>
        <s v="K-PC-371"/>
        <s v="K-RC-809"/>
        <s v="K-RC-810"/>
        <s v="K-RC-811"/>
        <s v="K-RC-812"/>
        <s v="K-RC-813"/>
        <s v="K-RC-814"/>
        <s v="K-RC-815"/>
        <s v="K-PA-816"/>
        <s v="K-PB-817"/>
        <s v="K-RB-821"/>
        <s v="K-PA-823"/>
        <s v="K-PA-825"/>
        <s v="K-RB-826"/>
        <s v="X-PA-181"/>
        <s v="X-PA-371"/>
        <s v="X-PA-901"/>
        <s v="X-PA-902"/>
        <s v="X-PA-903"/>
        <s v="X-PA-904"/>
        <s v="X-PA-905"/>
        <s v="X-PA-906"/>
        <s v="X-PA-907"/>
        <s v="X-PA-908"/>
        <s v="X-PA-909"/>
        <s v="X-PA-910"/>
        <s v="X-PA-911"/>
        <s v="X-PA-912"/>
        <s v="X-PA-913"/>
        <s v="X-PA-914"/>
        <s v="X-PA-915"/>
        <s v="X-PA-916"/>
        <s v="X-PA-917"/>
        <s v="X-PA-918"/>
        <s v="X-PA-919"/>
        <s v="X-PA-920"/>
        <s v="X-PA-921"/>
        <s v="X-PA-922"/>
        <s v="X-PA-923"/>
        <s v="X-PA-924"/>
        <s v="X-PA-925"/>
        <s v="X-PA-926"/>
        <s v="X-PA-927"/>
        <s v="X-PA-928"/>
        <s v="X-PA-929"/>
        <s v="X-PA-930"/>
        <s v="X-PA-931"/>
        <s v="X-PA-932"/>
        <s v="X-PA-933"/>
        <s v="X-PA-934"/>
        <s v="X-PA-935"/>
        <s v="X-PA-936"/>
        <s v="X-PA-937"/>
        <s v="X-PA-938"/>
        <s v="X-PA-939"/>
        <s v="X-PA-940"/>
        <s v="X-PA-941"/>
        <s v="X-PA-942"/>
        <s v="X-PA-943"/>
        <s v="X-PA-944"/>
        <s v="X-PA-945"/>
        <s v="X-PA-946"/>
        <s v="X-PA-947"/>
        <s v="X-PA-948"/>
        <s v="X-PA-949"/>
        <s v="X-PA-950"/>
        <s v="X-PA-951"/>
        <s v="X-PA-952"/>
        <s v="X-PA-953"/>
        <s v="X-PA-954"/>
        <s v="X-PA-955"/>
        <s v="X-PA-956"/>
        <s v="X-PA-957"/>
        <s v="X-PA-958"/>
        <s v="X-PA-959"/>
        <s v="X-PA-960"/>
        <s v="X-PA-961"/>
        <s v="X-PA-962"/>
        <s v="X-PA-963"/>
        <s v="X-PA-964"/>
        <s v="X-PA-965"/>
        <s v="X-PA-966"/>
        <s v="X-PA-967"/>
        <s v="X-PA-968"/>
        <s v="X-PA-401"/>
        <s v="X-PA-451"/>
        <s v="X-PA-683"/>
        <s v="X-PA-692"/>
        <s v="X-PA-452"/>
        <s v="X-PA-621"/>
        <s v="X-PA-622"/>
        <s v="X-PA-801"/>
        <s v="X-PA-802"/>
        <s v="X-PA-803"/>
        <s v="X-PA-804"/>
        <s v="X-PB-805"/>
        <s v="X-PB-806"/>
        <s v="X-PA-807"/>
        <s v="X-PA-402"/>
        <s v="X-PA-422"/>
        <s v="X-PA-423"/>
        <s v="X-PA-662"/>
        <s v="X-PA-661"/>
        <s v="X-PA-682"/>
        <s v="X-PA-681"/>
        <s v="X-PA-002"/>
        <s v="X-PA-051"/>
        <s v="X-PA-092"/>
        <s v="X-PA-131"/>
        <s v="X-PA-201"/>
        <s v="X-PA-241"/>
        <s v="X-PA-281"/>
        <s v="X-PA-331"/>
        <s v="X-PA-501"/>
        <s v="X-PA-411"/>
        <s v="X-PA-011"/>
        <s v="X-PA-061"/>
        <s v="X-PA-091"/>
        <s v="X-PA-141"/>
        <s v="X-PA-212"/>
        <s v="X-PA-251"/>
        <s v="X-PA-291"/>
        <s v="X-PA-341"/>
        <s v="X-PA-511"/>
        <s v="X-PA-431"/>
        <s v="X-PA-001"/>
        <s v="X-PA-062"/>
        <s v="X-PA-102"/>
        <s v="X-PA-151"/>
        <s v="X-PA-211"/>
        <s v="X-PA-252"/>
        <s v="X-PA-302"/>
        <s v="X-PA-342"/>
        <s v="X-PA-512"/>
        <s v="X-PA-651"/>
        <s v="X-PA-021"/>
        <s v="X-PA-071"/>
        <s v="X-PA-101"/>
        <s v="X-PA-152"/>
        <s v="X-PA-222"/>
        <s v="X-PA-261"/>
        <s v="X-PA-301"/>
        <s v="X-PA-351"/>
        <s v="X-PA-721"/>
        <s v="X-PA-031"/>
        <s v="X-PA-072"/>
        <s v="X-PA-111"/>
        <s v="X-PA-161"/>
        <s v="X-PA-221"/>
        <s v="X-PA-262"/>
        <s v="X-PA-312"/>
        <s v="X-PA-352"/>
        <s v="X-PA-732"/>
        <s v="X-PA-042"/>
        <s v="X-PA-081"/>
        <s v="X-PA-122"/>
        <s v="X-PA-162"/>
        <s v="X-PA-232"/>
        <s v="X-PA-271"/>
        <s v="X-PA-311"/>
        <s v="X-PA-361"/>
        <s v="X-PA-731"/>
        <s v="X-PA-041"/>
        <s v="X-PA-082"/>
        <s v="X-PA-121"/>
        <s v="X-PA-171"/>
        <s v="X-PA-231"/>
        <s v="X-PA-272"/>
        <s v="X-PA-321"/>
        <s v="X-PA-362"/>
        <s v="X-PA-742"/>
        <s v="X-PA-811"/>
        <s v="X-PA-412"/>
        <s v="X-PA-421"/>
        <s v="X-PA-652"/>
        <s v="X-PA-672"/>
        <s v="X-PA-671"/>
        <s v="X-PA-691"/>
        <s v="X-PC-751"/>
      </sharedItems>
    </cacheField>
    <cacheField name="CONDUIT_x000a_LENGTH_x000a_[m]" numFmtId="0">
      <sharedItems containsBlank="1" containsMixedTypes="1" containsNumber="1" containsInteger="1" minValue="4" maxValue="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ok" refreshedDate="43760.723078124996" createdVersion="6" refreshedVersion="6" minRefreshableVersion="3" recordCount="1197" xr:uid="{00000000-000A-0000-FFFF-FFFF03000000}">
  <cacheSource type="worksheet">
    <worksheetSource ref="D18:J1168" sheet="Stmap-2"/>
  </cacheSource>
  <cacheFields count="6">
    <cacheField name="CATEGORY" numFmtId="0">
      <sharedItems containsBlank="1" count="4">
        <m/>
        <s v="P"/>
        <s v="S"/>
        <s v="C"/>
      </sharedItems>
    </cacheField>
    <cacheField name="VOLTAGE_x000a_[kV]" numFmtId="0">
      <sharedItems containsBlank="1" count="5">
        <m/>
        <s v="22.9kV"/>
        <s v="0.6/1kV"/>
        <s v="-"/>
        <s v="F.O CABLE"/>
      </sharedItems>
    </cacheField>
    <cacheField name="TYPE" numFmtId="0">
      <sharedItems containsBlank="1" count="9">
        <m/>
        <s v="FR-CN/CO-W"/>
        <s v="FR-CV"/>
        <s v="UL2919(RS485)"/>
        <s v="FR-CVV-S"/>
        <s v="FR-CVV-I/C AMS"/>
        <s v="STP-CAT.5e"/>
        <s v="FR-3"/>
        <s v="SINGLE MODE"/>
      </sharedItems>
    </cacheField>
    <cacheField name="CORE" numFmtId="0">
      <sharedItems containsBlank="1" count="11">
        <m/>
        <s v="1C"/>
        <s v="2C"/>
        <s v="4C"/>
        <s v="3C"/>
        <s v="2P"/>
        <s v="10C"/>
        <s v="4P"/>
        <s v="1P"/>
        <s v="6P"/>
        <s v="1T"/>
      </sharedItems>
    </cacheField>
    <cacheField name="SIZE_x000a_[mm2]" numFmtId="0">
      <sharedItems containsBlank="1" containsMixedTypes="1" containsNumber="1" minValue="0" maxValue="185" count="12">
        <m/>
        <n v="100"/>
        <n v="185"/>
        <n v="10"/>
        <n v="25"/>
        <n v="6"/>
        <n v="16"/>
        <n v="4"/>
        <s v="24AWG"/>
        <n v="2.5"/>
        <n v="1.5"/>
        <n v="0"/>
      </sharedItems>
    </cacheField>
    <cacheField name="LENGTH_x000a_[m]" numFmtId="0">
      <sharedItems containsString="0" containsBlank="1" containsNumber="1" containsInteger="1" minValue="8" maxValue="1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8">
  <r>
    <x v="0"/>
    <m/>
  </r>
  <r>
    <x v="0"/>
    <m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0"/>
    <m/>
  </r>
  <r>
    <x v="2"/>
    <n v="13"/>
  </r>
  <r>
    <x v="0"/>
    <m/>
  </r>
  <r>
    <x v="0"/>
    <m/>
  </r>
  <r>
    <x v="3"/>
    <n v="13"/>
  </r>
  <r>
    <x v="0"/>
    <m/>
  </r>
  <r>
    <x v="0"/>
    <m/>
  </r>
  <r>
    <x v="4"/>
    <n v="13"/>
  </r>
  <r>
    <x v="0"/>
    <m/>
  </r>
  <r>
    <x v="0"/>
    <m/>
  </r>
  <r>
    <x v="5"/>
    <n v="13"/>
  </r>
  <r>
    <x v="0"/>
    <m/>
  </r>
  <r>
    <x v="0"/>
    <m/>
  </r>
  <r>
    <x v="6"/>
    <n v="13"/>
  </r>
  <r>
    <x v="0"/>
    <m/>
  </r>
  <r>
    <x v="0"/>
    <m/>
  </r>
  <r>
    <x v="7"/>
    <n v="13"/>
  </r>
  <r>
    <x v="0"/>
    <m/>
  </r>
  <r>
    <x v="0"/>
    <m/>
  </r>
  <r>
    <x v="8"/>
    <n v="13"/>
  </r>
  <r>
    <x v="0"/>
    <m/>
  </r>
  <r>
    <x v="0"/>
    <m/>
  </r>
  <r>
    <x v="9"/>
    <n v="13"/>
  </r>
  <r>
    <x v="0"/>
    <m/>
  </r>
  <r>
    <x v="0"/>
    <m/>
  </r>
  <r>
    <x v="10"/>
    <n v="13"/>
  </r>
  <r>
    <x v="0"/>
    <m/>
  </r>
  <r>
    <x v="0"/>
    <m/>
  </r>
  <r>
    <x v="11"/>
    <n v="13"/>
  </r>
  <r>
    <x v="0"/>
    <m/>
  </r>
  <r>
    <x v="0"/>
    <m/>
  </r>
  <r>
    <x v="12"/>
    <n v="13"/>
  </r>
  <r>
    <x v="0"/>
    <m/>
  </r>
  <r>
    <x v="0"/>
    <m/>
  </r>
  <r>
    <x v="13"/>
    <n v="13"/>
  </r>
  <r>
    <x v="0"/>
    <m/>
  </r>
  <r>
    <x v="0"/>
    <m/>
  </r>
  <r>
    <x v="14"/>
    <n v="13"/>
  </r>
  <r>
    <x v="0"/>
    <m/>
  </r>
  <r>
    <x v="0"/>
    <m/>
  </r>
  <r>
    <x v="15"/>
    <n v="13"/>
  </r>
  <r>
    <x v="0"/>
    <m/>
  </r>
  <r>
    <x v="0"/>
    <m/>
  </r>
  <r>
    <x v="16"/>
    <n v="13"/>
  </r>
  <r>
    <x v="0"/>
    <m/>
  </r>
  <r>
    <x v="0"/>
    <m/>
  </r>
  <r>
    <x v="17"/>
    <n v="13"/>
  </r>
  <r>
    <x v="0"/>
    <m/>
  </r>
  <r>
    <x v="0"/>
    <m/>
  </r>
  <r>
    <x v="18"/>
    <n v="16"/>
  </r>
  <r>
    <x v="0"/>
    <m/>
  </r>
  <r>
    <x v="0"/>
    <m/>
  </r>
  <r>
    <x v="19"/>
    <n v="16"/>
  </r>
  <r>
    <x v="0"/>
    <m/>
  </r>
  <r>
    <x v="0"/>
    <m/>
  </r>
  <r>
    <x v="20"/>
    <n v="19"/>
  </r>
  <r>
    <x v="21"/>
    <n v="17"/>
  </r>
  <r>
    <x v="22"/>
    <n v="15"/>
  </r>
  <r>
    <x v="23"/>
    <n v="13"/>
  </r>
  <r>
    <x v="24"/>
    <n v="10"/>
  </r>
  <r>
    <x v="25"/>
    <n v="8"/>
  </r>
  <r>
    <x v="26"/>
    <n v="13"/>
  </r>
  <r>
    <x v="27"/>
    <n v="8"/>
  </r>
  <r>
    <x v="28"/>
    <n v="11"/>
  </r>
  <r>
    <x v="29"/>
    <n v="13"/>
  </r>
  <r>
    <x v="30"/>
    <n v="10"/>
  </r>
  <r>
    <x v="31"/>
    <n v="8"/>
  </r>
  <r>
    <x v="0"/>
    <m/>
  </r>
  <r>
    <x v="32"/>
    <n v="24"/>
  </r>
  <r>
    <x v="0"/>
    <m/>
  </r>
  <r>
    <x v="0"/>
    <m/>
  </r>
  <r>
    <x v="33"/>
    <n v="24"/>
  </r>
  <r>
    <x v="0"/>
    <m/>
  </r>
  <r>
    <x v="0"/>
    <m/>
  </r>
  <r>
    <x v="34"/>
    <n v="21"/>
  </r>
  <r>
    <x v="0"/>
    <m/>
  </r>
  <r>
    <x v="0"/>
    <m/>
  </r>
  <r>
    <x v="35"/>
    <n v="21"/>
  </r>
  <r>
    <x v="0"/>
    <m/>
  </r>
  <r>
    <x v="0"/>
    <m/>
  </r>
  <r>
    <x v="36"/>
    <n v="21"/>
  </r>
  <r>
    <x v="0"/>
    <m/>
  </r>
  <r>
    <x v="0"/>
    <m/>
  </r>
  <r>
    <x v="37"/>
    <n v="21"/>
  </r>
  <r>
    <x v="0"/>
    <m/>
  </r>
  <r>
    <x v="0"/>
    <m/>
  </r>
  <r>
    <x v="38"/>
    <n v="22"/>
  </r>
  <r>
    <x v="0"/>
    <m/>
  </r>
  <r>
    <x v="0"/>
    <m/>
  </r>
  <r>
    <x v="39"/>
    <n v="22"/>
  </r>
  <r>
    <x v="0"/>
    <m/>
  </r>
  <r>
    <x v="0"/>
    <m/>
  </r>
  <r>
    <x v="40"/>
    <n v="21"/>
  </r>
  <r>
    <x v="0"/>
    <m/>
  </r>
  <r>
    <x v="0"/>
    <m/>
  </r>
  <r>
    <x v="41"/>
    <n v="21"/>
  </r>
  <r>
    <x v="0"/>
    <m/>
  </r>
  <r>
    <x v="0"/>
    <m/>
  </r>
  <r>
    <x v="42"/>
    <n v="21"/>
  </r>
  <r>
    <x v="0"/>
    <m/>
  </r>
  <r>
    <x v="0"/>
    <m/>
  </r>
  <r>
    <x v="43"/>
    <n v="21"/>
  </r>
  <r>
    <x v="0"/>
    <m/>
  </r>
  <r>
    <x v="0"/>
    <m/>
  </r>
  <r>
    <x v="44"/>
    <n v="21"/>
  </r>
  <r>
    <x v="0"/>
    <m/>
  </r>
  <r>
    <x v="0"/>
    <m/>
  </r>
  <r>
    <x v="45"/>
    <n v="21"/>
  </r>
  <r>
    <x v="0"/>
    <m/>
  </r>
  <r>
    <x v="0"/>
    <m/>
  </r>
  <r>
    <x v="46"/>
    <n v="21"/>
  </r>
  <r>
    <x v="0"/>
    <m/>
  </r>
  <r>
    <x v="0"/>
    <m/>
  </r>
  <r>
    <x v="47"/>
    <n v="21"/>
  </r>
  <r>
    <x v="0"/>
    <m/>
  </r>
  <r>
    <x v="0"/>
    <m/>
  </r>
  <r>
    <x v="48"/>
    <n v="21"/>
  </r>
  <r>
    <x v="0"/>
    <m/>
  </r>
  <r>
    <x v="0"/>
    <m/>
  </r>
  <r>
    <x v="49"/>
    <n v="21"/>
  </r>
  <r>
    <x v="0"/>
    <m/>
  </r>
  <r>
    <x v="0"/>
    <m/>
  </r>
  <r>
    <x v="50"/>
    <n v="26"/>
  </r>
  <r>
    <x v="0"/>
    <m/>
  </r>
  <r>
    <x v="0"/>
    <m/>
  </r>
  <r>
    <x v="51"/>
    <n v="26"/>
  </r>
  <r>
    <x v="0"/>
    <m/>
  </r>
  <r>
    <x v="0"/>
    <m/>
  </r>
  <r>
    <x v="52"/>
    <n v="28"/>
  </r>
  <r>
    <x v="53"/>
    <n v="27"/>
  </r>
  <r>
    <x v="54"/>
    <n v="25"/>
  </r>
  <r>
    <x v="55"/>
    <n v="22"/>
  </r>
  <r>
    <x v="56"/>
    <n v="8"/>
  </r>
  <r>
    <x v="57"/>
    <n v="10"/>
  </r>
  <r>
    <x v="58"/>
    <n v="8"/>
  </r>
  <r>
    <x v="59"/>
    <n v="21"/>
  </r>
  <r>
    <x v="60"/>
    <n v="8"/>
  </r>
  <r>
    <x v="61"/>
    <n v="11"/>
  </r>
  <r>
    <x v="62"/>
    <n v="21"/>
  </r>
  <r>
    <x v="63"/>
    <n v="10"/>
  </r>
  <r>
    <x v="64"/>
    <n v="8"/>
  </r>
  <r>
    <x v="0"/>
    <m/>
  </r>
  <r>
    <x v="65"/>
    <n v="41"/>
  </r>
  <r>
    <x v="0"/>
    <m/>
  </r>
  <r>
    <x v="0"/>
    <m/>
  </r>
  <r>
    <x v="66"/>
    <n v="41"/>
  </r>
  <r>
    <x v="0"/>
    <m/>
  </r>
  <r>
    <x v="0"/>
    <m/>
  </r>
  <r>
    <x v="67"/>
    <n v="38"/>
  </r>
  <r>
    <x v="0"/>
    <m/>
  </r>
  <r>
    <x v="0"/>
    <m/>
  </r>
  <r>
    <x v="68"/>
    <n v="38"/>
  </r>
  <r>
    <x v="0"/>
    <m/>
  </r>
  <r>
    <x v="0"/>
    <m/>
  </r>
  <r>
    <x v="69"/>
    <n v="38"/>
  </r>
  <r>
    <x v="0"/>
    <m/>
  </r>
  <r>
    <x v="0"/>
    <m/>
  </r>
  <r>
    <x v="70"/>
    <n v="38"/>
  </r>
  <r>
    <x v="0"/>
    <m/>
  </r>
  <r>
    <x v="0"/>
    <m/>
  </r>
  <r>
    <x v="71"/>
    <n v="38"/>
  </r>
  <r>
    <x v="0"/>
    <m/>
  </r>
  <r>
    <x v="0"/>
    <m/>
  </r>
  <r>
    <x v="72"/>
    <n v="38"/>
  </r>
  <r>
    <x v="0"/>
    <m/>
  </r>
  <r>
    <x v="0"/>
    <m/>
  </r>
  <r>
    <x v="73"/>
    <n v="38"/>
  </r>
  <r>
    <x v="0"/>
    <m/>
  </r>
  <r>
    <x v="0"/>
    <m/>
  </r>
  <r>
    <x v="74"/>
    <n v="38"/>
  </r>
  <r>
    <x v="0"/>
    <m/>
  </r>
  <r>
    <x v="0"/>
    <m/>
  </r>
  <r>
    <x v="75"/>
    <n v="38"/>
  </r>
  <r>
    <x v="0"/>
    <m/>
  </r>
  <r>
    <x v="0"/>
    <m/>
  </r>
  <r>
    <x v="76"/>
    <n v="38"/>
  </r>
  <r>
    <x v="0"/>
    <m/>
  </r>
  <r>
    <x v="0"/>
    <m/>
  </r>
  <r>
    <x v="77"/>
    <n v="38"/>
  </r>
  <r>
    <x v="0"/>
    <m/>
  </r>
  <r>
    <x v="0"/>
    <m/>
  </r>
  <r>
    <x v="78"/>
    <n v="38"/>
  </r>
  <r>
    <x v="0"/>
    <m/>
  </r>
  <r>
    <x v="0"/>
    <m/>
  </r>
  <r>
    <x v="79"/>
    <n v="39"/>
  </r>
  <r>
    <x v="0"/>
    <m/>
  </r>
  <r>
    <x v="0"/>
    <m/>
  </r>
  <r>
    <x v="80"/>
    <n v="39"/>
  </r>
  <r>
    <x v="0"/>
    <m/>
  </r>
  <r>
    <x v="0"/>
    <m/>
  </r>
  <r>
    <x v="81"/>
    <n v="38"/>
  </r>
  <r>
    <x v="0"/>
    <m/>
  </r>
  <r>
    <x v="0"/>
    <m/>
  </r>
  <r>
    <x v="82"/>
    <n v="38"/>
  </r>
  <r>
    <x v="0"/>
    <m/>
  </r>
  <r>
    <x v="0"/>
    <m/>
  </r>
  <r>
    <x v="83"/>
    <n v="43"/>
  </r>
  <r>
    <x v="0"/>
    <m/>
  </r>
  <r>
    <x v="0"/>
    <m/>
  </r>
  <r>
    <x v="84"/>
    <n v="43"/>
  </r>
  <r>
    <x v="0"/>
    <m/>
  </r>
  <r>
    <x v="0"/>
    <m/>
  </r>
  <r>
    <x v="85"/>
    <n v="45"/>
  </r>
  <r>
    <x v="86"/>
    <n v="44"/>
  </r>
  <r>
    <x v="87"/>
    <n v="42"/>
  </r>
  <r>
    <x v="88"/>
    <n v="38"/>
  </r>
  <r>
    <x v="89"/>
    <n v="8"/>
  </r>
  <r>
    <x v="90"/>
    <n v="10"/>
  </r>
  <r>
    <x v="91"/>
    <n v="8"/>
  </r>
  <r>
    <x v="92"/>
    <n v="38"/>
  </r>
  <r>
    <x v="93"/>
    <n v="8"/>
  </r>
  <r>
    <x v="94"/>
    <n v="11"/>
  </r>
  <r>
    <x v="95"/>
    <n v="39"/>
  </r>
  <r>
    <x v="96"/>
    <n v="10"/>
  </r>
  <r>
    <x v="97"/>
    <n v="8"/>
  </r>
  <r>
    <x v="0"/>
    <m/>
  </r>
  <r>
    <x v="98"/>
    <n v="48"/>
  </r>
  <r>
    <x v="0"/>
    <m/>
  </r>
  <r>
    <x v="0"/>
    <m/>
  </r>
  <r>
    <x v="99"/>
    <n v="48"/>
  </r>
  <r>
    <x v="0"/>
    <m/>
  </r>
  <r>
    <x v="0"/>
    <m/>
  </r>
  <r>
    <x v="100"/>
    <n v="46"/>
  </r>
  <r>
    <x v="0"/>
    <m/>
  </r>
  <r>
    <x v="0"/>
    <m/>
  </r>
  <r>
    <x v="101"/>
    <n v="46"/>
  </r>
  <r>
    <x v="0"/>
    <m/>
  </r>
  <r>
    <x v="0"/>
    <m/>
  </r>
  <r>
    <x v="102"/>
    <n v="46"/>
  </r>
  <r>
    <x v="0"/>
    <m/>
  </r>
  <r>
    <x v="0"/>
    <m/>
  </r>
  <r>
    <x v="103"/>
    <n v="46"/>
  </r>
  <r>
    <x v="0"/>
    <m/>
  </r>
  <r>
    <x v="0"/>
    <m/>
  </r>
  <r>
    <x v="104"/>
    <n v="46"/>
  </r>
  <r>
    <x v="0"/>
    <m/>
  </r>
  <r>
    <x v="0"/>
    <m/>
  </r>
  <r>
    <x v="105"/>
    <n v="46"/>
  </r>
  <r>
    <x v="0"/>
    <m/>
  </r>
  <r>
    <x v="0"/>
    <m/>
  </r>
  <r>
    <x v="106"/>
    <n v="47"/>
  </r>
  <r>
    <x v="0"/>
    <m/>
  </r>
  <r>
    <x v="0"/>
    <m/>
  </r>
  <r>
    <x v="107"/>
    <n v="47"/>
  </r>
  <r>
    <x v="0"/>
    <m/>
  </r>
  <r>
    <x v="0"/>
    <m/>
  </r>
  <r>
    <x v="108"/>
    <n v="46"/>
  </r>
  <r>
    <x v="0"/>
    <m/>
  </r>
  <r>
    <x v="0"/>
    <m/>
  </r>
  <r>
    <x v="109"/>
    <n v="46"/>
  </r>
  <r>
    <x v="0"/>
    <m/>
  </r>
  <r>
    <x v="0"/>
    <m/>
  </r>
  <r>
    <x v="110"/>
    <n v="46"/>
  </r>
  <r>
    <x v="0"/>
    <m/>
  </r>
  <r>
    <x v="0"/>
    <m/>
  </r>
  <r>
    <x v="111"/>
    <n v="46"/>
  </r>
  <r>
    <x v="0"/>
    <m/>
  </r>
  <r>
    <x v="0"/>
    <m/>
  </r>
  <r>
    <x v="112"/>
    <n v="46"/>
  </r>
  <r>
    <x v="0"/>
    <m/>
  </r>
  <r>
    <x v="0"/>
    <m/>
  </r>
  <r>
    <x v="113"/>
    <n v="46"/>
  </r>
  <r>
    <x v="0"/>
    <m/>
  </r>
  <r>
    <x v="0"/>
    <m/>
  </r>
  <r>
    <x v="114"/>
    <n v="46"/>
  </r>
  <r>
    <x v="0"/>
    <m/>
  </r>
  <r>
    <x v="0"/>
    <m/>
  </r>
  <r>
    <x v="115"/>
    <n v="46"/>
  </r>
  <r>
    <x v="0"/>
    <m/>
  </r>
  <r>
    <x v="0"/>
    <m/>
  </r>
  <r>
    <x v="116"/>
    <n v="49"/>
  </r>
  <r>
    <x v="0"/>
    <m/>
  </r>
  <r>
    <x v="0"/>
    <m/>
  </r>
  <r>
    <x v="117"/>
    <n v="49"/>
  </r>
  <r>
    <x v="0"/>
    <m/>
  </r>
  <r>
    <x v="0"/>
    <m/>
  </r>
  <r>
    <x v="118"/>
    <n v="9"/>
  </r>
  <r>
    <x v="119"/>
    <n v="8"/>
  </r>
  <r>
    <x v="120"/>
    <n v="6"/>
  </r>
  <r>
    <x v="121"/>
    <n v="46"/>
  </r>
  <r>
    <x v="122"/>
    <n v="8"/>
  </r>
  <r>
    <x v="123"/>
    <n v="10"/>
  </r>
  <r>
    <x v="124"/>
    <n v="8"/>
  </r>
  <r>
    <x v="125"/>
    <n v="47"/>
  </r>
  <r>
    <x v="126"/>
    <n v="8"/>
  </r>
  <r>
    <x v="127"/>
    <n v="11"/>
  </r>
  <r>
    <x v="128"/>
    <n v="46"/>
  </r>
  <r>
    <x v="129"/>
    <n v="10"/>
  </r>
  <r>
    <x v="130"/>
    <n v="8"/>
  </r>
  <r>
    <x v="0"/>
    <m/>
  </r>
  <r>
    <x v="131"/>
    <n v="63"/>
  </r>
  <r>
    <x v="0"/>
    <m/>
  </r>
  <r>
    <x v="0"/>
    <m/>
  </r>
  <r>
    <x v="132"/>
    <n v="63"/>
  </r>
  <r>
    <x v="0"/>
    <m/>
  </r>
  <r>
    <x v="0"/>
    <m/>
  </r>
  <r>
    <x v="133"/>
    <n v="63"/>
  </r>
  <r>
    <x v="0"/>
    <m/>
  </r>
  <r>
    <x v="0"/>
    <m/>
  </r>
  <r>
    <x v="134"/>
    <n v="63"/>
  </r>
  <r>
    <x v="0"/>
    <m/>
  </r>
  <r>
    <x v="0"/>
    <m/>
  </r>
  <r>
    <x v="135"/>
    <n v="63"/>
  </r>
  <r>
    <x v="0"/>
    <m/>
  </r>
  <r>
    <x v="0"/>
    <m/>
  </r>
  <r>
    <x v="136"/>
    <n v="63"/>
  </r>
  <r>
    <x v="0"/>
    <m/>
  </r>
  <r>
    <x v="0"/>
    <m/>
  </r>
  <r>
    <x v="137"/>
    <n v="63"/>
  </r>
  <r>
    <x v="0"/>
    <m/>
  </r>
  <r>
    <x v="0"/>
    <m/>
  </r>
  <r>
    <x v="138"/>
    <n v="63"/>
  </r>
  <r>
    <x v="0"/>
    <m/>
  </r>
  <r>
    <x v="0"/>
    <m/>
  </r>
  <r>
    <x v="139"/>
    <n v="63"/>
  </r>
  <r>
    <x v="0"/>
    <m/>
  </r>
  <r>
    <x v="0"/>
    <m/>
  </r>
  <r>
    <x v="140"/>
    <n v="63"/>
  </r>
  <r>
    <x v="0"/>
    <m/>
  </r>
  <r>
    <x v="0"/>
    <m/>
  </r>
  <r>
    <x v="141"/>
    <n v="63"/>
  </r>
  <r>
    <x v="0"/>
    <m/>
  </r>
  <r>
    <x v="0"/>
    <m/>
  </r>
  <r>
    <x v="142"/>
    <n v="63"/>
  </r>
  <r>
    <x v="0"/>
    <m/>
  </r>
  <r>
    <x v="0"/>
    <m/>
  </r>
  <r>
    <x v="143"/>
    <n v="63"/>
  </r>
  <r>
    <x v="0"/>
    <m/>
  </r>
  <r>
    <x v="0"/>
    <m/>
  </r>
  <r>
    <x v="144"/>
    <n v="63"/>
  </r>
  <r>
    <x v="0"/>
    <m/>
  </r>
  <r>
    <x v="0"/>
    <m/>
  </r>
  <r>
    <x v="145"/>
    <n v="63"/>
  </r>
  <r>
    <x v="0"/>
    <m/>
  </r>
  <r>
    <x v="0"/>
    <m/>
  </r>
  <r>
    <x v="146"/>
    <n v="63"/>
  </r>
  <r>
    <x v="0"/>
    <m/>
  </r>
  <r>
    <x v="0"/>
    <m/>
  </r>
  <r>
    <x v="147"/>
    <n v="66"/>
  </r>
  <r>
    <x v="0"/>
    <m/>
  </r>
  <r>
    <x v="0"/>
    <m/>
  </r>
  <r>
    <x v="148"/>
    <n v="66"/>
  </r>
  <r>
    <x v="0"/>
    <m/>
  </r>
  <r>
    <x v="0"/>
    <m/>
  </r>
  <r>
    <x v="149"/>
    <n v="28"/>
  </r>
  <r>
    <x v="150"/>
    <n v="27"/>
  </r>
  <r>
    <x v="151"/>
    <n v="25"/>
  </r>
  <r>
    <x v="152"/>
    <n v="63"/>
  </r>
  <r>
    <x v="153"/>
    <n v="10"/>
  </r>
  <r>
    <x v="154"/>
    <n v="8"/>
  </r>
  <r>
    <x v="155"/>
    <n v="63"/>
  </r>
  <r>
    <x v="156"/>
    <n v="8"/>
  </r>
  <r>
    <x v="157"/>
    <n v="11"/>
  </r>
  <r>
    <x v="158"/>
    <n v="63"/>
  </r>
  <r>
    <x v="159"/>
    <n v="10"/>
  </r>
  <r>
    <x v="160"/>
    <n v="8"/>
  </r>
  <r>
    <x v="0"/>
    <m/>
  </r>
  <r>
    <x v="161"/>
    <n v="71"/>
  </r>
  <r>
    <x v="0"/>
    <m/>
  </r>
  <r>
    <x v="0"/>
    <m/>
  </r>
  <r>
    <x v="162"/>
    <n v="71"/>
  </r>
  <r>
    <x v="0"/>
    <m/>
  </r>
  <r>
    <x v="0"/>
    <m/>
  </r>
  <r>
    <x v="163"/>
    <n v="71"/>
  </r>
  <r>
    <x v="0"/>
    <m/>
  </r>
  <r>
    <x v="0"/>
    <m/>
  </r>
  <r>
    <x v="164"/>
    <n v="71"/>
  </r>
  <r>
    <x v="0"/>
    <m/>
  </r>
  <r>
    <x v="0"/>
    <m/>
  </r>
  <r>
    <x v="165"/>
    <n v="71"/>
  </r>
  <r>
    <x v="0"/>
    <m/>
  </r>
  <r>
    <x v="0"/>
    <m/>
  </r>
  <r>
    <x v="166"/>
    <n v="71"/>
  </r>
  <r>
    <x v="0"/>
    <m/>
  </r>
  <r>
    <x v="0"/>
    <m/>
  </r>
  <r>
    <x v="167"/>
    <n v="71"/>
  </r>
  <r>
    <x v="0"/>
    <m/>
  </r>
  <r>
    <x v="0"/>
    <m/>
  </r>
  <r>
    <x v="168"/>
    <n v="71"/>
  </r>
  <r>
    <x v="0"/>
    <m/>
  </r>
  <r>
    <x v="0"/>
    <m/>
  </r>
  <r>
    <x v="169"/>
    <n v="71"/>
  </r>
  <r>
    <x v="0"/>
    <m/>
  </r>
  <r>
    <x v="0"/>
    <m/>
  </r>
  <r>
    <x v="170"/>
    <n v="71"/>
  </r>
  <r>
    <x v="0"/>
    <m/>
  </r>
  <r>
    <x v="0"/>
    <m/>
  </r>
  <r>
    <x v="171"/>
    <n v="71"/>
  </r>
  <r>
    <x v="0"/>
    <m/>
  </r>
  <r>
    <x v="0"/>
    <m/>
  </r>
  <r>
    <x v="172"/>
    <n v="71"/>
  </r>
  <r>
    <x v="0"/>
    <m/>
  </r>
  <r>
    <x v="0"/>
    <m/>
  </r>
  <r>
    <x v="173"/>
    <n v="71"/>
  </r>
  <r>
    <x v="0"/>
    <m/>
  </r>
  <r>
    <x v="0"/>
    <m/>
  </r>
  <r>
    <x v="174"/>
    <n v="71"/>
  </r>
  <r>
    <x v="0"/>
    <m/>
  </r>
  <r>
    <x v="0"/>
    <m/>
  </r>
  <r>
    <x v="175"/>
    <n v="71"/>
  </r>
  <r>
    <x v="0"/>
    <m/>
  </r>
  <r>
    <x v="0"/>
    <m/>
  </r>
  <r>
    <x v="176"/>
    <n v="71"/>
  </r>
  <r>
    <x v="0"/>
    <m/>
  </r>
  <r>
    <x v="0"/>
    <m/>
  </r>
  <r>
    <x v="177"/>
    <n v="75"/>
  </r>
  <r>
    <x v="0"/>
    <m/>
  </r>
  <r>
    <x v="0"/>
    <m/>
  </r>
  <r>
    <x v="178"/>
    <n v="75"/>
  </r>
  <r>
    <x v="0"/>
    <m/>
  </r>
  <r>
    <x v="0"/>
    <m/>
  </r>
  <r>
    <x v="179"/>
    <n v="40"/>
  </r>
  <r>
    <x v="180"/>
    <n v="39"/>
  </r>
  <r>
    <x v="181"/>
    <n v="33"/>
  </r>
  <r>
    <x v="182"/>
    <n v="71"/>
  </r>
  <r>
    <x v="183"/>
    <n v="10"/>
  </r>
  <r>
    <x v="184"/>
    <n v="8"/>
  </r>
  <r>
    <x v="185"/>
    <n v="71"/>
  </r>
  <r>
    <x v="186"/>
    <n v="8"/>
  </r>
  <r>
    <x v="187"/>
    <n v="11"/>
  </r>
  <r>
    <x v="188"/>
    <n v="71"/>
  </r>
  <r>
    <x v="189"/>
    <n v="10"/>
  </r>
  <r>
    <x v="190"/>
    <n v="8"/>
  </r>
  <r>
    <x v="0"/>
    <m/>
  </r>
  <r>
    <x v="191"/>
    <n v="85"/>
  </r>
  <r>
    <x v="0"/>
    <m/>
  </r>
  <r>
    <x v="0"/>
    <m/>
  </r>
  <r>
    <x v="192"/>
    <n v="85"/>
  </r>
  <r>
    <x v="0"/>
    <m/>
  </r>
  <r>
    <x v="0"/>
    <m/>
  </r>
  <r>
    <x v="193"/>
    <n v="85"/>
  </r>
  <r>
    <x v="0"/>
    <m/>
  </r>
  <r>
    <x v="0"/>
    <m/>
  </r>
  <r>
    <x v="194"/>
    <n v="85"/>
  </r>
  <r>
    <x v="0"/>
    <m/>
  </r>
  <r>
    <x v="0"/>
    <m/>
  </r>
  <r>
    <x v="195"/>
    <n v="85"/>
  </r>
  <r>
    <x v="0"/>
    <m/>
  </r>
  <r>
    <x v="0"/>
    <m/>
  </r>
  <r>
    <x v="196"/>
    <n v="85"/>
  </r>
  <r>
    <x v="0"/>
    <m/>
  </r>
  <r>
    <x v="0"/>
    <m/>
  </r>
  <r>
    <x v="197"/>
    <n v="85"/>
  </r>
  <r>
    <x v="0"/>
    <m/>
  </r>
  <r>
    <x v="0"/>
    <m/>
  </r>
  <r>
    <x v="198"/>
    <n v="85"/>
  </r>
  <r>
    <x v="0"/>
    <m/>
  </r>
  <r>
    <x v="0"/>
    <m/>
  </r>
  <r>
    <x v="199"/>
    <n v="85"/>
  </r>
  <r>
    <x v="0"/>
    <m/>
  </r>
  <r>
    <x v="0"/>
    <m/>
  </r>
  <r>
    <x v="200"/>
    <n v="85"/>
  </r>
  <r>
    <x v="0"/>
    <m/>
  </r>
  <r>
    <x v="0"/>
    <m/>
  </r>
  <r>
    <x v="201"/>
    <n v="85"/>
  </r>
  <r>
    <x v="0"/>
    <m/>
  </r>
  <r>
    <x v="0"/>
    <m/>
  </r>
  <r>
    <x v="202"/>
    <n v="85"/>
  </r>
  <r>
    <x v="0"/>
    <m/>
  </r>
  <r>
    <x v="0"/>
    <m/>
  </r>
  <r>
    <x v="203"/>
    <n v="85"/>
  </r>
  <r>
    <x v="0"/>
    <m/>
  </r>
  <r>
    <x v="0"/>
    <m/>
  </r>
  <r>
    <x v="204"/>
    <n v="85"/>
  </r>
  <r>
    <x v="0"/>
    <m/>
  </r>
  <r>
    <x v="0"/>
    <m/>
  </r>
  <r>
    <x v="205"/>
    <n v="85"/>
  </r>
  <r>
    <x v="0"/>
    <m/>
  </r>
  <r>
    <x v="0"/>
    <m/>
  </r>
  <r>
    <x v="206"/>
    <n v="85"/>
  </r>
  <r>
    <x v="0"/>
    <m/>
  </r>
  <r>
    <x v="0"/>
    <m/>
  </r>
  <r>
    <x v="207"/>
    <n v="85"/>
  </r>
  <r>
    <x v="0"/>
    <m/>
  </r>
  <r>
    <x v="0"/>
    <m/>
  </r>
  <r>
    <x v="208"/>
    <n v="91"/>
  </r>
  <r>
    <x v="0"/>
    <m/>
  </r>
  <r>
    <x v="0"/>
    <m/>
  </r>
  <r>
    <x v="209"/>
    <n v="57"/>
  </r>
  <r>
    <x v="210"/>
    <n v="56"/>
  </r>
  <r>
    <x v="211"/>
    <n v="49"/>
  </r>
  <r>
    <x v="212"/>
    <n v="85"/>
  </r>
  <r>
    <x v="213"/>
    <n v="10"/>
  </r>
  <r>
    <x v="214"/>
    <n v="8"/>
  </r>
  <r>
    <x v="215"/>
    <n v="85"/>
  </r>
  <r>
    <x v="216"/>
    <n v="8"/>
  </r>
  <r>
    <x v="217"/>
    <n v="11"/>
  </r>
  <r>
    <x v="218"/>
    <n v="85"/>
  </r>
  <r>
    <x v="219"/>
    <n v="10"/>
  </r>
  <r>
    <x v="220"/>
    <n v="8"/>
  </r>
  <r>
    <x v="0"/>
    <m/>
  </r>
  <r>
    <x v="1"/>
    <s v="-"/>
  </r>
  <r>
    <x v="221"/>
    <n v="4"/>
  </r>
  <r>
    <x v="222"/>
    <n v="16"/>
  </r>
  <r>
    <x v="223"/>
    <n v="18"/>
  </r>
  <r>
    <x v="224"/>
    <n v="20"/>
  </r>
  <r>
    <x v="225"/>
    <n v="22"/>
  </r>
  <r>
    <x v="226"/>
    <n v="24"/>
  </r>
  <r>
    <x v="227"/>
    <n v="18"/>
  </r>
  <r>
    <x v="228"/>
    <n v="7"/>
  </r>
  <r>
    <x v="1"/>
    <s v="-"/>
  </r>
  <r>
    <x v="1"/>
    <s v="-"/>
  </r>
  <r>
    <x v="1"/>
    <s v="-"/>
  </r>
  <r>
    <x v="1"/>
    <s v="-"/>
  </r>
  <r>
    <x v="1"/>
    <s v="-"/>
  </r>
  <r>
    <x v="229"/>
    <n v="10"/>
  </r>
  <r>
    <x v="0"/>
    <m/>
  </r>
  <r>
    <x v="1"/>
    <s v="-"/>
  </r>
  <r>
    <x v="230"/>
    <n v="4"/>
  </r>
  <r>
    <x v="231"/>
    <n v="10"/>
  </r>
  <r>
    <x v="232"/>
    <n v="16"/>
  </r>
  <r>
    <x v="233"/>
    <n v="21"/>
  </r>
  <r>
    <x v="234"/>
    <n v="19"/>
  </r>
  <r>
    <x v="235"/>
    <n v="17"/>
  </r>
  <r>
    <x v="236"/>
    <n v="17"/>
  </r>
  <r>
    <x v="237"/>
    <n v="15"/>
  </r>
  <r>
    <x v="238"/>
    <n v="23"/>
  </r>
  <r>
    <x v="239"/>
    <n v="7"/>
  </r>
  <r>
    <x v="1"/>
    <s v="-"/>
  </r>
  <r>
    <x v="1"/>
    <s v="-"/>
  </r>
  <r>
    <x v="1"/>
    <s v="-"/>
  </r>
  <r>
    <x v="1"/>
    <s v="-"/>
  </r>
  <r>
    <x v="1"/>
    <s v="-"/>
  </r>
  <r>
    <x v="0"/>
    <m/>
  </r>
  <r>
    <x v="1"/>
    <s v="-"/>
  </r>
  <r>
    <x v="1"/>
    <s v="-"/>
  </r>
  <r>
    <x v="1"/>
    <s v="-"/>
  </r>
  <r>
    <x v="1"/>
    <s v="-"/>
  </r>
  <r>
    <x v="240"/>
    <n v="8"/>
  </r>
  <r>
    <x v="1"/>
    <s v="-"/>
  </r>
  <r>
    <x v="241"/>
    <n v="6"/>
  </r>
  <r>
    <x v="1"/>
    <s v="-"/>
  </r>
  <r>
    <x v="242"/>
    <n v="8"/>
  </r>
  <r>
    <x v="243"/>
    <n v="10"/>
  </r>
  <r>
    <x v="228"/>
    <s v="-"/>
  </r>
  <r>
    <x v="0"/>
    <m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0"/>
    <m/>
  </r>
  <r>
    <x v="0"/>
    <m/>
  </r>
  <r>
    <x v="1"/>
    <s v="-"/>
  </r>
  <r>
    <x v="1"/>
    <s v="-"/>
  </r>
  <r>
    <x v="0"/>
    <m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0"/>
    <m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0"/>
    <m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0"/>
    <m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0"/>
    <m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0"/>
    <m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0"/>
    <m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0"/>
    <m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1"/>
    <s v="-"/>
  </r>
  <r>
    <x v="0"/>
    <m/>
  </r>
  <r>
    <x v="244"/>
    <n v="4"/>
  </r>
  <r>
    <x v="245"/>
    <n v="4"/>
  </r>
  <r>
    <x v="0"/>
    <m/>
  </r>
  <r>
    <x v="0"/>
    <m/>
  </r>
  <r>
    <x v="246"/>
    <n v="8"/>
  </r>
  <r>
    <x v="0"/>
    <m/>
  </r>
  <r>
    <x v="0"/>
    <m/>
  </r>
  <r>
    <x v="0"/>
    <m/>
  </r>
  <r>
    <x v="0"/>
    <m/>
  </r>
  <r>
    <x v="247"/>
    <n v="12"/>
  </r>
  <r>
    <x v="0"/>
    <m/>
  </r>
  <r>
    <x v="0"/>
    <m/>
  </r>
  <r>
    <x v="0"/>
    <m/>
  </r>
  <r>
    <x v="0"/>
    <m/>
  </r>
  <r>
    <x v="248"/>
    <n v="14"/>
  </r>
  <r>
    <x v="0"/>
    <m/>
  </r>
  <r>
    <x v="0"/>
    <m/>
  </r>
  <r>
    <x v="0"/>
    <m/>
  </r>
  <r>
    <x v="0"/>
    <m/>
  </r>
  <r>
    <x v="249"/>
    <n v="19"/>
  </r>
  <r>
    <x v="0"/>
    <m/>
  </r>
  <r>
    <x v="0"/>
    <m/>
  </r>
  <r>
    <x v="0"/>
    <m/>
  </r>
  <r>
    <x v="0"/>
    <m/>
  </r>
  <r>
    <x v="250"/>
    <n v="21"/>
  </r>
  <r>
    <x v="0"/>
    <m/>
  </r>
  <r>
    <x v="0"/>
    <m/>
  </r>
  <r>
    <x v="0"/>
    <m/>
  </r>
  <r>
    <x v="0"/>
    <m/>
  </r>
  <r>
    <x v="251"/>
    <n v="26"/>
  </r>
  <r>
    <x v="0"/>
    <m/>
  </r>
  <r>
    <x v="0"/>
    <m/>
  </r>
  <r>
    <x v="0"/>
    <m/>
  </r>
  <r>
    <x v="0"/>
    <m/>
  </r>
  <r>
    <x v="252"/>
    <n v="28"/>
  </r>
  <r>
    <x v="0"/>
    <m/>
  </r>
  <r>
    <x v="0"/>
    <m/>
  </r>
  <r>
    <x v="0"/>
    <m/>
  </r>
  <r>
    <x v="0"/>
    <m/>
  </r>
  <r>
    <x v="253"/>
    <n v="32"/>
  </r>
  <r>
    <x v="0"/>
    <m/>
  </r>
  <r>
    <x v="0"/>
    <m/>
  </r>
  <r>
    <x v="0"/>
    <m/>
  </r>
  <r>
    <x v="0"/>
    <m/>
  </r>
  <r>
    <x v="254"/>
    <n v="34"/>
  </r>
  <r>
    <x v="0"/>
    <m/>
  </r>
  <r>
    <x v="0"/>
    <m/>
  </r>
  <r>
    <x v="0"/>
    <m/>
  </r>
  <r>
    <x v="0"/>
    <m/>
  </r>
  <r>
    <x v="255"/>
    <n v="8"/>
  </r>
  <r>
    <x v="0"/>
    <m/>
  </r>
  <r>
    <x v="0"/>
    <m/>
  </r>
  <r>
    <x v="256"/>
    <n v="6"/>
  </r>
  <r>
    <x v="0"/>
    <m/>
  </r>
  <r>
    <x v="0"/>
    <m/>
  </r>
  <r>
    <x v="257"/>
    <n v="8"/>
  </r>
  <r>
    <x v="0"/>
    <m/>
  </r>
  <r>
    <x v="0"/>
    <m/>
  </r>
  <r>
    <x v="0"/>
    <m/>
  </r>
  <r>
    <x v="0"/>
    <m/>
  </r>
  <r>
    <x v="258"/>
    <n v="10"/>
  </r>
  <r>
    <x v="0"/>
    <m/>
  </r>
  <r>
    <x v="0"/>
    <m/>
  </r>
  <r>
    <x v="0"/>
    <m/>
  </r>
  <r>
    <x v="0"/>
    <m/>
  </r>
  <r>
    <x v="259"/>
    <n v="14"/>
  </r>
  <r>
    <x v="0"/>
    <m/>
  </r>
  <r>
    <x v="0"/>
    <m/>
  </r>
  <r>
    <x v="0"/>
    <m/>
  </r>
  <r>
    <x v="0"/>
    <m/>
  </r>
  <r>
    <x v="260"/>
    <n v="16"/>
  </r>
  <r>
    <x v="0"/>
    <m/>
  </r>
  <r>
    <x v="0"/>
    <m/>
  </r>
  <r>
    <x v="0"/>
    <m/>
  </r>
  <r>
    <x v="0"/>
    <m/>
  </r>
  <r>
    <x v="261"/>
    <n v="21"/>
  </r>
  <r>
    <x v="0"/>
    <m/>
  </r>
  <r>
    <x v="0"/>
    <m/>
  </r>
  <r>
    <x v="0"/>
    <m/>
  </r>
  <r>
    <x v="0"/>
    <m/>
  </r>
  <r>
    <x v="262"/>
    <n v="23"/>
  </r>
  <r>
    <x v="0"/>
    <m/>
  </r>
  <r>
    <x v="0"/>
    <m/>
  </r>
  <r>
    <x v="0"/>
    <m/>
  </r>
  <r>
    <x v="0"/>
    <m/>
  </r>
  <r>
    <x v="263"/>
    <n v="28"/>
  </r>
  <r>
    <x v="0"/>
    <m/>
  </r>
  <r>
    <x v="0"/>
    <m/>
  </r>
  <r>
    <x v="0"/>
    <m/>
  </r>
  <r>
    <x v="0"/>
    <m/>
  </r>
  <r>
    <x v="264"/>
    <n v="30"/>
  </r>
  <r>
    <x v="0"/>
    <m/>
  </r>
  <r>
    <x v="0"/>
    <m/>
  </r>
  <r>
    <x v="0"/>
    <m/>
  </r>
  <r>
    <x v="0"/>
    <m/>
  </r>
  <r>
    <x v="265"/>
    <n v="34"/>
  </r>
  <r>
    <x v="0"/>
    <m/>
  </r>
  <r>
    <x v="0"/>
    <m/>
  </r>
  <r>
    <x v="0"/>
    <m/>
  </r>
  <r>
    <x v="0"/>
    <m/>
  </r>
  <r>
    <x v="266"/>
    <n v="36"/>
  </r>
  <r>
    <x v="0"/>
    <m/>
  </r>
  <r>
    <x v="0"/>
    <m/>
  </r>
  <r>
    <x v="0"/>
    <m/>
  </r>
  <r>
    <x v="0"/>
    <m/>
  </r>
  <r>
    <x v="267"/>
    <n v="8"/>
  </r>
  <r>
    <x v="0"/>
    <m/>
  </r>
  <r>
    <x v="0"/>
    <m/>
  </r>
  <r>
    <x v="268"/>
    <n v="6"/>
  </r>
  <r>
    <x v="0"/>
    <m/>
  </r>
  <r>
    <x v="0"/>
    <m/>
  </r>
  <r>
    <x v="269"/>
    <n v="8"/>
  </r>
  <r>
    <x v="0"/>
    <m/>
  </r>
  <r>
    <x v="0"/>
    <m/>
  </r>
  <r>
    <x v="0"/>
    <m/>
  </r>
  <r>
    <x v="0"/>
    <m/>
  </r>
  <r>
    <x v="270"/>
    <n v="10"/>
  </r>
  <r>
    <x v="0"/>
    <m/>
  </r>
  <r>
    <x v="0"/>
    <m/>
  </r>
  <r>
    <x v="0"/>
    <m/>
  </r>
  <r>
    <x v="0"/>
    <m/>
  </r>
  <r>
    <x v="271"/>
    <n v="14"/>
  </r>
  <r>
    <x v="0"/>
    <m/>
  </r>
  <r>
    <x v="0"/>
    <m/>
  </r>
  <r>
    <x v="0"/>
    <m/>
  </r>
  <r>
    <x v="0"/>
    <m/>
  </r>
  <r>
    <x v="272"/>
    <n v="16"/>
  </r>
  <r>
    <x v="0"/>
    <m/>
  </r>
  <r>
    <x v="0"/>
    <m/>
  </r>
  <r>
    <x v="0"/>
    <m/>
  </r>
  <r>
    <x v="0"/>
    <m/>
  </r>
  <r>
    <x v="273"/>
    <n v="21"/>
  </r>
  <r>
    <x v="0"/>
    <m/>
  </r>
  <r>
    <x v="0"/>
    <m/>
  </r>
  <r>
    <x v="0"/>
    <m/>
  </r>
  <r>
    <x v="0"/>
    <m/>
  </r>
  <r>
    <x v="274"/>
    <n v="23"/>
  </r>
  <r>
    <x v="0"/>
    <m/>
  </r>
  <r>
    <x v="0"/>
    <m/>
  </r>
  <r>
    <x v="0"/>
    <m/>
  </r>
  <r>
    <x v="0"/>
    <m/>
  </r>
  <r>
    <x v="275"/>
    <n v="28"/>
  </r>
  <r>
    <x v="0"/>
    <m/>
  </r>
  <r>
    <x v="0"/>
    <m/>
  </r>
  <r>
    <x v="0"/>
    <m/>
  </r>
  <r>
    <x v="0"/>
    <m/>
  </r>
  <r>
    <x v="276"/>
    <n v="30"/>
  </r>
  <r>
    <x v="0"/>
    <m/>
  </r>
  <r>
    <x v="0"/>
    <m/>
  </r>
  <r>
    <x v="0"/>
    <m/>
  </r>
  <r>
    <x v="0"/>
    <m/>
  </r>
  <r>
    <x v="269"/>
    <n v="34"/>
  </r>
  <r>
    <x v="0"/>
    <m/>
  </r>
  <r>
    <x v="0"/>
    <m/>
  </r>
  <r>
    <x v="0"/>
    <m/>
  </r>
  <r>
    <x v="0"/>
    <m/>
  </r>
  <r>
    <x v="269"/>
    <n v="36"/>
  </r>
  <r>
    <x v="0"/>
    <m/>
  </r>
  <r>
    <x v="0"/>
    <m/>
  </r>
  <r>
    <x v="0"/>
    <m/>
  </r>
  <r>
    <x v="0"/>
    <m/>
  </r>
  <r>
    <x v="270"/>
    <n v="8"/>
  </r>
  <r>
    <x v="0"/>
    <m/>
  </r>
  <r>
    <x v="0"/>
    <m/>
  </r>
  <r>
    <x v="271"/>
    <n v="6"/>
  </r>
  <r>
    <x v="0"/>
    <m/>
  </r>
  <r>
    <x v="0"/>
    <m/>
  </r>
  <r>
    <x v="272"/>
    <n v="8"/>
  </r>
  <r>
    <x v="0"/>
    <m/>
  </r>
  <r>
    <x v="0"/>
    <m/>
  </r>
  <r>
    <x v="0"/>
    <m/>
  </r>
  <r>
    <x v="0"/>
    <m/>
  </r>
  <r>
    <x v="273"/>
    <n v="10"/>
  </r>
  <r>
    <x v="0"/>
    <m/>
  </r>
  <r>
    <x v="0"/>
    <m/>
  </r>
  <r>
    <x v="0"/>
    <m/>
  </r>
  <r>
    <x v="0"/>
    <m/>
  </r>
  <r>
    <x v="274"/>
    <n v="14"/>
  </r>
  <r>
    <x v="0"/>
    <m/>
  </r>
  <r>
    <x v="0"/>
    <m/>
  </r>
  <r>
    <x v="0"/>
    <m/>
  </r>
  <r>
    <x v="0"/>
    <m/>
  </r>
  <r>
    <x v="275"/>
    <n v="16"/>
  </r>
  <r>
    <x v="0"/>
    <m/>
  </r>
  <r>
    <x v="0"/>
    <m/>
  </r>
  <r>
    <x v="0"/>
    <m/>
  </r>
  <r>
    <x v="0"/>
    <m/>
  </r>
  <r>
    <x v="276"/>
    <n v="21"/>
  </r>
  <r>
    <x v="0"/>
    <m/>
  </r>
  <r>
    <x v="0"/>
    <m/>
  </r>
  <r>
    <x v="0"/>
    <m/>
  </r>
  <r>
    <x v="0"/>
    <m/>
  </r>
  <r>
    <x v="277"/>
    <n v="23"/>
  </r>
  <r>
    <x v="0"/>
    <m/>
  </r>
  <r>
    <x v="0"/>
    <m/>
  </r>
  <r>
    <x v="0"/>
    <m/>
  </r>
  <r>
    <x v="0"/>
    <m/>
  </r>
  <r>
    <x v="278"/>
    <n v="28"/>
  </r>
  <r>
    <x v="0"/>
    <m/>
  </r>
  <r>
    <x v="0"/>
    <m/>
  </r>
  <r>
    <x v="0"/>
    <m/>
  </r>
  <r>
    <x v="0"/>
    <m/>
  </r>
  <r>
    <x v="279"/>
    <n v="30"/>
  </r>
  <r>
    <x v="0"/>
    <m/>
  </r>
  <r>
    <x v="0"/>
    <m/>
  </r>
  <r>
    <x v="0"/>
    <m/>
  </r>
  <r>
    <x v="0"/>
    <m/>
  </r>
  <r>
    <x v="280"/>
    <n v="34"/>
  </r>
  <r>
    <x v="0"/>
    <m/>
  </r>
  <r>
    <x v="0"/>
    <m/>
  </r>
  <r>
    <x v="0"/>
    <m/>
  </r>
  <r>
    <x v="0"/>
    <m/>
  </r>
  <r>
    <x v="281"/>
    <n v="36"/>
  </r>
  <r>
    <x v="0"/>
    <m/>
  </r>
  <r>
    <x v="0"/>
    <m/>
  </r>
  <r>
    <x v="0"/>
    <m/>
  </r>
  <r>
    <x v="0"/>
    <m/>
  </r>
  <r>
    <x v="282"/>
    <n v="8"/>
  </r>
  <r>
    <x v="0"/>
    <m/>
  </r>
  <r>
    <x v="0"/>
    <m/>
  </r>
  <r>
    <x v="283"/>
    <n v="6"/>
  </r>
  <r>
    <x v="0"/>
    <m/>
  </r>
  <r>
    <x v="0"/>
    <m/>
  </r>
  <r>
    <x v="281"/>
    <n v="8"/>
  </r>
  <r>
    <x v="0"/>
    <m/>
  </r>
  <r>
    <x v="0"/>
    <m/>
  </r>
  <r>
    <x v="0"/>
    <m/>
  </r>
  <r>
    <x v="0"/>
    <m/>
  </r>
  <r>
    <x v="282"/>
    <n v="12"/>
  </r>
  <r>
    <x v="0"/>
    <m/>
  </r>
  <r>
    <x v="0"/>
    <m/>
  </r>
  <r>
    <x v="0"/>
    <m/>
  </r>
  <r>
    <x v="0"/>
    <m/>
  </r>
  <r>
    <x v="283"/>
    <n v="14"/>
  </r>
  <r>
    <x v="0"/>
    <m/>
  </r>
  <r>
    <x v="0"/>
    <m/>
  </r>
  <r>
    <x v="0"/>
    <m/>
  </r>
  <r>
    <x v="0"/>
    <m/>
  </r>
  <r>
    <x v="284"/>
    <n v="19"/>
  </r>
  <r>
    <x v="0"/>
    <m/>
  </r>
  <r>
    <x v="0"/>
    <m/>
  </r>
  <r>
    <x v="0"/>
    <m/>
  </r>
  <r>
    <x v="0"/>
    <m/>
  </r>
  <r>
    <x v="285"/>
    <n v="21"/>
  </r>
  <r>
    <x v="0"/>
    <m/>
  </r>
  <r>
    <x v="0"/>
    <m/>
  </r>
  <r>
    <x v="0"/>
    <m/>
  </r>
  <r>
    <x v="0"/>
    <m/>
  </r>
  <r>
    <x v="286"/>
    <n v="26"/>
  </r>
  <r>
    <x v="0"/>
    <m/>
  </r>
  <r>
    <x v="0"/>
    <m/>
  </r>
  <r>
    <x v="0"/>
    <m/>
  </r>
  <r>
    <x v="0"/>
    <m/>
  </r>
  <r>
    <x v="287"/>
    <n v="28"/>
  </r>
  <r>
    <x v="0"/>
    <m/>
  </r>
  <r>
    <x v="0"/>
    <m/>
  </r>
  <r>
    <x v="0"/>
    <m/>
  </r>
  <r>
    <x v="0"/>
    <m/>
  </r>
  <r>
    <x v="288"/>
    <n v="32"/>
  </r>
  <r>
    <x v="0"/>
    <m/>
  </r>
  <r>
    <x v="0"/>
    <m/>
  </r>
  <r>
    <x v="0"/>
    <m/>
  </r>
  <r>
    <x v="0"/>
    <m/>
  </r>
  <r>
    <x v="289"/>
    <n v="34"/>
  </r>
  <r>
    <x v="0"/>
    <m/>
  </r>
  <r>
    <x v="0"/>
    <m/>
  </r>
  <r>
    <x v="0"/>
    <m/>
  </r>
  <r>
    <x v="0"/>
    <m/>
  </r>
  <r>
    <x v="290"/>
    <n v="8"/>
  </r>
  <r>
    <x v="0"/>
    <m/>
  </r>
  <r>
    <x v="0"/>
    <m/>
  </r>
  <r>
    <x v="291"/>
    <n v="6"/>
  </r>
  <r>
    <x v="0"/>
    <m/>
  </r>
  <r>
    <x v="0"/>
    <m/>
  </r>
  <r>
    <x v="292"/>
    <n v="8"/>
  </r>
  <r>
    <x v="0"/>
    <m/>
  </r>
  <r>
    <x v="0"/>
    <m/>
  </r>
  <r>
    <x v="0"/>
    <m/>
  </r>
  <r>
    <x v="0"/>
    <m/>
  </r>
  <r>
    <x v="293"/>
    <n v="12"/>
  </r>
  <r>
    <x v="0"/>
    <m/>
  </r>
  <r>
    <x v="0"/>
    <m/>
  </r>
  <r>
    <x v="0"/>
    <m/>
  </r>
  <r>
    <x v="0"/>
    <m/>
  </r>
  <r>
    <x v="294"/>
    <n v="14"/>
  </r>
  <r>
    <x v="0"/>
    <m/>
  </r>
  <r>
    <x v="0"/>
    <m/>
  </r>
  <r>
    <x v="0"/>
    <m/>
  </r>
  <r>
    <x v="0"/>
    <m/>
  </r>
  <r>
    <x v="295"/>
    <n v="19"/>
  </r>
  <r>
    <x v="0"/>
    <m/>
  </r>
  <r>
    <x v="0"/>
    <m/>
  </r>
  <r>
    <x v="0"/>
    <m/>
  </r>
  <r>
    <x v="0"/>
    <m/>
  </r>
  <r>
    <x v="296"/>
    <n v="21"/>
  </r>
  <r>
    <x v="0"/>
    <m/>
  </r>
  <r>
    <x v="0"/>
    <m/>
  </r>
  <r>
    <x v="0"/>
    <m/>
  </r>
  <r>
    <x v="0"/>
    <m/>
  </r>
  <r>
    <x v="297"/>
    <n v="26"/>
  </r>
  <r>
    <x v="0"/>
    <m/>
  </r>
  <r>
    <x v="0"/>
    <m/>
  </r>
  <r>
    <x v="0"/>
    <m/>
  </r>
  <r>
    <x v="0"/>
    <m/>
  </r>
  <r>
    <x v="298"/>
    <n v="28"/>
  </r>
  <r>
    <x v="0"/>
    <m/>
  </r>
  <r>
    <x v="0"/>
    <m/>
  </r>
  <r>
    <x v="0"/>
    <m/>
  </r>
  <r>
    <x v="0"/>
    <m/>
  </r>
  <r>
    <x v="299"/>
    <n v="32"/>
  </r>
  <r>
    <x v="0"/>
    <m/>
  </r>
  <r>
    <x v="0"/>
    <m/>
  </r>
  <r>
    <x v="0"/>
    <m/>
  </r>
  <r>
    <x v="0"/>
    <m/>
  </r>
  <r>
    <x v="300"/>
    <n v="34"/>
  </r>
  <r>
    <x v="0"/>
    <m/>
  </r>
  <r>
    <x v="0"/>
    <m/>
  </r>
  <r>
    <x v="0"/>
    <m/>
  </r>
  <r>
    <x v="0"/>
    <m/>
  </r>
  <r>
    <x v="301"/>
    <n v="8"/>
  </r>
  <r>
    <x v="0"/>
    <m/>
  </r>
  <r>
    <x v="0"/>
    <m/>
  </r>
  <r>
    <x v="302"/>
    <n v="6"/>
  </r>
  <r>
    <x v="0"/>
    <m/>
  </r>
  <r>
    <x v="0"/>
    <m/>
  </r>
  <r>
    <x v="303"/>
    <n v="8"/>
  </r>
  <r>
    <x v="0"/>
    <m/>
  </r>
  <r>
    <x v="0"/>
    <m/>
  </r>
  <r>
    <x v="0"/>
    <m/>
  </r>
  <r>
    <x v="0"/>
    <m/>
  </r>
  <r>
    <x v="304"/>
    <n v="12"/>
  </r>
  <r>
    <x v="0"/>
    <m/>
  </r>
  <r>
    <x v="0"/>
    <m/>
  </r>
  <r>
    <x v="0"/>
    <m/>
  </r>
  <r>
    <x v="0"/>
    <m/>
  </r>
  <r>
    <x v="305"/>
    <n v="14"/>
  </r>
  <r>
    <x v="0"/>
    <m/>
  </r>
  <r>
    <x v="0"/>
    <m/>
  </r>
  <r>
    <x v="0"/>
    <m/>
  </r>
  <r>
    <x v="0"/>
    <m/>
  </r>
  <r>
    <x v="306"/>
    <n v="19"/>
  </r>
  <r>
    <x v="0"/>
    <m/>
  </r>
  <r>
    <x v="0"/>
    <m/>
  </r>
  <r>
    <x v="0"/>
    <m/>
  </r>
  <r>
    <x v="0"/>
    <m/>
  </r>
  <r>
    <x v="307"/>
    <n v="21"/>
  </r>
  <r>
    <x v="0"/>
    <m/>
  </r>
  <r>
    <x v="0"/>
    <m/>
  </r>
  <r>
    <x v="0"/>
    <m/>
  </r>
  <r>
    <x v="0"/>
    <m/>
  </r>
  <r>
    <x v="308"/>
    <n v="26"/>
  </r>
  <r>
    <x v="0"/>
    <m/>
  </r>
  <r>
    <x v="0"/>
    <m/>
  </r>
  <r>
    <x v="0"/>
    <m/>
  </r>
  <r>
    <x v="0"/>
    <m/>
  </r>
  <r>
    <x v="309"/>
    <n v="28"/>
  </r>
  <r>
    <x v="0"/>
    <m/>
  </r>
  <r>
    <x v="0"/>
    <m/>
  </r>
  <r>
    <x v="0"/>
    <m/>
  </r>
  <r>
    <x v="0"/>
    <m/>
  </r>
  <r>
    <x v="310"/>
    <n v="32"/>
  </r>
  <r>
    <x v="0"/>
    <m/>
  </r>
  <r>
    <x v="0"/>
    <m/>
  </r>
  <r>
    <x v="0"/>
    <m/>
  </r>
  <r>
    <x v="0"/>
    <m/>
  </r>
  <r>
    <x v="311"/>
    <n v="34"/>
  </r>
  <r>
    <x v="0"/>
    <m/>
  </r>
  <r>
    <x v="0"/>
    <m/>
  </r>
  <r>
    <x v="0"/>
    <m/>
  </r>
  <r>
    <x v="0"/>
    <m/>
  </r>
  <r>
    <x v="312"/>
    <n v="8"/>
  </r>
  <r>
    <x v="0"/>
    <m/>
  </r>
  <r>
    <x v="0"/>
    <m/>
  </r>
  <r>
    <x v="313"/>
    <n v="6"/>
  </r>
  <r>
    <x v="0"/>
    <m/>
  </r>
  <r>
    <x v="0"/>
    <m/>
  </r>
  <r>
    <x v="0"/>
    <m/>
  </r>
  <r>
    <x v="314"/>
    <n v="15"/>
  </r>
  <r>
    <x v="315"/>
    <n v="15"/>
  </r>
  <r>
    <x v="316"/>
    <n v="7"/>
  </r>
  <r>
    <x v="317"/>
    <n v="33"/>
  </r>
  <r>
    <x v="318"/>
    <n v="22"/>
  </r>
  <r>
    <x v="319"/>
    <n v="24"/>
  </r>
  <r>
    <x v="320"/>
    <n v="23"/>
  </r>
  <r>
    <x v="0"/>
    <m/>
  </r>
  <r>
    <x v="1"/>
    <s v="-"/>
  </r>
  <r>
    <x v="1"/>
    <s v="-"/>
  </r>
  <r>
    <x v="0"/>
    <m/>
  </r>
  <r>
    <x v="0"/>
    <m/>
  </r>
  <r>
    <x v="321"/>
    <n v="8"/>
  </r>
  <r>
    <x v="322"/>
    <n v="8"/>
  </r>
  <r>
    <x v="323"/>
    <n v="7"/>
  </r>
  <r>
    <x v="0"/>
    <m/>
  </r>
  <r>
    <x v="324"/>
    <n v="7"/>
  </r>
  <r>
    <x v="325"/>
    <n v="10"/>
  </r>
  <r>
    <x v="326"/>
    <n v="10"/>
  </r>
  <r>
    <x v="0"/>
    <m/>
  </r>
  <r>
    <x v="0"/>
    <m/>
  </r>
  <r>
    <x v="0"/>
    <m/>
  </r>
  <r>
    <x v="327"/>
    <n v="10"/>
  </r>
  <r>
    <x v="328"/>
    <n v="10"/>
  </r>
  <r>
    <x v="0"/>
    <m/>
  </r>
  <r>
    <x v="329"/>
    <n v="15"/>
  </r>
  <r>
    <x v="0"/>
    <m/>
  </r>
  <r>
    <x v="330"/>
    <n v="22"/>
  </r>
  <r>
    <x v="0"/>
    <m/>
  </r>
  <r>
    <x v="331"/>
    <n v="11"/>
  </r>
  <r>
    <x v="0"/>
    <m/>
  </r>
  <r>
    <x v="332"/>
    <n v="16"/>
  </r>
  <r>
    <x v="0"/>
    <m/>
  </r>
  <r>
    <x v="333"/>
    <n v="38"/>
  </r>
  <r>
    <x v="0"/>
    <m/>
  </r>
  <r>
    <x v="334"/>
    <n v="45"/>
  </r>
  <r>
    <x v="0"/>
    <m/>
  </r>
  <r>
    <x v="335"/>
    <n v="13"/>
  </r>
  <r>
    <x v="336"/>
    <n v="13"/>
  </r>
  <r>
    <x v="337"/>
    <n v="13"/>
  </r>
  <r>
    <x v="338"/>
    <n v="13"/>
  </r>
  <r>
    <x v="339"/>
    <n v="13"/>
  </r>
  <r>
    <x v="340"/>
    <n v="13"/>
  </r>
  <r>
    <x v="341"/>
    <n v="13"/>
  </r>
  <r>
    <x v="342"/>
    <n v="13"/>
  </r>
  <r>
    <x v="343"/>
    <n v="16"/>
  </r>
  <r>
    <x v="344"/>
    <n v="24"/>
  </r>
  <r>
    <x v="345"/>
    <n v="21"/>
  </r>
  <r>
    <x v="346"/>
    <n v="21"/>
  </r>
  <r>
    <x v="347"/>
    <n v="22"/>
  </r>
  <r>
    <x v="348"/>
    <n v="21"/>
  </r>
  <r>
    <x v="349"/>
    <n v="21"/>
  </r>
  <r>
    <x v="350"/>
    <n v="21"/>
  </r>
  <r>
    <x v="351"/>
    <n v="21"/>
  </r>
  <r>
    <x v="352"/>
    <n v="21"/>
  </r>
  <r>
    <x v="353"/>
    <n v="26"/>
  </r>
  <r>
    <x v="354"/>
    <n v="41"/>
  </r>
  <r>
    <x v="355"/>
    <n v="38"/>
  </r>
  <r>
    <x v="356"/>
    <n v="38"/>
  </r>
  <r>
    <x v="357"/>
    <n v="38"/>
  </r>
  <r>
    <x v="358"/>
    <n v="38"/>
  </r>
  <r>
    <x v="359"/>
    <n v="38"/>
  </r>
  <r>
    <x v="360"/>
    <n v="38"/>
  </r>
  <r>
    <x v="361"/>
    <n v="39"/>
  </r>
  <r>
    <x v="362"/>
    <n v="38"/>
  </r>
  <r>
    <x v="363"/>
    <n v="43"/>
  </r>
  <r>
    <x v="364"/>
    <n v="48"/>
  </r>
  <r>
    <x v="365"/>
    <n v="46"/>
  </r>
  <r>
    <x v="366"/>
    <n v="46"/>
  </r>
  <r>
    <x v="367"/>
    <n v="46"/>
  </r>
  <r>
    <x v="368"/>
    <n v="47"/>
  </r>
  <r>
    <x v="369"/>
    <n v="46"/>
  </r>
  <r>
    <x v="370"/>
    <n v="46"/>
  </r>
  <r>
    <x v="371"/>
    <n v="46"/>
  </r>
  <r>
    <x v="372"/>
    <n v="46"/>
  </r>
  <r>
    <x v="373"/>
    <n v="49"/>
  </r>
  <r>
    <x v="374"/>
    <n v="63"/>
  </r>
  <r>
    <x v="375"/>
    <n v="63"/>
  </r>
  <r>
    <x v="376"/>
    <n v="63"/>
  </r>
  <r>
    <x v="377"/>
    <n v="63"/>
  </r>
  <r>
    <x v="378"/>
    <n v="63"/>
  </r>
  <r>
    <x v="379"/>
    <n v="63"/>
  </r>
  <r>
    <x v="380"/>
    <n v="63"/>
  </r>
  <r>
    <x v="381"/>
    <n v="63"/>
  </r>
  <r>
    <x v="382"/>
    <n v="66"/>
  </r>
  <r>
    <x v="383"/>
    <n v="71"/>
  </r>
  <r>
    <x v="384"/>
    <n v="71"/>
  </r>
  <r>
    <x v="385"/>
    <n v="71"/>
  </r>
  <r>
    <x v="386"/>
    <n v="71"/>
  </r>
  <r>
    <x v="387"/>
    <n v="71"/>
  </r>
  <r>
    <x v="388"/>
    <n v="71"/>
  </r>
  <r>
    <x v="389"/>
    <n v="71"/>
  </r>
  <r>
    <x v="390"/>
    <n v="71"/>
  </r>
  <r>
    <x v="391"/>
    <n v="75"/>
  </r>
  <r>
    <x v="392"/>
    <n v="85"/>
  </r>
  <r>
    <x v="393"/>
    <n v="85"/>
  </r>
  <r>
    <x v="394"/>
    <n v="85"/>
  </r>
  <r>
    <x v="395"/>
    <n v="85"/>
  </r>
  <r>
    <x v="396"/>
    <n v="85"/>
  </r>
  <r>
    <x v="397"/>
    <n v="85"/>
  </r>
  <r>
    <x v="398"/>
    <n v="85"/>
  </r>
  <r>
    <x v="399"/>
    <n v="85"/>
  </r>
  <r>
    <x v="400"/>
    <n v="91"/>
  </r>
  <r>
    <x v="1"/>
    <s v="-"/>
  </r>
  <r>
    <x v="401"/>
    <n v="6"/>
  </r>
  <r>
    <x v="314"/>
    <n v="15"/>
  </r>
  <r>
    <x v="402"/>
    <n v="25"/>
  </r>
  <r>
    <x v="403"/>
    <n v="42"/>
  </r>
  <r>
    <x v="404"/>
    <n v="6"/>
  </r>
  <r>
    <x v="405"/>
    <n v="25"/>
  </r>
  <r>
    <x v="406"/>
    <n v="33"/>
  </r>
  <r>
    <x v="407"/>
    <n v="49"/>
  </r>
  <r>
    <x v="408"/>
    <n v="40"/>
  </r>
  <r>
    <x v="408"/>
    <n v="4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97">
  <r>
    <x v="0"/>
    <x v="0"/>
    <x v="0"/>
    <x v="0"/>
    <x v="0"/>
    <m/>
  </r>
  <r>
    <x v="1"/>
    <x v="1"/>
    <x v="1"/>
    <x v="1"/>
    <x v="1"/>
    <n v="25"/>
  </r>
  <r>
    <x v="1"/>
    <x v="1"/>
    <x v="1"/>
    <x v="1"/>
    <x v="1"/>
    <n v="25"/>
  </r>
  <r>
    <x v="1"/>
    <x v="1"/>
    <x v="1"/>
    <x v="1"/>
    <x v="1"/>
    <n v="25"/>
  </r>
  <r>
    <x v="1"/>
    <x v="1"/>
    <x v="1"/>
    <x v="1"/>
    <x v="1"/>
    <n v="30"/>
  </r>
  <r>
    <x v="1"/>
    <x v="1"/>
    <x v="1"/>
    <x v="1"/>
    <x v="1"/>
    <n v="30"/>
  </r>
  <r>
    <x v="1"/>
    <x v="1"/>
    <x v="1"/>
    <x v="1"/>
    <x v="1"/>
    <n v="30"/>
  </r>
  <r>
    <x v="1"/>
    <x v="1"/>
    <x v="1"/>
    <x v="1"/>
    <x v="1"/>
    <n v="20"/>
  </r>
  <r>
    <x v="1"/>
    <x v="1"/>
    <x v="1"/>
    <x v="1"/>
    <x v="1"/>
    <n v="20"/>
  </r>
  <r>
    <x v="1"/>
    <x v="1"/>
    <x v="1"/>
    <x v="1"/>
    <x v="1"/>
    <n v="20"/>
  </r>
  <r>
    <x v="1"/>
    <x v="1"/>
    <x v="1"/>
    <x v="1"/>
    <x v="1"/>
    <n v="30"/>
  </r>
  <r>
    <x v="1"/>
    <x v="1"/>
    <x v="1"/>
    <x v="1"/>
    <x v="1"/>
    <n v="30"/>
  </r>
  <r>
    <x v="1"/>
    <x v="1"/>
    <x v="1"/>
    <x v="1"/>
    <x v="1"/>
    <n v="30"/>
  </r>
  <r>
    <x v="1"/>
    <x v="1"/>
    <x v="1"/>
    <x v="1"/>
    <x v="1"/>
    <n v="20"/>
  </r>
  <r>
    <x v="1"/>
    <x v="1"/>
    <x v="1"/>
    <x v="1"/>
    <x v="1"/>
    <n v="20"/>
  </r>
  <r>
    <x v="1"/>
    <x v="1"/>
    <x v="1"/>
    <x v="1"/>
    <x v="1"/>
    <n v="20"/>
  </r>
  <r>
    <x v="1"/>
    <x v="1"/>
    <x v="1"/>
    <x v="1"/>
    <x v="1"/>
    <n v="34"/>
  </r>
  <r>
    <x v="1"/>
    <x v="1"/>
    <x v="1"/>
    <x v="1"/>
    <x v="1"/>
    <n v="34"/>
  </r>
  <r>
    <x v="1"/>
    <x v="1"/>
    <x v="1"/>
    <x v="1"/>
    <x v="1"/>
    <n v="34"/>
  </r>
  <r>
    <x v="1"/>
    <x v="1"/>
    <x v="1"/>
    <x v="1"/>
    <x v="1"/>
    <n v="30"/>
  </r>
  <r>
    <x v="1"/>
    <x v="1"/>
    <x v="1"/>
    <x v="1"/>
    <x v="1"/>
    <n v="30"/>
  </r>
  <r>
    <x v="1"/>
    <x v="1"/>
    <x v="1"/>
    <x v="1"/>
    <x v="1"/>
    <n v="30"/>
  </r>
  <r>
    <x v="1"/>
    <x v="1"/>
    <x v="1"/>
    <x v="1"/>
    <x v="1"/>
    <n v="26"/>
  </r>
  <r>
    <x v="1"/>
    <x v="1"/>
    <x v="1"/>
    <x v="1"/>
    <x v="1"/>
    <n v="26"/>
  </r>
  <r>
    <x v="1"/>
    <x v="1"/>
    <x v="1"/>
    <x v="1"/>
    <x v="1"/>
    <n v="26"/>
  </r>
  <r>
    <x v="1"/>
    <x v="1"/>
    <x v="1"/>
    <x v="1"/>
    <x v="1"/>
    <n v="26"/>
  </r>
  <r>
    <x v="1"/>
    <x v="1"/>
    <x v="1"/>
    <x v="1"/>
    <x v="1"/>
    <n v="26"/>
  </r>
  <r>
    <x v="1"/>
    <x v="1"/>
    <x v="1"/>
    <x v="1"/>
    <x v="1"/>
    <n v="26"/>
  </r>
  <r>
    <x v="0"/>
    <x v="0"/>
    <x v="0"/>
    <x v="0"/>
    <x v="0"/>
    <m/>
  </r>
  <r>
    <x v="1"/>
    <x v="2"/>
    <x v="2"/>
    <x v="1"/>
    <x v="2"/>
    <n v="38"/>
  </r>
  <r>
    <x v="1"/>
    <x v="2"/>
    <x v="2"/>
    <x v="1"/>
    <x v="2"/>
    <n v="38"/>
  </r>
  <r>
    <x v="1"/>
    <x v="2"/>
    <x v="2"/>
    <x v="1"/>
    <x v="2"/>
    <n v="38"/>
  </r>
  <r>
    <x v="1"/>
    <x v="2"/>
    <x v="2"/>
    <x v="1"/>
    <x v="2"/>
    <n v="38"/>
  </r>
  <r>
    <x v="1"/>
    <x v="2"/>
    <x v="2"/>
    <x v="1"/>
    <x v="2"/>
    <n v="38"/>
  </r>
  <r>
    <x v="1"/>
    <x v="2"/>
    <x v="2"/>
    <x v="1"/>
    <x v="2"/>
    <n v="38"/>
  </r>
  <r>
    <x v="1"/>
    <x v="2"/>
    <x v="2"/>
    <x v="1"/>
    <x v="2"/>
    <n v="35"/>
  </r>
  <r>
    <x v="1"/>
    <x v="2"/>
    <x v="2"/>
    <x v="1"/>
    <x v="2"/>
    <n v="35"/>
  </r>
  <r>
    <x v="1"/>
    <x v="2"/>
    <x v="2"/>
    <x v="1"/>
    <x v="2"/>
    <n v="35"/>
  </r>
  <r>
    <x v="1"/>
    <x v="2"/>
    <x v="2"/>
    <x v="1"/>
    <x v="2"/>
    <n v="35"/>
  </r>
  <r>
    <x v="1"/>
    <x v="2"/>
    <x v="2"/>
    <x v="1"/>
    <x v="2"/>
    <n v="35"/>
  </r>
  <r>
    <x v="1"/>
    <x v="2"/>
    <x v="2"/>
    <x v="1"/>
    <x v="2"/>
    <n v="35"/>
  </r>
  <r>
    <x v="1"/>
    <x v="2"/>
    <x v="2"/>
    <x v="1"/>
    <x v="2"/>
    <n v="36"/>
  </r>
  <r>
    <x v="1"/>
    <x v="2"/>
    <x v="2"/>
    <x v="1"/>
    <x v="2"/>
    <n v="36"/>
  </r>
  <r>
    <x v="1"/>
    <x v="2"/>
    <x v="2"/>
    <x v="1"/>
    <x v="2"/>
    <n v="36"/>
  </r>
  <r>
    <x v="1"/>
    <x v="2"/>
    <x v="2"/>
    <x v="1"/>
    <x v="2"/>
    <n v="36"/>
  </r>
  <r>
    <x v="1"/>
    <x v="2"/>
    <x v="2"/>
    <x v="1"/>
    <x v="2"/>
    <n v="36"/>
  </r>
  <r>
    <x v="1"/>
    <x v="2"/>
    <x v="2"/>
    <x v="1"/>
    <x v="2"/>
    <n v="36"/>
  </r>
  <r>
    <x v="1"/>
    <x v="2"/>
    <x v="2"/>
    <x v="1"/>
    <x v="2"/>
    <n v="37"/>
  </r>
  <r>
    <x v="1"/>
    <x v="2"/>
    <x v="2"/>
    <x v="1"/>
    <x v="2"/>
    <n v="37"/>
  </r>
  <r>
    <x v="1"/>
    <x v="2"/>
    <x v="2"/>
    <x v="1"/>
    <x v="2"/>
    <n v="37"/>
  </r>
  <r>
    <x v="1"/>
    <x v="2"/>
    <x v="2"/>
    <x v="1"/>
    <x v="2"/>
    <n v="37"/>
  </r>
  <r>
    <x v="1"/>
    <x v="2"/>
    <x v="2"/>
    <x v="1"/>
    <x v="2"/>
    <n v="37"/>
  </r>
  <r>
    <x v="1"/>
    <x v="2"/>
    <x v="2"/>
    <x v="1"/>
    <x v="2"/>
    <n v="37"/>
  </r>
  <r>
    <x v="1"/>
    <x v="2"/>
    <x v="2"/>
    <x v="1"/>
    <x v="2"/>
    <n v="40"/>
  </r>
  <r>
    <x v="1"/>
    <x v="2"/>
    <x v="2"/>
    <x v="1"/>
    <x v="2"/>
    <n v="40"/>
  </r>
  <r>
    <x v="1"/>
    <x v="2"/>
    <x v="2"/>
    <x v="1"/>
    <x v="2"/>
    <n v="40"/>
  </r>
  <r>
    <x v="1"/>
    <x v="2"/>
    <x v="2"/>
    <x v="1"/>
    <x v="2"/>
    <n v="40"/>
  </r>
  <r>
    <x v="1"/>
    <x v="2"/>
    <x v="2"/>
    <x v="1"/>
    <x v="2"/>
    <n v="40"/>
  </r>
  <r>
    <x v="1"/>
    <x v="2"/>
    <x v="2"/>
    <x v="1"/>
    <x v="2"/>
    <n v="40"/>
  </r>
  <r>
    <x v="1"/>
    <x v="2"/>
    <x v="2"/>
    <x v="1"/>
    <x v="2"/>
    <n v="43"/>
  </r>
  <r>
    <x v="1"/>
    <x v="2"/>
    <x v="2"/>
    <x v="1"/>
    <x v="2"/>
    <n v="43"/>
  </r>
  <r>
    <x v="1"/>
    <x v="2"/>
    <x v="2"/>
    <x v="1"/>
    <x v="2"/>
    <n v="43"/>
  </r>
  <r>
    <x v="1"/>
    <x v="2"/>
    <x v="2"/>
    <x v="1"/>
    <x v="2"/>
    <n v="43"/>
  </r>
  <r>
    <x v="1"/>
    <x v="2"/>
    <x v="2"/>
    <x v="1"/>
    <x v="2"/>
    <n v="43"/>
  </r>
  <r>
    <x v="1"/>
    <x v="2"/>
    <x v="2"/>
    <x v="1"/>
    <x v="2"/>
    <n v="43"/>
  </r>
  <r>
    <x v="1"/>
    <x v="2"/>
    <x v="2"/>
    <x v="1"/>
    <x v="2"/>
    <n v="45"/>
  </r>
  <r>
    <x v="1"/>
    <x v="2"/>
    <x v="2"/>
    <x v="1"/>
    <x v="2"/>
    <n v="45"/>
  </r>
  <r>
    <x v="1"/>
    <x v="2"/>
    <x v="2"/>
    <x v="1"/>
    <x v="2"/>
    <n v="45"/>
  </r>
  <r>
    <x v="1"/>
    <x v="2"/>
    <x v="2"/>
    <x v="1"/>
    <x v="2"/>
    <n v="45"/>
  </r>
  <r>
    <x v="1"/>
    <x v="2"/>
    <x v="2"/>
    <x v="1"/>
    <x v="2"/>
    <n v="45"/>
  </r>
  <r>
    <x v="1"/>
    <x v="2"/>
    <x v="2"/>
    <x v="1"/>
    <x v="2"/>
    <n v="45"/>
  </r>
  <r>
    <x v="1"/>
    <x v="2"/>
    <x v="2"/>
    <x v="1"/>
    <x v="2"/>
    <n v="48"/>
  </r>
  <r>
    <x v="1"/>
    <x v="2"/>
    <x v="2"/>
    <x v="1"/>
    <x v="2"/>
    <n v="48"/>
  </r>
  <r>
    <x v="1"/>
    <x v="2"/>
    <x v="2"/>
    <x v="1"/>
    <x v="2"/>
    <n v="48"/>
  </r>
  <r>
    <x v="1"/>
    <x v="2"/>
    <x v="2"/>
    <x v="1"/>
    <x v="2"/>
    <n v="48"/>
  </r>
  <r>
    <x v="1"/>
    <x v="2"/>
    <x v="2"/>
    <x v="1"/>
    <x v="2"/>
    <n v="48"/>
  </r>
  <r>
    <x v="1"/>
    <x v="2"/>
    <x v="2"/>
    <x v="1"/>
    <x v="2"/>
    <n v="48"/>
  </r>
  <r>
    <x v="1"/>
    <x v="2"/>
    <x v="2"/>
    <x v="1"/>
    <x v="2"/>
    <n v="51"/>
  </r>
  <r>
    <x v="1"/>
    <x v="2"/>
    <x v="2"/>
    <x v="1"/>
    <x v="2"/>
    <n v="51"/>
  </r>
  <r>
    <x v="1"/>
    <x v="2"/>
    <x v="2"/>
    <x v="1"/>
    <x v="2"/>
    <n v="51"/>
  </r>
  <r>
    <x v="1"/>
    <x v="2"/>
    <x v="2"/>
    <x v="1"/>
    <x v="2"/>
    <n v="51"/>
  </r>
  <r>
    <x v="1"/>
    <x v="2"/>
    <x v="2"/>
    <x v="1"/>
    <x v="2"/>
    <n v="51"/>
  </r>
  <r>
    <x v="1"/>
    <x v="2"/>
    <x v="2"/>
    <x v="1"/>
    <x v="2"/>
    <n v="51"/>
  </r>
  <r>
    <x v="1"/>
    <x v="2"/>
    <x v="2"/>
    <x v="2"/>
    <x v="3"/>
    <n v="40"/>
  </r>
  <r>
    <x v="1"/>
    <x v="2"/>
    <x v="2"/>
    <x v="2"/>
    <x v="3"/>
    <n v="42"/>
  </r>
  <r>
    <x v="1"/>
    <x v="2"/>
    <x v="2"/>
    <x v="2"/>
    <x v="4"/>
    <n v="38"/>
  </r>
  <r>
    <x v="1"/>
    <x v="2"/>
    <x v="2"/>
    <x v="2"/>
    <x v="5"/>
    <n v="39"/>
  </r>
  <r>
    <x v="1"/>
    <x v="2"/>
    <x v="2"/>
    <x v="2"/>
    <x v="5"/>
    <n v="10"/>
  </r>
  <r>
    <x v="1"/>
    <x v="2"/>
    <x v="2"/>
    <x v="2"/>
    <x v="5"/>
    <n v="8"/>
  </r>
  <r>
    <x v="1"/>
    <x v="2"/>
    <x v="2"/>
    <x v="2"/>
    <x v="5"/>
    <n v="35"/>
  </r>
  <r>
    <x v="1"/>
    <x v="2"/>
    <x v="2"/>
    <x v="2"/>
    <x v="5"/>
    <n v="8"/>
  </r>
  <r>
    <x v="1"/>
    <x v="2"/>
    <x v="2"/>
    <x v="2"/>
    <x v="5"/>
    <n v="11"/>
  </r>
  <r>
    <x v="1"/>
    <x v="2"/>
    <x v="2"/>
    <x v="2"/>
    <x v="5"/>
    <n v="45"/>
  </r>
  <r>
    <x v="1"/>
    <x v="2"/>
    <x v="2"/>
    <x v="2"/>
    <x v="5"/>
    <n v="10"/>
  </r>
  <r>
    <x v="1"/>
    <x v="2"/>
    <x v="2"/>
    <x v="2"/>
    <x v="5"/>
    <n v="8"/>
  </r>
  <r>
    <x v="0"/>
    <x v="0"/>
    <x v="0"/>
    <x v="0"/>
    <x v="0"/>
    <m/>
  </r>
  <r>
    <x v="1"/>
    <x v="2"/>
    <x v="2"/>
    <x v="1"/>
    <x v="2"/>
    <n v="55"/>
  </r>
  <r>
    <x v="1"/>
    <x v="2"/>
    <x v="2"/>
    <x v="1"/>
    <x v="2"/>
    <n v="55"/>
  </r>
  <r>
    <x v="1"/>
    <x v="2"/>
    <x v="2"/>
    <x v="1"/>
    <x v="2"/>
    <n v="55"/>
  </r>
  <r>
    <x v="1"/>
    <x v="2"/>
    <x v="2"/>
    <x v="1"/>
    <x v="2"/>
    <n v="55"/>
  </r>
  <r>
    <x v="1"/>
    <x v="2"/>
    <x v="2"/>
    <x v="1"/>
    <x v="2"/>
    <n v="55"/>
  </r>
  <r>
    <x v="1"/>
    <x v="2"/>
    <x v="2"/>
    <x v="1"/>
    <x v="2"/>
    <n v="55"/>
  </r>
  <r>
    <x v="1"/>
    <x v="2"/>
    <x v="2"/>
    <x v="1"/>
    <x v="2"/>
    <n v="52"/>
  </r>
  <r>
    <x v="1"/>
    <x v="2"/>
    <x v="2"/>
    <x v="1"/>
    <x v="2"/>
    <n v="52"/>
  </r>
  <r>
    <x v="1"/>
    <x v="2"/>
    <x v="2"/>
    <x v="1"/>
    <x v="2"/>
    <n v="52"/>
  </r>
  <r>
    <x v="1"/>
    <x v="2"/>
    <x v="2"/>
    <x v="1"/>
    <x v="2"/>
    <n v="52"/>
  </r>
  <r>
    <x v="1"/>
    <x v="2"/>
    <x v="2"/>
    <x v="1"/>
    <x v="2"/>
    <n v="52"/>
  </r>
  <r>
    <x v="1"/>
    <x v="2"/>
    <x v="2"/>
    <x v="1"/>
    <x v="2"/>
    <n v="52"/>
  </r>
  <r>
    <x v="1"/>
    <x v="2"/>
    <x v="2"/>
    <x v="1"/>
    <x v="2"/>
    <n v="49"/>
  </r>
  <r>
    <x v="1"/>
    <x v="2"/>
    <x v="2"/>
    <x v="1"/>
    <x v="2"/>
    <n v="49"/>
  </r>
  <r>
    <x v="1"/>
    <x v="2"/>
    <x v="2"/>
    <x v="1"/>
    <x v="2"/>
    <n v="49"/>
  </r>
  <r>
    <x v="1"/>
    <x v="2"/>
    <x v="2"/>
    <x v="1"/>
    <x v="2"/>
    <n v="49"/>
  </r>
  <r>
    <x v="1"/>
    <x v="2"/>
    <x v="2"/>
    <x v="1"/>
    <x v="2"/>
    <n v="49"/>
  </r>
  <r>
    <x v="1"/>
    <x v="2"/>
    <x v="2"/>
    <x v="1"/>
    <x v="2"/>
    <n v="49"/>
  </r>
  <r>
    <x v="1"/>
    <x v="2"/>
    <x v="2"/>
    <x v="1"/>
    <x v="2"/>
    <n v="46"/>
  </r>
  <r>
    <x v="1"/>
    <x v="2"/>
    <x v="2"/>
    <x v="1"/>
    <x v="2"/>
    <n v="46"/>
  </r>
  <r>
    <x v="1"/>
    <x v="2"/>
    <x v="2"/>
    <x v="1"/>
    <x v="2"/>
    <n v="46"/>
  </r>
  <r>
    <x v="1"/>
    <x v="2"/>
    <x v="2"/>
    <x v="1"/>
    <x v="2"/>
    <n v="46"/>
  </r>
  <r>
    <x v="1"/>
    <x v="2"/>
    <x v="2"/>
    <x v="1"/>
    <x v="2"/>
    <n v="46"/>
  </r>
  <r>
    <x v="1"/>
    <x v="2"/>
    <x v="2"/>
    <x v="1"/>
    <x v="2"/>
    <n v="46"/>
  </r>
  <r>
    <x v="1"/>
    <x v="2"/>
    <x v="2"/>
    <x v="1"/>
    <x v="2"/>
    <n v="42"/>
  </r>
  <r>
    <x v="1"/>
    <x v="2"/>
    <x v="2"/>
    <x v="1"/>
    <x v="2"/>
    <n v="42"/>
  </r>
  <r>
    <x v="1"/>
    <x v="2"/>
    <x v="2"/>
    <x v="1"/>
    <x v="2"/>
    <n v="42"/>
  </r>
  <r>
    <x v="1"/>
    <x v="2"/>
    <x v="2"/>
    <x v="1"/>
    <x v="2"/>
    <n v="42"/>
  </r>
  <r>
    <x v="1"/>
    <x v="2"/>
    <x v="2"/>
    <x v="1"/>
    <x v="2"/>
    <n v="42"/>
  </r>
  <r>
    <x v="1"/>
    <x v="2"/>
    <x v="2"/>
    <x v="1"/>
    <x v="2"/>
    <n v="42"/>
  </r>
  <r>
    <x v="1"/>
    <x v="2"/>
    <x v="2"/>
    <x v="1"/>
    <x v="2"/>
    <n v="42"/>
  </r>
  <r>
    <x v="1"/>
    <x v="2"/>
    <x v="2"/>
    <x v="1"/>
    <x v="2"/>
    <n v="42"/>
  </r>
  <r>
    <x v="1"/>
    <x v="2"/>
    <x v="2"/>
    <x v="1"/>
    <x v="2"/>
    <n v="42"/>
  </r>
  <r>
    <x v="1"/>
    <x v="2"/>
    <x v="2"/>
    <x v="1"/>
    <x v="2"/>
    <n v="42"/>
  </r>
  <r>
    <x v="1"/>
    <x v="2"/>
    <x v="2"/>
    <x v="1"/>
    <x v="2"/>
    <n v="42"/>
  </r>
  <r>
    <x v="1"/>
    <x v="2"/>
    <x v="2"/>
    <x v="1"/>
    <x v="2"/>
    <n v="42"/>
  </r>
  <r>
    <x v="1"/>
    <x v="2"/>
    <x v="2"/>
    <x v="1"/>
    <x v="2"/>
    <n v="45"/>
  </r>
  <r>
    <x v="1"/>
    <x v="2"/>
    <x v="2"/>
    <x v="1"/>
    <x v="2"/>
    <n v="45"/>
  </r>
  <r>
    <x v="1"/>
    <x v="2"/>
    <x v="2"/>
    <x v="1"/>
    <x v="2"/>
    <n v="45"/>
  </r>
  <r>
    <x v="1"/>
    <x v="2"/>
    <x v="2"/>
    <x v="1"/>
    <x v="2"/>
    <n v="45"/>
  </r>
  <r>
    <x v="1"/>
    <x v="2"/>
    <x v="2"/>
    <x v="1"/>
    <x v="2"/>
    <n v="45"/>
  </r>
  <r>
    <x v="1"/>
    <x v="2"/>
    <x v="2"/>
    <x v="1"/>
    <x v="2"/>
    <n v="45"/>
  </r>
  <r>
    <x v="1"/>
    <x v="2"/>
    <x v="2"/>
    <x v="1"/>
    <x v="2"/>
    <n v="48"/>
  </r>
  <r>
    <x v="1"/>
    <x v="2"/>
    <x v="2"/>
    <x v="1"/>
    <x v="2"/>
    <n v="48"/>
  </r>
  <r>
    <x v="1"/>
    <x v="2"/>
    <x v="2"/>
    <x v="1"/>
    <x v="2"/>
    <n v="48"/>
  </r>
  <r>
    <x v="1"/>
    <x v="2"/>
    <x v="2"/>
    <x v="1"/>
    <x v="2"/>
    <n v="48"/>
  </r>
  <r>
    <x v="1"/>
    <x v="2"/>
    <x v="2"/>
    <x v="1"/>
    <x v="2"/>
    <n v="48"/>
  </r>
  <r>
    <x v="1"/>
    <x v="2"/>
    <x v="2"/>
    <x v="1"/>
    <x v="2"/>
    <n v="48"/>
  </r>
  <r>
    <x v="1"/>
    <x v="2"/>
    <x v="2"/>
    <x v="1"/>
    <x v="2"/>
    <n v="51"/>
  </r>
  <r>
    <x v="1"/>
    <x v="2"/>
    <x v="2"/>
    <x v="1"/>
    <x v="2"/>
    <n v="51"/>
  </r>
  <r>
    <x v="1"/>
    <x v="2"/>
    <x v="2"/>
    <x v="1"/>
    <x v="2"/>
    <n v="51"/>
  </r>
  <r>
    <x v="1"/>
    <x v="2"/>
    <x v="2"/>
    <x v="1"/>
    <x v="2"/>
    <n v="51"/>
  </r>
  <r>
    <x v="1"/>
    <x v="2"/>
    <x v="2"/>
    <x v="1"/>
    <x v="2"/>
    <n v="51"/>
  </r>
  <r>
    <x v="1"/>
    <x v="2"/>
    <x v="2"/>
    <x v="1"/>
    <x v="2"/>
    <n v="51"/>
  </r>
  <r>
    <x v="1"/>
    <x v="2"/>
    <x v="2"/>
    <x v="1"/>
    <x v="2"/>
    <n v="57"/>
  </r>
  <r>
    <x v="1"/>
    <x v="2"/>
    <x v="2"/>
    <x v="1"/>
    <x v="2"/>
    <n v="57"/>
  </r>
  <r>
    <x v="1"/>
    <x v="2"/>
    <x v="2"/>
    <x v="1"/>
    <x v="2"/>
    <n v="57"/>
  </r>
  <r>
    <x v="1"/>
    <x v="2"/>
    <x v="2"/>
    <x v="1"/>
    <x v="2"/>
    <n v="57"/>
  </r>
  <r>
    <x v="1"/>
    <x v="2"/>
    <x v="2"/>
    <x v="1"/>
    <x v="2"/>
    <n v="57"/>
  </r>
  <r>
    <x v="1"/>
    <x v="2"/>
    <x v="2"/>
    <x v="1"/>
    <x v="2"/>
    <n v="57"/>
  </r>
  <r>
    <x v="1"/>
    <x v="2"/>
    <x v="2"/>
    <x v="2"/>
    <x v="3"/>
    <n v="51"/>
  </r>
  <r>
    <x v="1"/>
    <x v="2"/>
    <x v="2"/>
    <x v="2"/>
    <x v="3"/>
    <n v="53"/>
  </r>
  <r>
    <x v="1"/>
    <x v="2"/>
    <x v="2"/>
    <x v="2"/>
    <x v="4"/>
    <n v="49"/>
  </r>
  <r>
    <x v="1"/>
    <x v="2"/>
    <x v="2"/>
    <x v="2"/>
    <x v="5"/>
    <n v="41"/>
  </r>
  <r>
    <x v="1"/>
    <x v="2"/>
    <x v="2"/>
    <x v="2"/>
    <x v="5"/>
    <n v="8"/>
  </r>
  <r>
    <x v="1"/>
    <x v="2"/>
    <x v="2"/>
    <x v="2"/>
    <x v="5"/>
    <n v="10"/>
  </r>
  <r>
    <x v="1"/>
    <x v="2"/>
    <x v="2"/>
    <x v="2"/>
    <x v="5"/>
    <n v="8"/>
  </r>
  <r>
    <x v="1"/>
    <x v="2"/>
    <x v="2"/>
    <x v="2"/>
    <x v="5"/>
    <n v="40"/>
  </r>
  <r>
    <x v="1"/>
    <x v="2"/>
    <x v="2"/>
    <x v="2"/>
    <x v="5"/>
    <n v="8"/>
  </r>
  <r>
    <x v="1"/>
    <x v="2"/>
    <x v="2"/>
    <x v="2"/>
    <x v="5"/>
    <n v="11"/>
  </r>
  <r>
    <x v="1"/>
    <x v="2"/>
    <x v="2"/>
    <x v="2"/>
    <x v="5"/>
    <n v="50"/>
  </r>
  <r>
    <x v="1"/>
    <x v="2"/>
    <x v="2"/>
    <x v="2"/>
    <x v="5"/>
    <n v="10"/>
  </r>
  <r>
    <x v="1"/>
    <x v="2"/>
    <x v="2"/>
    <x v="2"/>
    <x v="5"/>
    <n v="8"/>
  </r>
  <r>
    <x v="0"/>
    <x v="0"/>
    <x v="0"/>
    <x v="0"/>
    <x v="0"/>
    <m/>
  </r>
  <r>
    <x v="1"/>
    <x v="2"/>
    <x v="2"/>
    <x v="1"/>
    <x v="2"/>
    <n v="81"/>
  </r>
  <r>
    <x v="1"/>
    <x v="2"/>
    <x v="2"/>
    <x v="1"/>
    <x v="2"/>
    <n v="81"/>
  </r>
  <r>
    <x v="1"/>
    <x v="2"/>
    <x v="2"/>
    <x v="1"/>
    <x v="2"/>
    <n v="81"/>
  </r>
  <r>
    <x v="1"/>
    <x v="2"/>
    <x v="2"/>
    <x v="1"/>
    <x v="2"/>
    <n v="81"/>
  </r>
  <r>
    <x v="1"/>
    <x v="2"/>
    <x v="2"/>
    <x v="1"/>
    <x v="2"/>
    <n v="81"/>
  </r>
  <r>
    <x v="1"/>
    <x v="2"/>
    <x v="2"/>
    <x v="1"/>
    <x v="2"/>
    <n v="81"/>
  </r>
  <r>
    <x v="1"/>
    <x v="2"/>
    <x v="2"/>
    <x v="1"/>
    <x v="2"/>
    <n v="76"/>
  </r>
  <r>
    <x v="1"/>
    <x v="2"/>
    <x v="2"/>
    <x v="1"/>
    <x v="2"/>
    <n v="76"/>
  </r>
  <r>
    <x v="1"/>
    <x v="2"/>
    <x v="2"/>
    <x v="1"/>
    <x v="2"/>
    <n v="76"/>
  </r>
  <r>
    <x v="1"/>
    <x v="2"/>
    <x v="2"/>
    <x v="1"/>
    <x v="2"/>
    <n v="76"/>
  </r>
  <r>
    <x v="1"/>
    <x v="2"/>
    <x v="2"/>
    <x v="1"/>
    <x v="2"/>
    <n v="76"/>
  </r>
  <r>
    <x v="1"/>
    <x v="2"/>
    <x v="2"/>
    <x v="1"/>
    <x v="2"/>
    <n v="76"/>
  </r>
  <r>
    <x v="1"/>
    <x v="2"/>
    <x v="2"/>
    <x v="1"/>
    <x v="2"/>
    <n v="73"/>
  </r>
  <r>
    <x v="1"/>
    <x v="2"/>
    <x v="2"/>
    <x v="1"/>
    <x v="2"/>
    <n v="73"/>
  </r>
  <r>
    <x v="1"/>
    <x v="2"/>
    <x v="2"/>
    <x v="1"/>
    <x v="2"/>
    <n v="73"/>
  </r>
  <r>
    <x v="1"/>
    <x v="2"/>
    <x v="2"/>
    <x v="1"/>
    <x v="2"/>
    <n v="73"/>
  </r>
  <r>
    <x v="1"/>
    <x v="2"/>
    <x v="2"/>
    <x v="1"/>
    <x v="2"/>
    <n v="73"/>
  </r>
  <r>
    <x v="1"/>
    <x v="2"/>
    <x v="2"/>
    <x v="1"/>
    <x v="2"/>
    <n v="73"/>
  </r>
  <r>
    <x v="1"/>
    <x v="2"/>
    <x v="2"/>
    <x v="1"/>
    <x v="2"/>
    <n v="69"/>
  </r>
  <r>
    <x v="1"/>
    <x v="2"/>
    <x v="2"/>
    <x v="1"/>
    <x v="2"/>
    <n v="69"/>
  </r>
  <r>
    <x v="1"/>
    <x v="2"/>
    <x v="2"/>
    <x v="1"/>
    <x v="2"/>
    <n v="69"/>
  </r>
  <r>
    <x v="1"/>
    <x v="2"/>
    <x v="2"/>
    <x v="1"/>
    <x v="2"/>
    <n v="69"/>
  </r>
  <r>
    <x v="1"/>
    <x v="2"/>
    <x v="2"/>
    <x v="1"/>
    <x v="2"/>
    <n v="69"/>
  </r>
  <r>
    <x v="1"/>
    <x v="2"/>
    <x v="2"/>
    <x v="1"/>
    <x v="2"/>
    <n v="69"/>
  </r>
  <r>
    <x v="1"/>
    <x v="2"/>
    <x v="2"/>
    <x v="1"/>
    <x v="2"/>
    <n v="68"/>
  </r>
  <r>
    <x v="1"/>
    <x v="2"/>
    <x v="2"/>
    <x v="1"/>
    <x v="2"/>
    <n v="68"/>
  </r>
  <r>
    <x v="1"/>
    <x v="2"/>
    <x v="2"/>
    <x v="1"/>
    <x v="2"/>
    <n v="68"/>
  </r>
  <r>
    <x v="1"/>
    <x v="2"/>
    <x v="2"/>
    <x v="1"/>
    <x v="2"/>
    <n v="68"/>
  </r>
  <r>
    <x v="1"/>
    <x v="2"/>
    <x v="2"/>
    <x v="1"/>
    <x v="2"/>
    <n v="68"/>
  </r>
  <r>
    <x v="1"/>
    <x v="2"/>
    <x v="2"/>
    <x v="1"/>
    <x v="2"/>
    <n v="68"/>
  </r>
  <r>
    <x v="1"/>
    <x v="2"/>
    <x v="2"/>
    <x v="1"/>
    <x v="2"/>
    <n v="72"/>
  </r>
  <r>
    <x v="1"/>
    <x v="2"/>
    <x v="2"/>
    <x v="1"/>
    <x v="2"/>
    <n v="72"/>
  </r>
  <r>
    <x v="1"/>
    <x v="2"/>
    <x v="2"/>
    <x v="1"/>
    <x v="2"/>
    <n v="72"/>
  </r>
  <r>
    <x v="1"/>
    <x v="2"/>
    <x v="2"/>
    <x v="1"/>
    <x v="2"/>
    <n v="72"/>
  </r>
  <r>
    <x v="1"/>
    <x v="2"/>
    <x v="2"/>
    <x v="1"/>
    <x v="2"/>
    <n v="72"/>
  </r>
  <r>
    <x v="1"/>
    <x v="2"/>
    <x v="2"/>
    <x v="1"/>
    <x v="2"/>
    <n v="72"/>
  </r>
  <r>
    <x v="1"/>
    <x v="2"/>
    <x v="2"/>
    <x v="1"/>
    <x v="2"/>
    <n v="72"/>
  </r>
  <r>
    <x v="1"/>
    <x v="2"/>
    <x v="2"/>
    <x v="1"/>
    <x v="2"/>
    <n v="72"/>
  </r>
  <r>
    <x v="1"/>
    <x v="2"/>
    <x v="2"/>
    <x v="1"/>
    <x v="2"/>
    <n v="72"/>
  </r>
  <r>
    <x v="1"/>
    <x v="2"/>
    <x v="2"/>
    <x v="1"/>
    <x v="2"/>
    <n v="72"/>
  </r>
  <r>
    <x v="1"/>
    <x v="2"/>
    <x v="2"/>
    <x v="1"/>
    <x v="2"/>
    <n v="72"/>
  </r>
  <r>
    <x v="1"/>
    <x v="2"/>
    <x v="2"/>
    <x v="1"/>
    <x v="2"/>
    <n v="72"/>
  </r>
  <r>
    <x v="1"/>
    <x v="2"/>
    <x v="2"/>
    <x v="1"/>
    <x v="2"/>
    <n v="74"/>
  </r>
  <r>
    <x v="1"/>
    <x v="2"/>
    <x v="2"/>
    <x v="1"/>
    <x v="2"/>
    <n v="74"/>
  </r>
  <r>
    <x v="1"/>
    <x v="2"/>
    <x v="2"/>
    <x v="1"/>
    <x v="2"/>
    <n v="74"/>
  </r>
  <r>
    <x v="1"/>
    <x v="2"/>
    <x v="2"/>
    <x v="1"/>
    <x v="2"/>
    <n v="74"/>
  </r>
  <r>
    <x v="1"/>
    <x v="2"/>
    <x v="2"/>
    <x v="1"/>
    <x v="2"/>
    <n v="74"/>
  </r>
  <r>
    <x v="1"/>
    <x v="2"/>
    <x v="2"/>
    <x v="1"/>
    <x v="2"/>
    <n v="74"/>
  </r>
  <r>
    <x v="1"/>
    <x v="2"/>
    <x v="2"/>
    <x v="1"/>
    <x v="2"/>
    <n v="79"/>
  </r>
  <r>
    <x v="1"/>
    <x v="2"/>
    <x v="2"/>
    <x v="1"/>
    <x v="2"/>
    <n v="79"/>
  </r>
  <r>
    <x v="1"/>
    <x v="2"/>
    <x v="2"/>
    <x v="1"/>
    <x v="2"/>
    <n v="79"/>
  </r>
  <r>
    <x v="1"/>
    <x v="2"/>
    <x v="2"/>
    <x v="1"/>
    <x v="2"/>
    <n v="79"/>
  </r>
  <r>
    <x v="1"/>
    <x v="2"/>
    <x v="2"/>
    <x v="1"/>
    <x v="2"/>
    <n v="79"/>
  </r>
  <r>
    <x v="1"/>
    <x v="2"/>
    <x v="2"/>
    <x v="1"/>
    <x v="2"/>
    <n v="79"/>
  </r>
  <r>
    <x v="1"/>
    <x v="2"/>
    <x v="2"/>
    <x v="1"/>
    <x v="2"/>
    <n v="83"/>
  </r>
  <r>
    <x v="1"/>
    <x v="2"/>
    <x v="2"/>
    <x v="1"/>
    <x v="2"/>
    <n v="83"/>
  </r>
  <r>
    <x v="1"/>
    <x v="2"/>
    <x v="2"/>
    <x v="1"/>
    <x v="2"/>
    <n v="83"/>
  </r>
  <r>
    <x v="1"/>
    <x v="2"/>
    <x v="2"/>
    <x v="1"/>
    <x v="2"/>
    <n v="83"/>
  </r>
  <r>
    <x v="1"/>
    <x v="2"/>
    <x v="2"/>
    <x v="1"/>
    <x v="2"/>
    <n v="83"/>
  </r>
  <r>
    <x v="1"/>
    <x v="2"/>
    <x v="2"/>
    <x v="1"/>
    <x v="2"/>
    <n v="83"/>
  </r>
  <r>
    <x v="1"/>
    <x v="2"/>
    <x v="2"/>
    <x v="2"/>
    <x v="3"/>
    <n v="75"/>
  </r>
  <r>
    <x v="1"/>
    <x v="2"/>
    <x v="2"/>
    <x v="2"/>
    <x v="3"/>
    <n v="77"/>
  </r>
  <r>
    <x v="1"/>
    <x v="2"/>
    <x v="2"/>
    <x v="2"/>
    <x v="4"/>
    <n v="73"/>
  </r>
  <r>
    <x v="1"/>
    <x v="2"/>
    <x v="2"/>
    <x v="2"/>
    <x v="5"/>
    <n v="69"/>
  </r>
  <r>
    <x v="1"/>
    <x v="2"/>
    <x v="2"/>
    <x v="2"/>
    <x v="5"/>
    <n v="8"/>
  </r>
  <r>
    <x v="1"/>
    <x v="2"/>
    <x v="2"/>
    <x v="2"/>
    <x v="5"/>
    <n v="10"/>
  </r>
  <r>
    <x v="1"/>
    <x v="2"/>
    <x v="2"/>
    <x v="2"/>
    <x v="5"/>
    <n v="8"/>
  </r>
  <r>
    <x v="1"/>
    <x v="2"/>
    <x v="2"/>
    <x v="2"/>
    <x v="5"/>
    <n v="66"/>
  </r>
  <r>
    <x v="1"/>
    <x v="2"/>
    <x v="2"/>
    <x v="2"/>
    <x v="5"/>
    <n v="8"/>
  </r>
  <r>
    <x v="1"/>
    <x v="2"/>
    <x v="2"/>
    <x v="2"/>
    <x v="5"/>
    <n v="11"/>
  </r>
  <r>
    <x v="1"/>
    <x v="2"/>
    <x v="2"/>
    <x v="2"/>
    <x v="5"/>
    <n v="78"/>
  </r>
  <r>
    <x v="1"/>
    <x v="2"/>
    <x v="2"/>
    <x v="2"/>
    <x v="5"/>
    <n v="10"/>
  </r>
  <r>
    <x v="1"/>
    <x v="2"/>
    <x v="2"/>
    <x v="2"/>
    <x v="5"/>
    <n v="8"/>
  </r>
  <r>
    <x v="0"/>
    <x v="0"/>
    <x v="0"/>
    <x v="0"/>
    <x v="0"/>
    <m/>
  </r>
  <r>
    <x v="1"/>
    <x v="2"/>
    <x v="2"/>
    <x v="1"/>
    <x v="2"/>
    <n v="85"/>
  </r>
  <r>
    <x v="1"/>
    <x v="2"/>
    <x v="2"/>
    <x v="1"/>
    <x v="2"/>
    <n v="85"/>
  </r>
  <r>
    <x v="1"/>
    <x v="2"/>
    <x v="2"/>
    <x v="1"/>
    <x v="2"/>
    <n v="85"/>
  </r>
  <r>
    <x v="1"/>
    <x v="2"/>
    <x v="2"/>
    <x v="1"/>
    <x v="2"/>
    <n v="85"/>
  </r>
  <r>
    <x v="1"/>
    <x v="2"/>
    <x v="2"/>
    <x v="1"/>
    <x v="2"/>
    <n v="85"/>
  </r>
  <r>
    <x v="1"/>
    <x v="2"/>
    <x v="2"/>
    <x v="1"/>
    <x v="2"/>
    <n v="85"/>
  </r>
  <r>
    <x v="1"/>
    <x v="2"/>
    <x v="2"/>
    <x v="1"/>
    <x v="2"/>
    <n v="80"/>
  </r>
  <r>
    <x v="1"/>
    <x v="2"/>
    <x v="2"/>
    <x v="1"/>
    <x v="2"/>
    <n v="80"/>
  </r>
  <r>
    <x v="1"/>
    <x v="2"/>
    <x v="2"/>
    <x v="1"/>
    <x v="2"/>
    <n v="80"/>
  </r>
  <r>
    <x v="1"/>
    <x v="2"/>
    <x v="2"/>
    <x v="1"/>
    <x v="2"/>
    <n v="80"/>
  </r>
  <r>
    <x v="1"/>
    <x v="2"/>
    <x v="2"/>
    <x v="1"/>
    <x v="2"/>
    <n v="80"/>
  </r>
  <r>
    <x v="1"/>
    <x v="2"/>
    <x v="2"/>
    <x v="1"/>
    <x v="2"/>
    <n v="80"/>
  </r>
  <r>
    <x v="1"/>
    <x v="2"/>
    <x v="2"/>
    <x v="1"/>
    <x v="2"/>
    <n v="78"/>
  </r>
  <r>
    <x v="1"/>
    <x v="2"/>
    <x v="2"/>
    <x v="1"/>
    <x v="2"/>
    <n v="78"/>
  </r>
  <r>
    <x v="1"/>
    <x v="2"/>
    <x v="2"/>
    <x v="1"/>
    <x v="2"/>
    <n v="78"/>
  </r>
  <r>
    <x v="1"/>
    <x v="2"/>
    <x v="2"/>
    <x v="1"/>
    <x v="2"/>
    <n v="78"/>
  </r>
  <r>
    <x v="1"/>
    <x v="2"/>
    <x v="2"/>
    <x v="1"/>
    <x v="2"/>
    <n v="78"/>
  </r>
  <r>
    <x v="1"/>
    <x v="2"/>
    <x v="2"/>
    <x v="1"/>
    <x v="2"/>
    <n v="78"/>
  </r>
  <r>
    <x v="1"/>
    <x v="2"/>
    <x v="2"/>
    <x v="1"/>
    <x v="2"/>
    <n v="74"/>
  </r>
  <r>
    <x v="1"/>
    <x v="2"/>
    <x v="2"/>
    <x v="1"/>
    <x v="2"/>
    <n v="74"/>
  </r>
  <r>
    <x v="1"/>
    <x v="2"/>
    <x v="2"/>
    <x v="1"/>
    <x v="2"/>
    <n v="74"/>
  </r>
  <r>
    <x v="1"/>
    <x v="2"/>
    <x v="2"/>
    <x v="1"/>
    <x v="2"/>
    <n v="74"/>
  </r>
  <r>
    <x v="1"/>
    <x v="2"/>
    <x v="2"/>
    <x v="1"/>
    <x v="2"/>
    <n v="74"/>
  </r>
  <r>
    <x v="1"/>
    <x v="2"/>
    <x v="2"/>
    <x v="1"/>
    <x v="2"/>
    <n v="74"/>
  </r>
  <r>
    <x v="1"/>
    <x v="2"/>
    <x v="2"/>
    <x v="1"/>
    <x v="2"/>
    <n v="70"/>
  </r>
  <r>
    <x v="1"/>
    <x v="2"/>
    <x v="2"/>
    <x v="1"/>
    <x v="2"/>
    <n v="70"/>
  </r>
  <r>
    <x v="1"/>
    <x v="2"/>
    <x v="2"/>
    <x v="1"/>
    <x v="2"/>
    <n v="70"/>
  </r>
  <r>
    <x v="1"/>
    <x v="2"/>
    <x v="2"/>
    <x v="1"/>
    <x v="2"/>
    <n v="70"/>
  </r>
  <r>
    <x v="1"/>
    <x v="2"/>
    <x v="2"/>
    <x v="1"/>
    <x v="2"/>
    <n v="70"/>
  </r>
  <r>
    <x v="1"/>
    <x v="2"/>
    <x v="2"/>
    <x v="1"/>
    <x v="2"/>
    <n v="70"/>
  </r>
  <r>
    <x v="1"/>
    <x v="2"/>
    <x v="2"/>
    <x v="1"/>
    <x v="2"/>
    <n v="66"/>
  </r>
  <r>
    <x v="1"/>
    <x v="2"/>
    <x v="2"/>
    <x v="1"/>
    <x v="2"/>
    <n v="66"/>
  </r>
  <r>
    <x v="1"/>
    <x v="2"/>
    <x v="2"/>
    <x v="1"/>
    <x v="2"/>
    <n v="66"/>
  </r>
  <r>
    <x v="1"/>
    <x v="2"/>
    <x v="2"/>
    <x v="1"/>
    <x v="2"/>
    <n v="66"/>
  </r>
  <r>
    <x v="1"/>
    <x v="2"/>
    <x v="2"/>
    <x v="1"/>
    <x v="2"/>
    <n v="66"/>
  </r>
  <r>
    <x v="1"/>
    <x v="2"/>
    <x v="2"/>
    <x v="1"/>
    <x v="2"/>
    <n v="66"/>
  </r>
  <r>
    <x v="1"/>
    <x v="2"/>
    <x v="2"/>
    <x v="1"/>
    <x v="2"/>
    <n v="68"/>
  </r>
  <r>
    <x v="1"/>
    <x v="2"/>
    <x v="2"/>
    <x v="1"/>
    <x v="2"/>
    <n v="68"/>
  </r>
  <r>
    <x v="1"/>
    <x v="2"/>
    <x v="2"/>
    <x v="1"/>
    <x v="2"/>
    <n v="68"/>
  </r>
  <r>
    <x v="1"/>
    <x v="2"/>
    <x v="2"/>
    <x v="1"/>
    <x v="2"/>
    <n v="68"/>
  </r>
  <r>
    <x v="1"/>
    <x v="2"/>
    <x v="2"/>
    <x v="1"/>
    <x v="2"/>
    <n v="68"/>
  </r>
  <r>
    <x v="1"/>
    <x v="2"/>
    <x v="2"/>
    <x v="1"/>
    <x v="2"/>
    <n v="68"/>
  </r>
  <r>
    <x v="1"/>
    <x v="2"/>
    <x v="2"/>
    <x v="1"/>
    <x v="2"/>
    <n v="69"/>
  </r>
  <r>
    <x v="1"/>
    <x v="2"/>
    <x v="2"/>
    <x v="1"/>
    <x v="2"/>
    <n v="69"/>
  </r>
  <r>
    <x v="1"/>
    <x v="2"/>
    <x v="2"/>
    <x v="1"/>
    <x v="2"/>
    <n v="69"/>
  </r>
  <r>
    <x v="1"/>
    <x v="2"/>
    <x v="2"/>
    <x v="1"/>
    <x v="2"/>
    <n v="69"/>
  </r>
  <r>
    <x v="1"/>
    <x v="2"/>
    <x v="2"/>
    <x v="1"/>
    <x v="2"/>
    <n v="69"/>
  </r>
  <r>
    <x v="1"/>
    <x v="2"/>
    <x v="2"/>
    <x v="1"/>
    <x v="2"/>
    <n v="69"/>
  </r>
  <r>
    <x v="1"/>
    <x v="2"/>
    <x v="2"/>
    <x v="1"/>
    <x v="2"/>
    <n v="71"/>
  </r>
  <r>
    <x v="1"/>
    <x v="2"/>
    <x v="2"/>
    <x v="1"/>
    <x v="2"/>
    <n v="71"/>
  </r>
  <r>
    <x v="1"/>
    <x v="2"/>
    <x v="2"/>
    <x v="1"/>
    <x v="2"/>
    <n v="71"/>
  </r>
  <r>
    <x v="1"/>
    <x v="2"/>
    <x v="2"/>
    <x v="1"/>
    <x v="2"/>
    <n v="71"/>
  </r>
  <r>
    <x v="1"/>
    <x v="2"/>
    <x v="2"/>
    <x v="1"/>
    <x v="2"/>
    <n v="71"/>
  </r>
  <r>
    <x v="1"/>
    <x v="2"/>
    <x v="2"/>
    <x v="1"/>
    <x v="2"/>
    <n v="71"/>
  </r>
  <r>
    <x v="1"/>
    <x v="2"/>
    <x v="2"/>
    <x v="1"/>
    <x v="2"/>
    <n v="75"/>
  </r>
  <r>
    <x v="1"/>
    <x v="2"/>
    <x v="2"/>
    <x v="1"/>
    <x v="2"/>
    <n v="75"/>
  </r>
  <r>
    <x v="1"/>
    <x v="2"/>
    <x v="2"/>
    <x v="1"/>
    <x v="2"/>
    <n v="75"/>
  </r>
  <r>
    <x v="1"/>
    <x v="2"/>
    <x v="2"/>
    <x v="1"/>
    <x v="2"/>
    <n v="75"/>
  </r>
  <r>
    <x v="1"/>
    <x v="2"/>
    <x v="2"/>
    <x v="1"/>
    <x v="2"/>
    <n v="75"/>
  </r>
  <r>
    <x v="1"/>
    <x v="2"/>
    <x v="2"/>
    <x v="1"/>
    <x v="2"/>
    <n v="75"/>
  </r>
  <r>
    <x v="1"/>
    <x v="2"/>
    <x v="2"/>
    <x v="2"/>
    <x v="3"/>
    <n v="81"/>
  </r>
  <r>
    <x v="1"/>
    <x v="2"/>
    <x v="2"/>
    <x v="2"/>
    <x v="3"/>
    <n v="83"/>
  </r>
  <r>
    <x v="1"/>
    <x v="2"/>
    <x v="2"/>
    <x v="2"/>
    <x v="4"/>
    <n v="79"/>
  </r>
  <r>
    <x v="1"/>
    <x v="2"/>
    <x v="2"/>
    <x v="2"/>
    <x v="5"/>
    <n v="72"/>
  </r>
  <r>
    <x v="1"/>
    <x v="2"/>
    <x v="2"/>
    <x v="2"/>
    <x v="5"/>
    <n v="8"/>
  </r>
  <r>
    <x v="1"/>
    <x v="2"/>
    <x v="2"/>
    <x v="2"/>
    <x v="5"/>
    <n v="10"/>
  </r>
  <r>
    <x v="1"/>
    <x v="2"/>
    <x v="2"/>
    <x v="2"/>
    <x v="5"/>
    <n v="8"/>
  </r>
  <r>
    <x v="1"/>
    <x v="2"/>
    <x v="2"/>
    <x v="2"/>
    <x v="5"/>
    <n v="74"/>
  </r>
  <r>
    <x v="1"/>
    <x v="2"/>
    <x v="2"/>
    <x v="2"/>
    <x v="5"/>
    <n v="8"/>
  </r>
  <r>
    <x v="1"/>
    <x v="2"/>
    <x v="2"/>
    <x v="2"/>
    <x v="5"/>
    <n v="11"/>
  </r>
  <r>
    <x v="1"/>
    <x v="2"/>
    <x v="2"/>
    <x v="2"/>
    <x v="5"/>
    <n v="71"/>
  </r>
  <r>
    <x v="1"/>
    <x v="2"/>
    <x v="2"/>
    <x v="2"/>
    <x v="5"/>
    <n v="10"/>
  </r>
  <r>
    <x v="1"/>
    <x v="2"/>
    <x v="2"/>
    <x v="2"/>
    <x v="5"/>
    <n v="8"/>
  </r>
  <r>
    <x v="0"/>
    <x v="0"/>
    <x v="0"/>
    <x v="0"/>
    <x v="0"/>
    <m/>
  </r>
  <r>
    <x v="1"/>
    <x v="2"/>
    <x v="2"/>
    <x v="1"/>
    <x v="2"/>
    <n v="105"/>
  </r>
  <r>
    <x v="1"/>
    <x v="2"/>
    <x v="2"/>
    <x v="1"/>
    <x v="2"/>
    <n v="105"/>
  </r>
  <r>
    <x v="1"/>
    <x v="2"/>
    <x v="2"/>
    <x v="1"/>
    <x v="2"/>
    <n v="105"/>
  </r>
  <r>
    <x v="1"/>
    <x v="2"/>
    <x v="2"/>
    <x v="1"/>
    <x v="2"/>
    <n v="105"/>
  </r>
  <r>
    <x v="1"/>
    <x v="2"/>
    <x v="2"/>
    <x v="1"/>
    <x v="2"/>
    <n v="105"/>
  </r>
  <r>
    <x v="1"/>
    <x v="2"/>
    <x v="2"/>
    <x v="1"/>
    <x v="2"/>
    <n v="105"/>
  </r>
  <r>
    <x v="1"/>
    <x v="2"/>
    <x v="2"/>
    <x v="1"/>
    <x v="2"/>
    <n v="110"/>
  </r>
  <r>
    <x v="1"/>
    <x v="2"/>
    <x v="2"/>
    <x v="1"/>
    <x v="2"/>
    <n v="110"/>
  </r>
  <r>
    <x v="1"/>
    <x v="2"/>
    <x v="2"/>
    <x v="1"/>
    <x v="2"/>
    <n v="110"/>
  </r>
  <r>
    <x v="1"/>
    <x v="2"/>
    <x v="2"/>
    <x v="1"/>
    <x v="2"/>
    <n v="110"/>
  </r>
  <r>
    <x v="1"/>
    <x v="2"/>
    <x v="2"/>
    <x v="1"/>
    <x v="2"/>
    <n v="110"/>
  </r>
  <r>
    <x v="1"/>
    <x v="2"/>
    <x v="2"/>
    <x v="1"/>
    <x v="2"/>
    <n v="110"/>
  </r>
  <r>
    <x v="1"/>
    <x v="2"/>
    <x v="2"/>
    <x v="1"/>
    <x v="2"/>
    <n v="105"/>
  </r>
  <r>
    <x v="1"/>
    <x v="2"/>
    <x v="2"/>
    <x v="1"/>
    <x v="2"/>
    <n v="105"/>
  </r>
  <r>
    <x v="1"/>
    <x v="2"/>
    <x v="2"/>
    <x v="1"/>
    <x v="2"/>
    <n v="105"/>
  </r>
  <r>
    <x v="1"/>
    <x v="2"/>
    <x v="2"/>
    <x v="1"/>
    <x v="2"/>
    <n v="105"/>
  </r>
  <r>
    <x v="1"/>
    <x v="2"/>
    <x v="2"/>
    <x v="1"/>
    <x v="2"/>
    <n v="105"/>
  </r>
  <r>
    <x v="1"/>
    <x v="2"/>
    <x v="2"/>
    <x v="1"/>
    <x v="2"/>
    <n v="105"/>
  </r>
  <r>
    <x v="1"/>
    <x v="2"/>
    <x v="2"/>
    <x v="1"/>
    <x v="2"/>
    <n v="101"/>
  </r>
  <r>
    <x v="1"/>
    <x v="2"/>
    <x v="2"/>
    <x v="1"/>
    <x v="2"/>
    <n v="101"/>
  </r>
  <r>
    <x v="1"/>
    <x v="2"/>
    <x v="2"/>
    <x v="1"/>
    <x v="2"/>
    <n v="101"/>
  </r>
  <r>
    <x v="1"/>
    <x v="2"/>
    <x v="2"/>
    <x v="1"/>
    <x v="2"/>
    <n v="101"/>
  </r>
  <r>
    <x v="1"/>
    <x v="2"/>
    <x v="2"/>
    <x v="1"/>
    <x v="2"/>
    <n v="101"/>
  </r>
  <r>
    <x v="1"/>
    <x v="2"/>
    <x v="2"/>
    <x v="1"/>
    <x v="2"/>
    <n v="101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4"/>
  </r>
  <r>
    <x v="1"/>
    <x v="2"/>
    <x v="2"/>
    <x v="1"/>
    <x v="2"/>
    <n v="94"/>
  </r>
  <r>
    <x v="1"/>
    <x v="2"/>
    <x v="2"/>
    <x v="1"/>
    <x v="2"/>
    <n v="94"/>
  </r>
  <r>
    <x v="1"/>
    <x v="2"/>
    <x v="2"/>
    <x v="1"/>
    <x v="2"/>
    <n v="94"/>
  </r>
  <r>
    <x v="1"/>
    <x v="2"/>
    <x v="2"/>
    <x v="1"/>
    <x v="2"/>
    <n v="94"/>
  </r>
  <r>
    <x v="1"/>
    <x v="2"/>
    <x v="2"/>
    <x v="1"/>
    <x v="2"/>
    <n v="94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7"/>
  </r>
  <r>
    <x v="1"/>
    <x v="2"/>
    <x v="2"/>
    <x v="1"/>
    <x v="2"/>
    <n v="97"/>
  </r>
  <r>
    <x v="1"/>
    <x v="2"/>
    <x v="2"/>
    <x v="1"/>
    <x v="2"/>
    <n v="97"/>
  </r>
  <r>
    <x v="1"/>
    <x v="2"/>
    <x v="2"/>
    <x v="1"/>
    <x v="2"/>
    <n v="97"/>
  </r>
  <r>
    <x v="1"/>
    <x v="2"/>
    <x v="2"/>
    <x v="1"/>
    <x v="2"/>
    <n v="97"/>
  </r>
  <r>
    <x v="1"/>
    <x v="2"/>
    <x v="2"/>
    <x v="1"/>
    <x v="2"/>
    <n v="97"/>
  </r>
  <r>
    <x v="1"/>
    <x v="2"/>
    <x v="2"/>
    <x v="1"/>
    <x v="2"/>
    <n v="102"/>
  </r>
  <r>
    <x v="1"/>
    <x v="2"/>
    <x v="2"/>
    <x v="1"/>
    <x v="2"/>
    <n v="102"/>
  </r>
  <r>
    <x v="1"/>
    <x v="2"/>
    <x v="2"/>
    <x v="1"/>
    <x v="2"/>
    <n v="102"/>
  </r>
  <r>
    <x v="1"/>
    <x v="2"/>
    <x v="2"/>
    <x v="1"/>
    <x v="2"/>
    <n v="102"/>
  </r>
  <r>
    <x v="1"/>
    <x v="2"/>
    <x v="2"/>
    <x v="1"/>
    <x v="2"/>
    <n v="102"/>
  </r>
  <r>
    <x v="1"/>
    <x v="2"/>
    <x v="2"/>
    <x v="1"/>
    <x v="2"/>
    <n v="102"/>
  </r>
  <r>
    <x v="1"/>
    <x v="2"/>
    <x v="2"/>
    <x v="2"/>
    <x v="6"/>
    <n v="116"/>
  </r>
  <r>
    <x v="1"/>
    <x v="2"/>
    <x v="2"/>
    <x v="2"/>
    <x v="6"/>
    <n v="114"/>
  </r>
  <r>
    <x v="1"/>
    <x v="2"/>
    <x v="2"/>
    <x v="2"/>
    <x v="4"/>
    <n v="118"/>
  </r>
  <r>
    <x v="1"/>
    <x v="2"/>
    <x v="2"/>
    <x v="2"/>
    <x v="5"/>
    <n v="107"/>
  </r>
  <r>
    <x v="1"/>
    <x v="2"/>
    <x v="2"/>
    <x v="2"/>
    <x v="5"/>
    <n v="10"/>
  </r>
  <r>
    <x v="1"/>
    <x v="2"/>
    <x v="2"/>
    <x v="2"/>
    <x v="5"/>
    <n v="8"/>
  </r>
  <r>
    <x v="1"/>
    <x v="2"/>
    <x v="2"/>
    <x v="2"/>
    <x v="5"/>
    <n v="96"/>
  </r>
  <r>
    <x v="1"/>
    <x v="2"/>
    <x v="2"/>
    <x v="2"/>
    <x v="5"/>
    <n v="8"/>
  </r>
  <r>
    <x v="1"/>
    <x v="2"/>
    <x v="2"/>
    <x v="2"/>
    <x v="5"/>
    <n v="11"/>
  </r>
  <r>
    <x v="1"/>
    <x v="2"/>
    <x v="2"/>
    <x v="2"/>
    <x v="5"/>
    <n v="94"/>
  </r>
  <r>
    <x v="1"/>
    <x v="2"/>
    <x v="2"/>
    <x v="2"/>
    <x v="5"/>
    <n v="10"/>
  </r>
  <r>
    <x v="1"/>
    <x v="2"/>
    <x v="2"/>
    <x v="2"/>
    <x v="5"/>
    <n v="8"/>
  </r>
  <r>
    <x v="0"/>
    <x v="0"/>
    <x v="0"/>
    <x v="0"/>
    <x v="0"/>
    <m/>
  </r>
  <r>
    <x v="1"/>
    <x v="2"/>
    <x v="2"/>
    <x v="1"/>
    <x v="2"/>
    <n v="110"/>
  </r>
  <r>
    <x v="1"/>
    <x v="2"/>
    <x v="2"/>
    <x v="1"/>
    <x v="2"/>
    <n v="110"/>
  </r>
  <r>
    <x v="1"/>
    <x v="2"/>
    <x v="2"/>
    <x v="1"/>
    <x v="2"/>
    <n v="110"/>
  </r>
  <r>
    <x v="1"/>
    <x v="2"/>
    <x v="2"/>
    <x v="1"/>
    <x v="2"/>
    <n v="110"/>
  </r>
  <r>
    <x v="1"/>
    <x v="2"/>
    <x v="2"/>
    <x v="1"/>
    <x v="2"/>
    <n v="110"/>
  </r>
  <r>
    <x v="1"/>
    <x v="2"/>
    <x v="2"/>
    <x v="1"/>
    <x v="2"/>
    <n v="110"/>
  </r>
  <r>
    <x v="1"/>
    <x v="2"/>
    <x v="2"/>
    <x v="1"/>
    <x v="2"/>
    <n v="107"/>
  </r>
  <r>
    <x v="1"/>
    <x v="2"/>
    <x v="2"/>
    <x v="1"/>
    <x v="2"/>
    <n v="107"/>
  </r>
  <r>
    <x v="1"/>
    <x v="2"/>
    <x v="2"/>
    <x v="1"/>
    <x v="2"/>
    <n v="107"/>
  </r>
  <r>
    <x v="1"/>
    <x v="2"/>
    <x v="2"/>
    <x v="1"/>
    <x v="2"/>
    <n v="107"/>
  </r>
  <r>
    <x v="1"/>
    <x v="2"/>
    <x v="2"/>
    <x v="1"/>
    <x v="2"/>
    <n v="107"/>
  </r>
  <r>
    <x v="1"/>
    <x v="2"/>
    <x v="2"/>
    <x v="1"/>
    <x v="2"/>
    <n v="107"/>
  </r>
  <r>
    <x v="1"/>
    <x v="2"/>
    <x v="2"/>
    <x v="1"/>
    <x v="2"/>
    <n v="102"/>
  </r>
  <r>
    <x v="1"/>
    <x v="2"/>
    <x v="2"/>
    <x v="1"/>
    <x v="2"/>
    <n v="102"/>
  </r>
  <r>
    <x v="1"/>
    <x v="2"/>
    <x v="2"/>
    <x v="1"/>
    <x v="2"/>
    <n v="102"/>
  </r>
  <r>
    <x v="1"/>
    <x v="2"/>
    <x v="2"/>
    <x v="1"/>
    <x v="2"/>
    <n v="102"/>
  </r>
  <r>
    <x v="1"/>
    <x v="2"/>
    <x v="2"/>
    <x v="1"/>
    <x v="2"/>
    <n v="102"/>
  </r>
  <r>
    <x v="1"/>
    <x v="2"/>
    <x v="2"/>
    <x v="1"/>
    <x v="2"/>
    <n v="102"/>
  </r>
  <r>
    <x v="1"/>
    <x v="2"/>
    <x v="2"/>
    <x v="1"/>
    <x v="2"/>
    <n v="101"/>
  </r>
  <r>
    <x v="1"/>
    <x v="2"/>
    <x v="2"/>
    <x v="1"/>
    <x v="2"/>
    <n v="101"/>
  </r>
  <r>
    <x v="1"/>
    <x v="2"/>
    <x v="2"/>
    <x v="1"/>
    <x v="2"/>
    <n v="101"/>
  </r>
  <r>
    <x v="1"/>
    <x v="2"/>
    <x v="2"/>
    <x v="1"/>
    <x v="2"/>
    <n v="101"/>
  </r>
  <r>
    <x v="1"/>
    <x v="2"/>
    <x v="2"/>
    <x v="1"/>
    <x v="2"/>
    <n v="101"/>
  </r>
  <r>
    <x v="1"/>
    <x v="2"/>
    <x v="2"/>
    <x v="1"/>
    <x v="2"/>
    <n v="101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6"/>
  </r>
  <r>
    <x v="1"/>
    <x v="2"/>
    <x v="2"/>
    <x v="1"/>
    <x v="2"/>
    <n v="92"/>
  </r>
  <r>
    <x v="1"/>
    <x v="2"/>
    <x v="2"/>
    <x v="1"/>
    <x v="2"/>
    <n v="92"/>
  </r>
  <r>
    <x v="1"/>
    <x v="2"/>
    <x v="2"/>
    <x v="1"/>
    <x v="2"/>
    <n v="92"/>
  </r>
  <r>
    <x v="1"/>
    <x v="2"/>
    <x v="2"/>
    <x v="1"/>
    <x v="2"/>
    <n v="92"/>
  </r>
  <r>
    <x v="1"/>
    <x v="2"/>
    <x v="2"/>
    <x v="1"/>
    <x v="2"/>
    <n v="92"/>
  </r>
  <r>
    <x v="1"/>
    <x v="2"/>
    <x v="2"/>
    <x v="1"/>
    <x v="2"/>
    <n v="92"/>
  </r>
  <r>
    <x v="1"/>
    <x v="2"/>
    <x v="2"/>
    <x v="1"/>
    <x v="2"/>
    <n v="92"/>
  </r>
  <r>
    <x v="1"/>
    <x v="2"/>
    <x v="2"/>
    <x v="1"/>
    <x v="2"/>
    <n v="92"/>
  </r>
  <r>
    <x v="1"/>
    <x v="2"/>
    <x v="2"/>
    <x v="1"/>
    <x v="2"/>
    <n v="92"/>
  </r>
  <r>
    <x v="1"/>
    <x v="2"/>
    <x v="2"/>
    <x v="1"/>
    <x v="2"/>
    <n v="92"/>
  </r>
  <r>
    <x v="1"/>
    <x v="2"/>
    <x v="2"/>
    <x v="1"/>
    <x v="2"/>
    <n v="92"/>
  </r>
  <r>
    <x v="1"/>
    <x v="2"/>
    <x v="2"/>
    <x v="1"/>
    <x v="2"/>
    <n v="92"/>
  </r>
  <r>
    <x v="1"/>
    <x v="2"/>
    <x v="2"/>
    <x v="1"/>
    <x v="2"/>
    <n v="97"/>
  </r>
  <r>
    <x v="1"/>
    <x v="2"/>
    <x v="2"/>
    <x v="1"/>
    <x v="2"/>
    <n v="97"/>
  </r>
  <r>
    <x v="1"/>
    <x v="2"/>
    <x v="2"/>
    <x v="1"/>
    <x v="2"/>
    <n v="97"/>
  </r>
  <r>
    <x v="1"/>
    <x v="2"/>
    <x v="2"/>
    <x v="1"/>
    <x v="2"/>
    <n v="97"/>
  </r>
  <r>
    <x v="1"/>
    <x v="2"/>
    <x v="2"/>
    <x v="1"/>
    <x v="2"/>
    <n v="97"/>
  </r>
  <r>
    <x v="1"/>
    <x v="2"/>
    <x v="2"/>
    <x v="1"/>
    <x v="2"/>
    <n v="97"/>
  </r>
  <r>
    <x v="1"/>
    <x v="2"/>
    <x v="2"/>
    <x v="2"/>
    <x v="6"/>
    <n v="115"/>
  </r>
  <r>
    <x v="1"/>
    <x v="2"/>
    <x v="2"/>
    <x v="2"/>
    <x v="6"/>
    <n v="117"/>
  </r>
  <r>
    <x v="1"/>
    <x v="2"/>
    <x v="2"/>
    <x v="2"/>
    <x v="4"/>
    <n v="113"/>
  </r>
  <r>
    <x v="1"/>
    <x v="2"/>
    <x v="2"/>
    <x v="2"/>
    <x v="5"/>
    <n v="105"/>
  </r>
  <r>
    <x v="1"/>
    <x v="2"/>
    <x v="2"/>
    <x v="2"/>
    <x v="5"/>
    <n v="10"/>
  </r>
  <r>
    <x v="1"/>
    <x v="2"/>
    <x v="2"/>
    <x v="2"/>
    <x v="5"/>
    <n v="8"/>
  </r>
  <r>
    <x v="1"/>
    <x v="2"/>
    <x v="2"/>
    <x v="2"/>
    <x v="5"/>
    <n v="98"/>
  </r>
  <r>
    <x v="1"/>
    <x v="2"/>
    <x v="2"/>
    <x v="2"/>
    <x v="5"/>
    <n v="8"/>
  </r>
  <r>
    <x v="1"/>
    <x v="2"/>
    <x v="2"/>
    <x v="2"/>
    <x v="5"/>
    <n v="11"/>
  </r>
  <r>
    <x v="1"/>
    <x v="2"/>
    <x v="2"/>
    <x v="2"/>
    <x v="5"/>
    <n v="92"/>
  </r>
  <r>
    <x v="1"/>
    <x v="2"/>
    <x v="2"/>
    <x v="2"/>
    <x v="5"/>
    <n v="10"/>
  </r>
  <r>
    <x v="1"/>
    <x v="2"/>
    <x v="2"/>
    <x v="2"/>
    <x v="5"/>
    <n v="8"/>
  </r>
  <r>
    <x v="0"/>
    <x v="0"/>
    <x v="0"/>
    <x v="0"/>
    <x v="0"/>
    <m/>
  </r>
  <r>
    <x v="1"/>
    <x v="2"/>
    <x v="2"/>
    <x v="1"/>
    <x v="2"/>
    <n v="136"/>
  </r>
  <r>
    <x v="1"/>
    <x v="2"/>
    <x v="2"/>
    <x v="1"/>
    <x v="2"/>
    <n v="136"/>
  </r>
  <r>
    <x v="1"/>
    <x v="2"/>
    <x v="2"/>
    <x v="1"/>
    <x v="2"/>
    <n v="136"/>
  </r>
  <r>
    <x v="1"/>
    <x v="2"/>
    <x v="2"/>
    <x v="1"/>
    <x v="2"/>
    <n v="136"/>
  </r>
  <r>
    <x v="1"/>
    <x v="2"/>
    <x v="2"/>
    <x v="1"/>
    <x v="2"/>
    <n v="136"/>
  </r>
  <r>
    <x v="1"/>
    <x v="2"/>
    <x v="2"/>
    <x v="1"/>
    <x v="2"/>
    <n v="136"/>
  </r>
  <r>
    <x v="1"/>
    <x v="2"/>
    <x v="2"/>
    <x v="1"/>
    <x v="2"/>
    <n v="133"/>
  </r>
  <r>
    <x v="1"/>
    <x v="2"/>
    <x v="2"/>
    <x v="1"/>
    <x v="2"/>
    <n v="133"/>
  </r>
  <r>
    <x v="1"/>
    <x v="2"/>
    <x v="2"/>
    <x v="1"/>
    <x v="2"/>
    <n v="133"/>
  </r>
  <r>
    <x v="1"/>
    <x v="2"/>
    <x v="2"/>
    <x v="1"/>
    <x v="2"/>
    <n v="133"/>
  </r>
  <r>
    <x v="1"/>
    <x v="2"/>
    <x v="2"/>
    <x v="1"/>
    <x v="2"/>
    <n v="133"/>
  </r>
  <r>
    <x v="1"/>
    <x v="2"/>
    <x v="2"/>
    <x v="1"/>
    <x v="2"/>
    <n v="133"/>
  </r>
  <r>
    <x v="1"/>
    <x v="2"/>
    <x v="2"/>
    <x v="1"/>
    <x v="2"/>
    <n v="128"/>
  </r>
  <r>
    <x v="1"/>
    <x v="2"/>
    <x v="2"/>
    <x v="1"/>
    <x v="2"/>
    <n v="128"/>
  </r>
  <r>
    <x v="1"/>
    <x v="2"/>
    <x v="2"/>
    <x v="1"/>
    <x v="2"/>
    <n v="128"/>
  </r>
  <r>
    <x v="1"/>
    <x v="2"/>
    <x v="2"/>
    <x v="1"/>
    <x v="2"/>
    <n v="128"/>
  </r>
  <r>
    <x v="1"/>
    <x v="2"/>
    <x v="2"/>
    <x v="1"/>
    <x v="2"/>
    <n v="128"/>
  </r>
  <r>
    <x v="1"/>
    <x v="2"/>
    <x v="2"/>
    <x v="1"/>
    <x v="2"/>
    <n v="128"/>
  </r>
  <r>
    <x v="1"/>
    <x v="2"/>
    <x v="2"/>
    <x v="1"/>
    <x v="2"/>
    <n v="128"/>
  </r>
  <r>
    <x v="1"/>
    <x v="2"/>
    <x v="2"/>
    <x v="1"/>
    <x v="2"/>
    <n v="128"/>
  </r>
  <r>
    <x v="1"/>
    <x v="2"/>
    <x v="2"/>
    <x v="1"/>
    <x v="2"/>
    <n v="128"/>
  </r>
  <r>
    <x v="1"/>
    <x v="2"/>
    <x v="2"/>
    <x v="1"/>
    <x v="2"/>
    <n v="128"/>
  </r>
  <r>
    <x v="1"/>
    <x v="2"/>
    <x v="2"/>
    <x v="1"/>
    <x v="2"/>
    <n v="128"/>
  </r>
  <r>
    <x v="1"/>
    <x v="2"/>
    <x v="2"/>
    <x v="1"/>
    <x v="2"/>
    <n v="128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19"/>
  </r>
  <r>
    <x v="1"/>
    <x v="2"/>
    <x v="2"/>
    <x v="1"/>
    <x v="2"/>
    <n v="119"/>
  </r>
  <r>
    <x v="1"/>
    <x v="2"/>
    <x v="2"/>
    <x v="1"/>
    <x v="2"/>
    <n v="119"/>
  </r>
  <r>
    <x v="1"/>
    <x v="2"/>
    <x v="2"/>
    <x v="1"/>
    <x v="2"/>
    <n v="119"/>
  </r>
  <r>
    <x v="1"/>
    <x v="2"/>
    <x v="2"/>
    <x v="1"/>
    <x v="2"/>
    <n v="119"/>
  </r>
  <r>
    <x v="1"/>
    <x v="2"/>
    <x v="2"/>
    <x v="1"/>
    <x v="2"/>
    <n v="119"/>
  </r>
  <r>
    <x v="1"/>
    <x v="2"/>
    <x v="2"/>
    <x v="1"/>
    <x v="2"/>
    <n v="119"/>
  </r>
  <r>
    <x v="1"/>
    <x v="2"/>
    <x v="2"/>
    <x v="1"/>
    <x v="2"/>
    <n v="119"/>
  </r>
  <r>
    <x v="1"/>
    <x v="2"/>
    <x v="2"/>
    <x v="1"/>
    <x v="2"/>
    <n v="119"/>
  </r>
  <r>
    <x v="1"/>
    <x v="2"/>
    <x v="2"/>
    <x v="1"/>
    <x v="2"/>
    <n v="119"/>
  </r>
  <r>
    <x v="1"/>
    <x v="2"/>
    <x v="2"/>
    <x v="1"/>
    <x v="2"/>
    <n v="119"/>
  </r>
  <r>
    <x v="1"/>
    <x v="2"/>
    <x v="2"/>
    <x v="1"/>
    <x v="2"/>
    <n v="119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1"/>
    <x v="2"/>
    <n v="123"/>
  </r>
  <r>
    <x v="1"/>
    <x v="2"/>
    <x v="2"/>
    <x v="2"/>
    <x v="6"/>
    <n v="140"/>
  </r>
  <r>
    <x v="1"/>
    <x v="2"/>
    <x v="2"/>
    <x v="2"/>
    <x v="6"/>
    <n v="142"/>
  </r>
  <r>
    <x v="1"/>
    <x v="2"/>
    <x v="2"/>
    <x v="2"/>
    <x v="4"/>
    <n v="138"/>
  </r>
  <r>
    <x v="1"/>
    <x v="2"/>
    <x v="2"/>
    <x v="2"/>
    <x v="5"/>
    <n v="130"/>
  </r>
  <r>
    <x v="1"/>
    <x v="2"/>
    <x v="2"/>
    <x v="2"/>
    <x v="5"/>
    <n v="10"/>
  </r>
  <r>
    <x v="1"/>
    <x v="2"/>
    <x v="2"/>
    <x v="2"/>
    <x v="5"/>
    <n v="8"/>
  </r>
  <r>
    <x v="1"/>
    <x v="2"/>
    <x v="2"/>
    <x v="2"/>
    <x v="5"/>
    <n v="123"/>
  </r>
  <r>
    <x v="1"/>
    <x v="2"/>
    <x v="2"/>
    <x v="2"/>
    <x v="5"/>
    <n v="8"/>
  </r>
  <r>
    <x v="1"/>
    <x v="2"/>
    <x v="2"/>
    <x v="2"/>
    <x v="5"/>
    <n v="11"/>
  </r>
  <r>
    <x v="1"/>
    <x v="2"/>
    <x v="2"/>
    <x v="2"/>
    <x v="5"/>
    <n v="117"/>
  </r>
  <r>
    <x v="1"/>
    <x v="2"/>
    <x v="2"/>
    <x v="2"/>
    <x v="5"/>
    <n v="10"/>
  </r>
  <r>
    <x v="1"/>
    <x v="2"/>
    <x v="2"/>
    <x v="2"/>
    <x v="5"/>
    <n v="8"/>
  </r>
  <r>
    <x v="0"/>
    <x v="0"/>
    <x v="0"/>
    <x v="0"/>
    <x v="0"/>
    <m/>
  </r>
  <r>
    <x v="1"/>
    <x v="2"/>
    <x v="2"/>
    <x v="2"/>
    <x v="4"/>
    <n v="30"/>
  </r>
  <r>
    <x v="1"/>
    <x v="2"/>
    <x v="2"/>
    <x v="3"/>
    <x v="4"/>
    <n v="70"/>
  </r>
  <r>
    <x v="1"/>
    <x v="2"/>
    <x v="2"/>
    <x v="3"/>
    <x v="3"/>
    <n v="44"/>
  </r>
  <r>
    <x v="1"/>
    <x v="2"/>
    <x v="2"/>
    <x v="3"/>
    <x v="3"/>
    <n v="46"/>
  </r>
  <r>
    <x v="1"/>
    <x v="2"/>
    <x v="2"/>
    <x v="3"/>
    <x v="3"/>
    <n v="48"/>
  </r>
  <r>
    <x v="1"/>
    <x v="2"/>
    <x v="2"/>
    <x v="3"/>
    <x v="3"/>
    <n v="50"/>
  </r>
  <r>
    <x v="1"/>
    <x v="2"/>
    <x v="2"/>
    <x v="3"/>
    <x v="3"/>
    <n v="52"/>
  </r>
  <r>
    <x v="1"/>
    <x v="2"/>
    <x v="2"/>
    <x v="3"/>
    <x v="3"/>
    <n v="42"/>
  </r>
  <r>
    <x v="1"/>
    <x v="2"/>
    <x v="2"/>
    <x v="4"/>
    <x v="5"/>
    <n v="35"/>
  </r>
  <r>
    <x v="1"/>
    <x v="2"/>
    <x v="2"/>
    <x v="2"/>
    <x v="6"/>
    <n v="32"/>
  </r>
  <r>
    <x v="1"/>
    <x v="2"/>
    <x v="2"/>
    <x v="2"/>
    <x v="7"/>
    <n v="35"/>
  </r>
  <r>
    <x v="1"/>
    <x v="2"/>
    <x v="2"/>
    <x v="2"/>
    <x v="7"/>
    <n v="33"/>
  </r>
  <r>
    <x v="1"/>
    <x v="2"/>
    <x v="2"/>
    <x v="2"/>
    <x v="7"/>
    <n v="20"/>
  </r>
  <r>
    <x v="1"/>
    <x v="2"/>
    <x v="2"/>
    <x v="2"/>
    <x v="7"/>
    <n v="35"/>
  </r>
  <r>
    <x v="1"/>
    <x v="2"/>
    <x v="2"/>
    <x v="2"/>
    <x v="7"/>
    <n v="48"/>
  </r>
  <r>
    <x v="0"/>
    <x v="0"/>
    <x v="0"/>
    <x v="0"/>
    <x v="0"/>
    <m/>
  </r>
  <r>
    <x v="1"/>
    <x v="2"/>
    <x v="2"/>
    <x v="4"/>
    <x v="4"/>
    <n v="32"/>
  </r>
  <r>
    <x v="1"/>
    <x v="2"/>
    <x v="2"/>
    <x v="3"/>
    <x v="4"/>
    <n v="95"/>
  </r>
  <r>
    <x v="1"/>
    <x v="2"/>
    <x v="2"/>
    <x v="3"/>
    <x v="3"/>
    <n v="20"/>
  </r>
  <r>
    <x v="1"/>
    <x v="2"/>
    <x v="2"/>
    <x v="3"/>
    <x v="3"/>
    <n v="34"/>
  </r>
  <r>
    <x v="1"/>
    <x v="2"/>
    <x v="2"/>
    <x v="3"/>
    <x v="3"/>
    <n v="28"/>
  </r>
  <r>
    <x v="1"/>
    <x v="2"/>
    <x v="2"/>
    <x v="3"/>
    <x v="3"/>
    <n v="26"/>
  </r>
  <r>
    <x v="1"/>
    <x v="2"/>
    <x v="2"/>
    <x v="3"/>
    <x v="3"/>
    <n v="24"/>
  </r>
  <r>
    <x v="1"/>
    <x v="2"/>
    <x v="2"/>
    <x v="3"/>
    <x v="3"/>
    <n v="48"/>
  </r>
  <r>
    <x v="1"/>
    <x v="2"/>
    <x v="2"/>
    <x v="3"/>
    <x v="3"/>
    <n v="46"/>
  </r>
  <r>
    <x v="1"/>
    <x v="2"/>
    <x v="2"/>
    <x v="2"/>
    <x v="7"/>
    <n v="30"/>
  </r>
  <r>
    <x v="1"/>
    <x v="2"/>
    <x v="2"/>
    <x v="4"/>
    <x v="5"/>
    <n v="35"/>
  </r>
  <r>
    <x v="1"/>
    <x v="2"/>
    <x v="2"/>
    <x v="2"/>
    <x v="7"/>
    <n v="26"/>
  </r>
  <r>
    <x v="1"/>
    <x v="2"/>
    <x v="2"/>
    <x v="2"/>
    <x v="7"/>
    <n v="38"/>
  </r>
  <r>
    <x v="1"/>
    <x v="2"/>
    <x v="2"/>
    <x v="2"/>
    <x v="7"/>
    <n v="30"/>
  </r>
  <r>
    <x v="1"/>
    <x v="2"/>
    <x v="2"/>
    <x v="2"/>
    <x v="7"/>
    <n v="10"/>
  </r>
  <r>
    <x v="1"/>
    <x v="2"/>
    <x v="2"/>
    <x v="2"/>
    <x v="7"/>
    <n v="10"/>
  </r>
  <r>
    <x v="0"/>
    <x v="0"/>
    <x v="0"/>
    <x v="0"/>
    <x v="0"/>
    <m/>
  </r>
  <r>
    <x v="1"/>
    <x v="2"/>
    <x v="2"/>
    <x v="2"/>
    <x v="7"/>
    <n v="28"/>
  </r>
  <r>
    <x v="1"/>
    <x v="2"/>
    <x v="2"/>
    <x v="2"/>
    <x v="7"/>
    <n v="28"/>
  </r>
  <r>
    <x v="1"/>
    <x v="2"/>
    <x v="2"/>
    <x v="2"/>
    <x v="7"/>
    <n v="27"/>
  </r>
  <r>
    <x v="1"/>
    <x v="2"/>
    <x v="2"/>
    <x v="2"/>
    <x v="7"/>
    <n v="26"/>
  </r>
  <r>
    <x v="1"/>
    <x v="2"/>
    <x v="2"/>
    <x v="2"/>
    <x v="7"/>
    <n v="30"/>
  </r>
  <r>
    <x v="1"/>
    <x v="2"/>
    <x v="2"/>
    <x v="2"/>
    <x v="7"/>
    <n v="31"/>
  </r>
  <r>
    <x v="1"/>
    <x v="2"/>
    <x v="2"/>
    <x v="2"/>
    <x v="7"/>
    <n v="25"/>
  </r>
  <r>
    <x v="1"/>
    <x v="2"/>
    <x v="2"/>
    <x v="2"/>
    <x v="7"/>
    <n v="27"/>
  </r>
  <r>
    <x v="1"/>
    <x v="2"/>
    <x v="2"/>
    <x v="2"/>
    <x v="7"/>
    <n v="47"/>
  </r>
  <r>
    <x v="1"/>
    <x v="2"/>
    <x v="2"/>
    <x v="2"/>
    <x v="7"/>
    <n v="25"/>
  </r>
  <r>
    <x v="1"/>
    <x v="2"/>
    <x v="2"/>
    <x v="2"/>
    <x v="7"/>
    <n v="42"/>
  </r>
  <r>
    <x v="0"/>
    <x v="0"/>
    <x v="0"/>
    <x v="0"/>
    <x v="0"/>
    <m/>
  </r>
  <r>
    <x v="1"/>
    <x v="2"/>
    <x v="2"/>
    <x v="2"/>
    <x v="6"/>
    <n v="40"/>
  </r>
  <r>
    <x v="1"/>
    <x v="2"/>
    <x v="2"/>
    <x v="2"/>
    <x v="7"/>
    <n v="41"/>
  </r>
  <r>
    <x v="1"/>
    <x v="2"/>
    <x v="2"/>
    <x v="2"/>
    <x v="7"/>
    <n v="38"/>
  </r>
  <r>
    <x v="1"/>
    <x v="2"/>
    <x v="2"/>
    <x v="2"/>
    <x v="7"/>
    <n v="30"/>
  </r>
  <r>
    <x v="1"/>
    <x v="2"/>
    <x v="2"/>
    <x v="2"/>
    <x v="7"/>
    <n v="34"/>
  </r>
  <r>
    <x v="1"/>
    <x v="2"/>
    <x v="2"/>
    <x v="2"/>
    <x v="7"/>
    <n v="25"/>
  </r>
  <r>
    <x v="1"/>
    <x v="2"/>
    <x v="2"/>
    <x v="2"/>
    <x v="7"/>
    <n v="29"/>
  </r>
  <r>
    <x v="1"/>
    <x v="2"/>
    <x v="2"/>
    <x v="2"/>
    <x v="7"/>
    <n v="20"/>
  </r>
  <r>
    <x v="1"/>
    <x v="2"/>
    <x v="2"/>
    <x v="2"/>
    <x v="7"/>
    <n v="30"/>
  </r>
  <r>
    <x v="1"/>
    <x v="2"/>
    <x v="2"/>
    <x v="2"/>
    <x v="7"/>
    <n v="30"/>
  </r>
  <r>
    <x v="0"/>
    <x v="0"/>
    <x v="0"/>
    <x v="0"/>
    <x v="0"/>
    <m/>
  </r>
  <r>
    <x v="0"/>
    <x v="0"/>
    <x v="0"/>
    <x v="0"/>
    <x v="0"/>
    <m/>
  </r>
  <r>
    <x v="2"/>
    <x v="3"/>
    <x v="3"/>
    <x v="5"/>
    <x v="8"/>
    <n v="52"/>
  </r>
  <r>
    <x v="2"/>
    <x v="3"/>
    <x v="3"/>
    <x v="5"/>
    <x v="8"/>
    <n v="49"/>
  </r>
  <r>
    <x v="0"/>
    <x v="0"/>
    <x v="0"/>
    <x v="0"/>
    <x v="0"/>
    <m/>
  </r>
  <r>
    <x v="2"/>
    <x v="3"/>
    <x v="3"/>
    <x v="5"/>
    <x v="8"/>
    <n v="56"/>
  </r>
  <r>
    <x v="2"/>
    <x v="3"/>
    <x v="3"/>
    <x v="5"/>
    <x v="8"/>
    <n v="57"/>
  </r>
  <r>
    <x v="2"/>
    <x v="3"/>
    <x v="3"/>
    <x v="5"/>
    <x v="8"/>
    <n v="43"/>
  </r>
  <r>
    <x v="2"/>
    <x v="3"/>
    <x v="3"/>
    <x v="5"/>
    <x v="8"/>
    <n v="47"/>
  </r>
  <r>
    <x v="2"/>
    <x v="3"/>
    <x v="3"/>
    <x v="5"/>
    <x v="8"/>
    <n v="37"/>
  </r>
  <r>
    <x v="2"/>
    <x v="3"/>
    <x v="3"/>
    <x v="5"/>
    <x v="8"/>
    <n v="42"/>
  </r>
  <r>
    <x v="2"/>
    <x v="3"/>
    <x v="3"/>
    <x v="5"/>
    <x v="8"/>
    <n v="33"/>
  </r>
  <r>
    <x v="2"/>
    <x v="3"/>
    <x v="3"/>
    <x v="5"/>
    <x v="8"/>
    <n v="51"/>
  </r>
  <r>
    <x v="2"/>
    <x v="3"/>
    <x v="3"/>
    <x v="5"/>
    <x v="8"/>
    <n v="51"/>
  </r>
  <r>
    <x v="0"/>
    <x v="0"/>
    <x v="0"/>
    <x v="0"/>
    <x v="0"/>
    <m/>
  </r>
  <r>
    <x v="3"/>
    <x v="2"/>
    <x v="4"/>
    <x v="6"/>
    <x v="9"/>
    <n v="52"/>
  </r>
  <r>
    <x v="3"/>
    <x v="2"/>
    <x v="4"/>
    <x v="3"/>
    <x v="9"/>
    <n v="52"/>
  </r>
  <r>
    <x v="3"/>
    <x v="2"/>
    <x v="4"/>
    <x v="6"/>
    <x v="9"/>
    <n v="49"/>
  </r>
  <r>
    <x v="3"/>
    <x v="2"/>
    <x v="4"/>
    <x v="3"/>
    <x v="9"/>
    <n v="49"/>
  </r>
  <r>
    <x v="3"/>
    <x v="2"/>
    <x v="4"/>
    <x v="6"/>
    <x v="9"/>
    <n v="48"/>
  </r>
  <r>
    <x v="3"/>
    <x v="2"/>
    <x v="4"/>
    <x v="3"/>
    <x v="9"/>
    <n v="48"/>
  </r>
  <r>
    <x v="3"/>
    <x v="2"/>
    <x v="4"/>
    <x v="6"/>
    <x v="9"/>
    <n v="47"/>
  </r>
  <r>
    <x v="3"/>
    <x v="2"/>
    <x v="4"/>
    <x v="3"/>
    <x v="9"/>
    <n v="47"/>
  </r>
  <r>
    <x v="3"/>
    <x v="2"/>
    <x v="4"/>
    <x v="6"/>
    <x v="9"/>
    <n v="46"/>
  </r>
  <r>
    <x v="3"/>
    <x v="2"/>
    <x v="4"/>
    <x v="3"/>
    <x v="9"/>
    <n v="46"/>
  </r>
  <r>
    <x v="3"/>
    <x v="2"/>
    <x v="4"/>
    <x v="6"/>
    <x v="9"/>
    <n v="45"/>
  </r>
  <r>
    <x v="3"/>
    <x v="2"/>
    <x v="4"/>
    <x v="3"/>
    <x v="9"/>
    <n v="45"/>
  </r>
  <r>
    <x v="3"/>
    <x v="2"/>
    <x v="4"/>
    <x v="6"/>
    <x v="9"/>
    <n v="45"/>
  </r>
  <r>
    <x v="3"/>
    <x v="2"/>
    <x v="4"/>
    <x v="3"/>
    <x v="9"/>
    <n v="45"/>
  </r>
  <r>
    <x v="3"/>
    <x v="2"/>
    <x v="4"/>
    <x v="6"/>
    <x v="9"/>
    <n v="46"/>
  </r>
  <r>
    <x v="3"/>
    <x v="2"/>
    <x v="4"/>
    <x v="3"/>
    <x v="9"/>
    <n v="46"/>
  </r>
  <r>
    <x v="3"/>
    <x v="2"/>
    <x v="4"/>
    <x v="6"/>
    <x v="9"/>
    <n v="47"/>
  </r>
  <r>
    <x v="3"/>
    <x v="2"/>
    <x v="4"/>
    <x v="3"/>
    <x v="9"/>
    <n v="47"/>
  </r>
  <r>
    <x v="3"/>
    <x v="2"/>
    <x v="4"/>
    <x v="6"/>
    <x v="9"/>
    <n v="48"/>
  </r>
  <r>
    <x v="3"/>
    <x v="2"/>
    <x v="4"/>
    <x v="3"/>
    <x v="9"/>
    <n v="48"/>
  </r>
  <r>
    <x v="3"/>
    <x v="2"/>
    <x v="4"/>
    <x v="6"/>
    <x v="9"/>
    <n v="48"/>
  </r>
  <r>
    <x v="3"/>
    <x v="2"/>
    <x v="4"/>
    <x v="3"/>
    <x v="9"/>
    <n v="48"/>
  </r>
  <r>
    <x v="3"/>
    <x v="2"/>
    <x v="4"/>
    <x v="6"/>
    <x v="9"/>
    <n v="48"/>
  </r>
  <r>
    <x v="3"/>
    <x v="2"/>
    <x v="4"/>
    <x v="3"/>
    <x v="9"/>
    <n v="48"/>
  </r>
  <r>
    <x v="0"/>
    <x v="0"/>
    <x v="0"/>
    <x v="0"/>
    <x v="0"/>
    <m/>
  </r>
  <r>
    <x v="3"/>
    <x v="2"/>
    <x v="4"/>
    <x v="3"/>
    <x v="9"/>
    <n v="22"/>
  </r>
  <r>
    <x v="3"/>
    <x v="2"/>
    <x v="4"/>
    <x v="3"/>
    <x v="9"/>
    <n v="23"/>
  </r>
  <r>
    <x v="3"/>
    <x v="2"/>
    <x v="4"/>
    <x v="3"/>
    <x v="9"/>
    <n v="16"/>
  </r>
  <r>
    <x v="3"/>
    <x v="2"/>
    <x v="4"/>
    <x v="3"/>
    <x v="9"/>
    <n v="27"/>
  </r>
  <r>
    <x v="3"/>
    <x v="2"/>
    <x v="4"/>
    <x v="3"/>
    <x v="9"/>
    <n v="20"/>
  </r>
  <r>
    <x v="3"/>
    <x v="2"/>
    <x v="4"/>
    <x v="3"/>
    <x v="9"/>
    <n v="31"/>
  </r>
  <r>
    <x v="3"/>
    <x v="2"/>
    <x v="4"/>
    <x v="3"/>
    <x v="9"/>
    <n v="27"/>
  </r>
  <r>
    <x v="3"/>
    <x v="2"/>
    <x v="4"/>
    <x v="3"/>
    <x v="9"/>
    <n v="24"/>
  </r>
  <r>
    <x v="3"/>
    <x v="2"/>
    <x v="4"/>
    <x v="3"/>
    <x v="9"/>
    <n v="24"/>
  </r>
  <r>
    <x v="0"/>
    <x v="0"/>
    <x v="0"/>
    <x v="0"/>
    <x v="0"/>
    <m/>
  </r>
  <r>
    <x v="3"/>
    <x v="2"/>
    <x v="4"/>
    <x v="3"/>
    <x v="9"/>
    <n v="53"/>
  </r>
  <r>
    <x v="3"/>
    <x v="2"/>
    <x v="4"/>
    <x v="3"/>
    <x v="9"/>
    <n v="54"/>
  </r>
  <r>
    <x v="3"/>
    <x v="2"/>
    <x v="4"/>
    <x v="3"/>
    <x v="9"/>
    <n v="40"/>
  </r>
  <r>
    <x v="3"/>
    <x v="2"/>
    <x v="4"/>
    <x v="3"/>
    <x v="9"/>
    <n v="44"/>
  </r>
  <r>
    <x v="3"/>
    <x v="2"/>
    <x v="4"/>
    <x v="3"/>
    <x v="9"/>
    <n v="34"/>
  </r>
  <r>
    <x v="3"/>
    <x v="2"/>
    <x v="4"/>
    <x v="3"/>
    <x v="9"/>
    <n v="39"/>
  </r>
  <r>
    <x v="3"/>
    <x v="2"/>
    <x v="4"/>
    <x v="3"/>
    <x v="9"/>
    <n v="30"/>
  </r>
  <r>
    <x v="3"/>
    <x v="2"/>
    <x v="4"/>
    <x v="3"/>
    <x v="9"/>
    <n v="48"/>
  </r>
  <r>
    <x v="3"/>
    <x v="2"/>
    <x v="4"/>
    <x v="3"/>
    <x v="9"/>
    <n v="48"/>
  </r>
  <r>
    <x v="0"/>
    <x v="0"/>
    <x v="0"/>
    <x v="0"/>
    <x v="0"/>
    <m/>
  </r>
  <r>
    <x v="3"/>
    <x v="2"/>
    <x v="4"/>
    <x v="6"/>
    <x v="9"/>
    <n v="56"/>
  </r>
  <r>
    <x v="3"/>
    <x v="2"/>
    <x v="4"/>
    <x v="3"/>
    <x v="9"/>
    <n v="56"/>
  </r>
  <r>
    <x v="3"/>
    <x v="2"/>
    <x v="4"/>
    <x v="6"/>
    <x v="9"/>
    <n v="57"/>
  </r>
  <r>
    <x v="3"/>
    <x v="2"/>
    <x v="4"/>
    <x v="3"/>
    <x v="9"/>
    <n v="57"/>
  </r>
  <r>
    <x v="3"/>
    <x v="2"/>
    <x v="4"/>
    <x v="6"/>
    <x v="9"/>
    <n v="43"/>
  </r>
  <r>
    <x v="3"/>
    <x v="2"/>
    <x v="4"/>
    <x v="3"/>
    <x v="9"/>
    <n v="43"/>
  </r>
  <r>
    <x v="3"/>
    <x v="2"/>
    <x v="4"/>
    <x v="6"/>
    <x v="9"/>
    <n v="47"/>
  </r>
  <r>
    <x v="3"/>
    <x v="2"/>
    <x v="4"/>
    <x v="3"/>
    <x v="9"/>
    <n v="47"/>
  </r>
  <r>
    <x v="3"/>
    <x v="2"/>
    <x v="4"/>
    <x v="6"/>
    <x v="9"/>
    <n v="37"/>
  </r>
  <r>
    <x v="3"/>
    <x v="2"/>
    <x v="4"/>
    <x v="3"/>
    <x v="9"/>
    <n v="37"/>
  </r>
  <r>
    <x v="3"/>
    <x v="2"/>
    <x v="4"/>
    <x v="6"/>
    <x v="9"/>
    <n v="42"/>
  </r>
  <r>
    <x v="3"/>
    <x v="2"/>
    <x v="4"/>
    <x v="3"/>
    <x v="9"/>
    <n v="42"/>
  </r>
  <r>
    <x v="3"/>
    <x v="2"/>
    <x v="4"/>
    <x v="6"/>
    <x v="9"/>
    <n v="33"/>
  </r>
  <r>
    <x v="3"/>
    <x v="2"/>
    <x v="4"/>
    <x v="3"/>
    <x v="9"/>
    <n v="33"/>
  </r>
  <r>
    <x v="3"/>
    <x v="2"/>
    <x v="4"/>
    <x v="6"/>
    <x v="9"/>
    <n v="51"/>
  </r>
  <r>
    <x v="3"/>
    <x v="2"/>
    <x v="4"/>
    <x v="3"/>
    <x v="9"/>
    <n v="51"/>
  </r>
  <r>
    <x v="3"/>
    <x v="2"/>
    <x v="4"/>
    <x v="6"/>
    <x v="9"/>
    <n v="51"/>
  </r>
  <r>
    <x v="3"/>
    <x v="2"/>
    <x v="4"/>
    <x v="3"/>
    <x v="9"/>
    <n v="51"/>
  </r>
  <r>
    <x v="0"/>
    <x v="0"/>
    <x v="0"/>
    <x v="0"/>
    <x v="0"/>
    <m/>
  </r>
  <r>
    <x v="3"/>
    <x v="2"/>
    <x v="4"/>
    <x v="4"/>
    <x v="9"/>
    <n v="57"/>
  </r>
  <r>
    <x v="3"/>
    <x v="2"/>
    <x v="4"/>
    <x v="4"/>
    <x v="9"/>
    <n v="58"/>
  </r>
  <r>
    <x v="3"/>
    <x v="2"/>
    <x v="4"/>
    <x v="4"/>
    <x v="9"/>
    <n v="58"/>
  </r>
  <r>
    <x v="3"/>
    <x v="2"/>
    <x v="4"/>
    <x v="4"/>
    <x v="9"/>
    <n v="59"/>
  </r>
  <r>
    <x v="3"/>
    <x v="2"/>
    <x v="4"/>
    <x v="4"/>
    <x v="9"/>
    <n v="44"/>
  </r>
  <r>
    <x v="3"/>
    <x v="2"/>
    <x v="4"/>
    <x v="4"/>
    <x v="9"/>
    <n v="45"/>
  </r>
  <r>
    <x v="3"/>
    <x v="2"/>
    <x v="4"/>
    <x v="4"/>
    <x v="9"/>
    <n v="48"/>
  </r>
  <r>
    <x v="3"/>
    <x v="2"/>
    <x v="4"/>
    <x v="4"/>
    <x v="9"/>
    <n v="49"/>
  </r>
  <r>
    <x v="3"/>
    <x v="2"/>
    <x v="4"/>
    <x v="4"/>
    <x v="9"/>
    <n v="38"/>
  </r>
  <r>
    <x v="3"/>
    <x v="2"/>
    <x v="4"/>
    <x v="4"/>
    <x v="9"/>
    <n v="39"/>
  </r>
  <r>
    <x v="3"/>
    <x v="2"/>
    <x v="4"/>
    <x v="4"/>
    <x v="9"/>
    <n v="43"/>
  </r>
  <r>
    <x v="3"/>
    <x v="2"/>
    <x v="4"/>
    <x v="4"/>
    <x v="9"/>
    <n v="44"/>
  </r>
  <r>
    <x v="3"/>
    <x v="2"/>
    <x v="4"/>
    <x v="4"/>
    <x v="9"/>
    <n v="34"/>
  </r>
  <r>
    <x v="3"/>
    <x v="2"/>
    <x v="4"/>
    <x v="4"/>
    <x v="9"/>
    <n v="35"/>
  </r>
  <r>
    <x v="3"/>
    <x v="2"/>
    <x v="4"/>
    <x v="4"/>
    <x v="9"/>
    <n v="57"/>
  </r>
  <r>
    <x v="3"/>
    <x v="2"/>
    <x v="4"/>
    <x v="4"/>
    <x v="9"/>
    <n v="57"/>
  </r>
  <r>
    <x v="0"/>
    <x v="0"/>
    <x v="0"/>
    <x v="0"/>
    <x v="0"/>
    <m/>
  </r>
  <r>
    <x v="2"/>
    <x v="3"/>
    <x v="3"/>
    <x v="5"/>
    <x v="8"/>
    <n v="25"/>
  </r>
  <r>
    <x v="3"/>
    <x v="2"/>
    <x v="4"/>
    <x v="3"/>
    <x v="0"/>
    <m/>
  </r>
  <r>
    <x v="3"/>
    <x v="2"/>
    <x v="4"/>
    <x v="3"/>
    <x v="0"/>
    <m/>
  </r>
  <r>
    <x v="3"/>
    <x v="2"/>
    <x v="4"/>
    <x v="3"/>
    <x v="0"/>
    <m/>
  </r>
  <r>
    <x v="3"/>
    <x v="2"/>
    <x v="4"/>
    <x v="3"/>
    <x v="0"/>
    <m/>
  </r>
  <r>
    <x v="3"/>
    <x v="2"/>
    <x v="4"/>
    <x v="4"/>
    <x v="0"/>
    <m/>
  </r>
  <r>
    <x v="3"/>
    <x v="2"/>
    <x v="4"/>
    <x v="3"/>
    <x v="0"/>
    <m/>
  </r>
  <r>
    <x v="3"/>
    <x v="2"/>
    <x v="4"/>
    <x v="4"/>
    <x v="0"/>
    <m/>
  </r>
  <r>
    <x v="3"/>
    <x v="2"/>
    <x v="4"/>
    <x v="4"/>
    <x v="0"/>
    <m/>
  </r>
  <r>
    <x v="3"/>
    <x v="2"/>
    <x v="4"/>
    <x v="4"/>
    <x v="0"/>
    <m/>
  </r>
  <r>
    <x v="2"/>
    <x v="2"/>
    <x v="5"/>
    <x v="5"/>
    <x v="0"/>
    <m/>
  </r>
  <r>
    <x v="2"/>
    <x v="2"/>
    <x v="5"/>
    <x v="5"/>
    <x v="0"/>
    <m/>
  </r>
  <r>
    <x v="2"/>
    <x v="2"/>
    <x v="5"/>
    <x v="5"/>
    <x v="0"/>
    <m/>
  </r>
  <r>
    <x v="2"/>
    <x v="2"/>
    <x v="5"/>
    <x v="5"/>
    <x v="0"/>
    <m/>
  </r>
  <r>
    <x v="2"/>
    <x v="2"/>
    <x v="5"/>
    <x v="5"/>
    <x v="0"/>
    <m/>
  </r>
  <r>
    <x v="2"/>
    <x v="2"/>
    <x v="5"/>
    <x v="5"/>
    <x v="0"/>
    <m/>
  </r>
  <r>
    <x v="2"/>
    <x v="2"/>
    <x v="5"/>
    <x v="5"/>
    <x v="0"/>
    <m/>
  </r>
  <r>
    <x v="0"/>
    <x v="0"/>
    <x v="0"/>
    <x v="0"/>
    <x v="0"/>
    <m/>
  </r>
  <r>
    <x v="3"/>
    <x v="2"/>
    <x v="4"/>
    <x v="3"/>
    <x v="9"/>
    <n v="26"/>
  </r>
  <r>
    <x v="3"/>
    <x v="2"/>
    <x v="4"/>
    <x v="3"/>
    <x v="9"/>
    <n v="26"/>
  </r>
  <r>
    <x v="3"/>
    <x v="2"/>
    <x v="4"/>
    <x v="4"/>
    <x v="9"/>
    <n v="26"/>
  </r>
  <r>
    <x v="3"/>
    <x v="2"/>
    <x v="4"/>
    <x v="4"/>
    <x v="9"/>
    <n v="26"/>
  </r>
  <r>
    <x v="2"/>
    <x v="2"/>
    <x v="5"/>
    <x v="5"/>
    <x v="10"/>
    <n v="26"/>
  </r>
  <r>
    <x v="2"/>
    <x v="2"/>
    <x v="5"/>
    <x v="5"/>
    <x v="10"/>
    <n v="26"/>
  </r>
  <r>
    <x v="2"/>
    <x v="2"/>
    <x v="5"/>
    <x v="5"/>
    <x v="10"/>
    <n v="26"/>
  </r>
  <r>
    <x v="3"/>
    <x v="2"/>
    <x v="4"/>
    <x v="3"/>
    <x v="9"/>
    <n v="25"/>
  </r>
  <r>
    <x v="3"/>
    <x v="2"/>
    <x v="4"/>
    <x v="4"/>
    <x v="9"/>
    <n v="25"/>
  </r>
  <r>
    <x v="3"/>
    <x v="2"/>
    <x v="4"/>
    <x v="4"/>
    <x v="9"/>
    <n v="25"/>
  </r>
  <r>
    <x v="2"/>
    <x v="2"/>
    <x v="5"/>
    <x v="5"/>
    <x v="10"/>
    <n v="25"/>
  </r>
  <r>
    <x v="3"/>
    <x v="2"/>
    <x v="4"/>
    <x v="3"/>
    <x v="9"/>
    <n v="25"/>
  </r>
  <r>
    <x v="3"/>
    <x v="2"/>
    <x v="4"/>
    <x v="4"/>
    <x v="9"/>
    <n v="25"/>
  </r>
  <r>
    <x v="3"/>
    <x v="2"/>
    <x v="4"/>
    <x v="4"/>
    <x v="9"/>
    <n v="25"/>
  </r>
  <r>
    <x v="3"/>
    <x v="2"/>
    <x v="4"/>
    <x v="4"/>
    <x v="9"/>
    <n v="25"/>
  </r>
  <r>
    <x v="2"/>
    <x v="2"/>
    <x v="5"/>
    <x v="5"/>
    <x v="10"/>
    <n v="25"/>
  </r>
  <r>
    <x v="2"/>
    <x v="2"/>
    <x v="5"/>
    <x v="5"/>
    <x v="10"/>
    <n v="25"/>
  </r>
  <r>
    <x v="0"/>
    <x v="0"/>
    <x v="0"/>
    <x v="0"/>
    <x v="0"/>
    <m/>
  </r>
  <r>
    <x v="3"/>
    <x v="2"/>
    <x v="4"/>
    <x v="4"/>
    <x v="9"/>
    <n v="95"/>
  </r>
  <r>
    <x v="3"/>
    <x v="2"/>
    <x v="4"/>
    <x v="4"/>
    <x v="9"/>
    <n v="120"/>
  </r>
  <r>
    <x v="0"/>
    <x v="0"/>
    <x v="0"/>
    <x v="0"/>
    <x v="0"/>
    <m/>
  </r>
  <r>
    <x v="0"/>
    <x v="0"/>
    <x v="0"/>
    <x v="0"/>
    <x v="0"/>
    <m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11"/>
  </r>
  <r>
    <x v="3"/>
    <x v="0"/>
    <x v="6"/>
    <x v="7"/>
    <x v="8"/>
    <n v="11"/>
  </r>
  <r>
    <x v="3"/>
    <x v="0"/>
    <x v="6"/>
    <x v="7"/>
    <x v="8"/>
    <n v="11"/>
  </r>
  <r>
    <x v="3"/>
    <x v="0"/>
    <x v="6"/>
    <x v="7"/>
    <x v="8"/>
    <n v="9"/>
  </r>
  <r>
    <x v="3"/>
    <x v="0"/>
    <x v="6"/>
    <x v="7"/>
    <x v="8"/>
    <n v="9"/>
  </r>
  <r>
    <x v="3"/>
    <x v="0"/>
    <x v="6"/>
    <x v="7"/>
    <x v="8"/>
    <n v="9"/>
  </r>
  <r>
    <x v="3"/>
    <x v="0"/>
    <x v="6"/>
    <x v="7"/>
    <x v="8"/>
    <n v="10"/>
  </r>
  <r>
    <x v="3"/>
    <x v="0"/>
    <x v="6"/>
    <x v="7"/>
    <x v="8"/>
    <n v="10"/>
  </r>
  <r>
    <x v="3"/>
    <x v="0"/>
    <x v="6"/>
    <x v="7"/>
    <x v="8"/>
    <n v="10"/>
  </r>
  <r>
    <x v="3"/>
    <x v="0"/>
    <x v="6"/>
    <x v="7"/>
    <x v="8"/>
    <n v="10"/>
  </r>
  <r>
    <x v="3"/>
    <x v="0"/>
    <x v="6"/>
    <x v="7"/>
    <x v="8"/>
    <n v="10"/>
  </r>
  <r>
    <x v="3"/>
    <x v="0"/>
    <x v="6"/>
    <x v="7"/>
    <x v="8"/>
    <n v="17"/>
  </r>
  <r>
    <x v="3"/>
    <x v="0"/>
    <x v="6"/>
    <x v="7"/>
    <x v="8"/>
    <n v="17"/>
  </r>
  <r>
    <x v="3"/>
    <x v="0"/>
    <x v="6"/>
    <x v="7"/>
    <x v="8"/>
    <n v="17"/>
  </r>
  <r>
    <x v="3"/>
    <x v="0"/>
    <x v="6"/>
    <x v="7"/>
    <x v="8"/>
    <n v="17"/>
  </r>
  <r>
    <x v="3"/>
    <x v="0"/>
    <x v="6"/>
    <x v="7"/>
    <x v="8"/>
    <n v="17"/>
  </r>
  <r>
    <x v="3"/>
    <x v="0"/>
    <x v="6"/>
    <x v="7"/>
    <x v="8"/>
    <n v="24"/>
  </r>
  <r>
    <x v="3"/>
    <x v="0"/>
    <x v="6"/>
    <x v="7"/>
    <x v="8"/>
    <n v="24"/>
  </r>
  <r>
    <x v="3"/>
    <x v="0"/>
    <x v="6"/>
    <x v="7"/>
    <x v="8"/>
    <n v="24"/>
  </r>
  <r>
    <x v="3"/>
    <x v="0"/>
    <x v="6"/>
    <x v="7"/>
    <x v="8"/>
    <n v="24"/>
  </r>
  <r>
    <x v="3"/>
    <x v="0"/>
    <x v="6"/>
    <x v="7"/>
    <x v="8"/>
    <n v="24"/>
  </r>
  <r>
    <x v="3"/>
    <x v="0"/>
    <x v="6"/>
    <x v="7"/>
    <x v="8"/>
    <n v="31"/>
  </r>
  <r>
    <x v="3"/>
    <x v="0"/>
    <x v="6"/>
    <x v="7"/>
    <x v="8"/>
    <n v="31"/>
  </r>
  <r>
    <x v="3"/>
    <x v="0"/>
    <x v="6"/>
    <x v="7"/>
    <x v="8"/>
    <n v="31"/>
  </r>
  <r>
    <x v="3"/>
    <x v="0"/>
    <x v="6"/>
    <x v="7"/>
    <x v="8"/>
    <n v="31"/>
  </r>
  <r>
    <x v="3"/>
    <x v="0"/>
    <x v="6"/>
    <x v="7"/>
    <x v="8"/>
    <n v="31"/>
  </r>
  <r>
    <x v="3"/>
    <x v="0"/>
    <x v="6"/>
    <x v="7"/>
    <x v="8"/>
    <n v="38"/>
  </r>
  <r>
    <x v="3"/>
    <x v="0"/>
    <x v="6"/>
    <x v="7"/>
    <x v="8"/>
    <n v="38"/>
  </r>
  <r>
    <x v="3"/>
    <x v="0"/>
    <x v="6"/>
    <x v="7"/>
    <x v="8"/>
    <n v="38"/>
  </r>
  <r>
    <x v="3"/>
    <x v="0"/>
    <x v="6"/>
    <x v="7"/>
    <x v="8"/>
    <n v="38"/>
  </r>
  <r>
    <x v="3"/>
    <x v="0"/>
    <x v="6"/>
    <x v="7"/>
    <x v="8"/>
    <n v="38"/>
  </r>
  <r>
    <x v="3"/>
    <x v="0"/>
    <x v="6"/>
    <x v="7"/>
    <x v="8"/>
    <n v="45"/>
  </r>
  <r>
    <x v="3"/>
    <x v="0"/>
    <x v="6"/>
    <x v="7"/>
    <x v="8"/>
    <n v="45"/>
  </r>
  <r>
    <x v="3"/>
    <x v="0"/>
    <x v="6"/>
    <x v="7"/>
    <x v="8"/>
    <n v="45"/>
  </r>
  <r>
    <x v="3"/>
    <x v="0"/>
    <x v="6"/>
    <x v="7"/>
    <x v="8"/>
    <n v="45"/>
  </r>
  <r>
    <x v="3"/>
    <x v="0"/>
    <x v="6"/>
    <x v="7"/>
    <x v="8"/>
    <n v="45"/>
  </r>
  <r>
    <x v="3"/>
    <x v="0"/>
    <x v="6"/>
    <x v="7"/>
    <x v="8"/>
    <n v="52"/>
  </r>
  <r>
    <x v="3"/>
    <x v="0"/>
    <x v="6"/>
    <x v="7"/>
    <x v="8"/>
    <n v="52"/>
  </r>
  <r>
    <x v="3"/>
    <x v="0"/>
    <x v="6"/>
    <x v="7"/>
    <x v="8"/>
    <n v="52"/>
  </r>
  <r>
    <x v="3"/>
    <x v="0"/>
    <x v="6"/>
    <x v="7"/>
    <x v="8"/>
    <n v="52"/>
  </r>
  <r>
    <x v="3"/>
    <x v="0"/>
    <x v="6"/>
    <x v="7"/>
    <x v="8"/>
    <n v="52"/>
  </r>
  <r>
    <x v="3"/>
    <x v="0"/>
    <x v="6"/>
    <x v="7"/>
    <x v="8"/>
    <n v="59"/>
  </r>
  <r>
    <x v="3"/>
    <x v="0"/>
    <x v="6"/>
    <x v="7"/>
    <x v="8"/>
    <n v="59"/>
  </r>
  <r>
    <x v="3"/>
    <x v="0"/>
    <x v="6"/>
    <x v="7"/>
    <x v="8"/>
    <n v="59"/>
  </r>
  <r>
    <x v="3"/>
    <x v="0"/>
    <x v="6"/>
    <x v="7"/>
    <x v="8"/>
    <n v="59"/>
  </r>
  <r>
    <x v="3"/>
    <x v="0"/>
    <x v="6"/>
    <x v="7"/>
    <x v="8"/>
    <n v="59"/>
  </r>
  <r>
    <x v="3"/>
    <x v="0"/>
    <x v="6"/>
    <x v="7"/>
    <x v="8"/>
    <n v="66"/>
  </r>
  <r>
    <x v="3"/>
    <x v="0"/>
    <x v="6"/>
    <x v="7"/>
    <x v="8"/>
    <n v="66"/>
  </r>
  <r>
    <x v="3"/>
    <x v="0"/>
    <x v="6"/>
    <x v="7"/>
    <x v="8"/>
    <n v="66"/>
  </r>
  <r>
    <x v="3"/>
    <x v="0"/>
    <x v="6"/>
    <x v="7"/>
    <x v="8"/>
    <n v="66"/>
  </r>
  <r>
    <x v="3"/>
    <x v="0"/>
    <x v="6"/>
    <x v="7"/>
    <x v="8"/>
    <n v="66"/>
  </r>
  <r>
    <x v="3"/>
    <x v="0"/>
    <x v="6"/>
    <x v="7"/>
    <x v="8"/>
    <n v="73"/>
  </r>
  <r>
    <x v="3"/>
    <x v="0"/>
    <x v="6"/>
    <x v="7"/>
    <x v="8"/>
    <n v="73"/>
  </r>
  <r>
    <x v="3"/>
    <x v="0"/>
    <x v="6"/>
    <x v="7"/>
    <x v="8"/>
    <n v="73"/>
  </r>
  <r>
    <x v="3"/>
    <x v="0"/>
    <x v="6"/>
    <x v="7"/>
    <x v="8"/>
    <n v="73"/>
  </r>
  <r>
    <x v="3"/>
    <x v="0"/>
    <x v="6"/>
    <x v="7"/>
    <x v="8"/>
    <n v="73"/>
  </r>
  <r>
    <x v="3"/>
    <x v="0"/>
    <x v="6"/>
    <x v="7"/>
    <x v="8"/>
    <n v="11"/>
  </r>
  <r>
    <x v="3"/>
    <x v="0"/>
    <x v="6"/>
    <x v="7"/>
    <x v="8"/>
    <n v="11"/>
  </r>
  <r>
    <x v="3"/>
    <x v="0"/>
    <x v="6"/>
    <x v="7"/>
    <x v="8"/>
    <n v="11"/>
  </r>
  <r>
    <x v="3"/>
    <x v="0"/>
    <x v="6"/>
    <x v="7"/>
    <x v="8"/>
    <n v="9"/>
  </r>
  <r>
    <x v="3"/>
    <x v="0"/>
    <x v="6"/>
    <x v="7"/>
    <x v="8"/>
    <n v="9"/>
  </r>
  <r>
    <x v="3"/>
    <x v="0"/>
    <x v="6"/>
    <x v="7"/>
    <x v="8"/>
    <n v="9"/>
  </r>
  <r>
    <x v="3"/>
    <x v="0"/>
    <x v="6"/>
    <x v="7"/>
    <x v="8"/>
    <n v="10"/>
  </r>
  <r>
    <x v="3"/>
    <x v="0"/>
    <x v="6"/>
    <x v="7"/>
    <x v="8"/>
    <n v="10"/>
  </r>
  <r>
    <x v="3"/>
    <x v="0"/>
    <x v="6"/>
    <x v="7"/>
    <x v="8"/>
    <n v="10"/>
  </r>
  <r>
    <x v="3"/>
    <x v="0"/>
    <x v="6"/>
    <x v="7"/>
    <x v="8"/>
    <n v="10"/>
  </r>
  <r>
    <x v="3"/>
    <x v="0"/>
    <x v="6"/>
    <x v="7"/>
    <x v="8"/>
    <n v="10"/>
  </r>
  <r>
    <x v="3"/>
    <x v="0"/>
    <x v="6"/>
    <x v="7"/>
    <x v="8"/>
    <n v="17"/>
  </r>
  <r>
    <x v="3"/>
    <x v="0"/>
    <x v="6"/>
    <x v="7"/>
    <x v="8"/>
    <n v="17"/>
  </r>
  <r>
    <x v="3"/>
    <x v="0"/>
    <x v="6"/>
    <x v="7"/>
    <x v="8"/>
    <n v="17"/>
  </r>
  <r>
    <x v="3"/>
    <x v="0"/>
    <x v="6"/>
    <x v="7"/>
    <x v="8"/>
    <n v="17"/>
  </r>
  <r>
    <x v="3"/>
    <x v="0"/>
    <x v="6"/>
    <x v="7"/>
    <x v="8"/>
    <n v="17"/>
  </r>
  <r>
    <x v="3"/>
    <x v="0"/>
    <x v="6"/>
    <x v="7"/>
    <x v="8"/>
    <n v="24"/>
  </r>
  <r>
    <x v="3"/>
    <x v="0"/>
    <x v="6"/>
    <x v="7"/>
    <x v="8"/>
    <n v="24"/>
  </r>
  <r>
    <x v="3"/>
    <x v="0"/>
    <x v="6"/>
    <x v="7"/>
    <x v="8"/>
    <n v="24"/>
  </r>
  <r>
    <x v="3"/>
    <x v="0"/>
    <x v="6"/>
    <x v="7"/>
    <x v="8"/>
    <n v="24"/>
  </r>
  <r>
    <x v="3"/>
    <x v="0"/>
    <x v="6"/>
    <x v="7"/>
    <x v="8"/>
    <n v="24"/>
  </r>
  <r>
    <x v="3"/>
    <x v="0"/>
    <x v="6"/>
    <x v="7"/>
    <x v="8"/>
    <n v="31"/>
  </r>
  <r>
    <x v="3"/>
    <x v="0"/>
    <x v="6"/>
    <x v="7"/>
    <x v="8"/>
    <n v="31"/>
  </r>
  <r>
    <x v="3"/>
    <x v="0"/>
    <x v="6"/>
    <x v="7"/>
    <x v="8"/>
    <n v="31"/>
  </r>
  <r>
    <x v="3"/>
    <x v="0"/>
    <x v="6"/>
    <x v="7"/>
    <x v="8"/>
    <n v="31"/>
  </r>
  <r>
    <x v="3"/>
    <x v="0"/>
    <x v="6"/>
    <x v="7"/>
    <x v="8"/>
    <n v="31"/>
  </r>
  <r>
    <x v="3"/>
    <x v="0"/>
    <x v="6"/>
    <x v="7"/>
    <x v="8"/>
    <n v="38"/>
  </r>
  <r>
    <x v="3"/>
    <x v="0"/>
    <x v="6"/>
    <x v="7"/>
    <x v="8"/>
    <n v="38"/>
  </r>
  <r>
    <x v="3"/>
    <x v="0"/>
    <x v="6"/>
    <x v="7"/>
    <x v="8"/>
    <n v="38"/>
  </r>
  <r>
    <x v="3"/>
    <x v="0"/>
    <x v="6"/>
    <x v="7"/>
    <x v="8"/>
    <n v="38"/>
  </r>
  <r>
    <x v="3"/>
    <x v="0"/>
    <x v="6"/>
    <x v="7"/>
    <x v="8"/>
    <n v="38"/>
  </r>
  <r>
    <x v="3"/>
    <x v="0"/>
    <x v="6"/>
    <x v="7"/>
    <x v="8"/>
    <n v="45"/>
  </r>
  <r>
    <x v="3"/>
    <x v="0"/>
    <x v="6"/>
    <x v="7"/>
    <x v="8"/>
    <n v="45"/>
  </r>
  <r>
    <x v="3"/>
    <x v="0"/>
    <x v="6"/>
    <x v="7"/>
    <x v="8"/>
    <n v="45"/>
  </r>
  <r>
    <x v="3"/>
    <x v="0"/>
    <x v="6"/>
    <x v="7"/>
    <x v="8"/>
    <n v="45"/>
  </r>
  <r>
    <x v="3"/>
    <x v="0"/>
    <x v="6"/>
    <x v="7"/>
    <x v="8"/>
    <n v="45"/>
  </r>
  <r>
    <x v="3"/>
    <x v="0"/>
    <x v="6"/>
    <x v="7"/>
    <x v="8"/>
    <n v="52"/>
  </r>
  <r>
    <x v="3"/>
    <x v="0"/>
    <x v="6"/>
    <x v="7"/>
    <x v="8"/>
    <n v="52"/>
  </r>
  <r>
    <x v="3"/>
    <x v="0"/>
    <x v="6"/>
    <x v="7"/>
    <x v="8"/>
    <n v="52"/>
  </r>
  <r>
    <x v="3"/>
    <x v="0"/>
    <x v="6"/>
    <x v="7"/>
    <x v="8"/>
    <n v="52"/>
  </r>
  <r>
    <x v="3"/>
    <x v="0"/>
    <x v="6"/>
    <x v="7"/>
    <x v="8"/>
    <n v="52"/>
  </r>
  <r>
    <x v="3"/>
    <x v="0"/>
    <x v="6"/>
    <x v="7"/>
    <x v="8"/>
    <n v="59"/>
  </r>
  <r>
    <x v="3"/>
    <x v="0"/>
    <x v="6"/>
    <x v="7"/>
    <x v="8"/>
    <n v="59"/>
  </r>
  <r>
    <x v="3"/>
    <x v="0"/>
    <x v="6"/>
    <x v="7"/>
    <x v="8"/>
    <n v="59"/>
  </r>
  <r>
    <x v="3"/>
    <x v="0"/>
    <x v="6"/>
    <x v="7"/>
    <x v="8"/>
    <n v="59"/>
  </r>
  <r>
    <x v="3"/>
    <x v="0"/>
    <x v="6"/>
    <x v="7"/>
    <x v="8"/>
    <n v="59"/>
  </r>
  <r>
    <x v="3"/>
    <x v="0"/>
    <x v="6"/>
    <x v="7"/>
    <x v="8"/>
    <n v="66"/>
  </r>
  <r>
    <x v="3"/>
    <x v="0"/>
    <x v="6"/>
    <x v="7"/>
    <x v="8"/>
    <n v="66"/>
  </r>
  <r>
    <x v="3"/>
    <x v="0"/>
    <x v="6"/>
    <x v="7"/>
    <x v="8"/>
    <n v="66"/>
  </r>
  <r>
    <x v="3"/>
    <x v="0"/>
    <x v="6"/>
    <x v="7"/>
    <x v="8"/>
    <n v="66"/>
  </r>
  <r>
    <x v="3"/>
    <x v="0"/>
    <x v="6"/>
    <x v="7"/>
    <x v="8"/>
    <n v="66"/>
  </r>
  <r>
    <x v="3"/>
    <x v="0"/>
    <x v="6"/>
    <x v="7"/>
    <x v="8"/>
    <n v="73"/>
  </r>
  <r>
    <x v="3"/>
    <x v="0"/>
    <x v="6"/>
    <x v="7"/>
    <x v="8"/>
    <n v="73"/>
  </r>
  <r>
    <x v="3"/>
    <x v="0"/>
    <x v="6"/>
    <x v="7"/>
    <x v="8"/>
    <n v="73"/>
  </r>
  <r>
    <x v="3"/>
    <x v="0"/>
    <x v="6"/>
    <x v="7"/>
    <x v="8"/>
    <n v="73"/>
  </r>
  <r>
    <x v="3"/>
    <x v="0"/>
    <x v="6"/>
    <x v="7"/>
    <x v="8"/>
    <n v="73"/>
  </r>
  <r>
    <x v="3"/>
    <x v="0"/>
    <x v="6"/>
    <x v="7"/>
    <x v="8"/>
    <n v="11"/>
  </r>
  <r>
    <x v="3"/>
    <x v="0"/>
    <x v="6"/>
    <x v="7"/>
    <x v="8"/>
    <n v="11"/>
  </r>
  <r>
    <x v="3"/>
    <x v="0"/>
    <x v="6"/>
    <x v="7"/>
    <x v="8"/>
    <n v="11"/>
  </r>
  <r>
    <x v="3"/>
    <x v="0"/>
    <x v="6"/>
    <x v="7"/>
    <x v="8"/>
    <n v="9"/>
  </r>
  <r>
    <x v="3"/>
    <x v="0"/>
    <x v="6"/>
    <x v="7"/>
    <x v="8"/>
    <n v="9"/>
  </r>
  <r>
    <x v="3"/>
    <x v="0"/>
    <x v="6"/>
    <x v="7"/>
    <x v="8"/>
    <n v="9"/>
  </r>
  <r>
    <x v="3"/>
    <x v="0"/>
    <x v="6"/>
    <x v="7"/>
    <x v="8"/>
    <n v="10"/>
  </r>
  <r>
    <x v="3"/>
    <x v="0"/>
    <x v="6"/>
    <x v="7"/>
    <x v="8"/>
    <n v="10"/>
  </r>
  <r>
    <x v="3"/>
    <x v="0"/>
    <x v="6"/>
    <x v="7"/>
    <x v="8"/>
    <n v="10"/>
  </r>
  <r>
    <x v="3"/>
    <x v="0"/>
    <x v="6"/>
    <x v="7"/>
    <x v="8"/>
    <n v="10"/>
  </r>
  <r>
    <x v="3"/>
    <x v="0"/>
    <x v="6"/>
    <x v="7"/>
    <x v="8"/>
    <n v="10"/>
  </r>
  <r>
    <x v="3"/>
    <x v="0"/>
    <x v="6"/>
    <x v="7"/>
    <x v="8"/>
    <n v="17"/>
  </r>
  <r>
    <x v="3"/>
    <x v="0"/>
    <x v="6"/>
    <x v="7"/>
    <x v="8"/>
    <n v="17"/>
  </r>
  <r>
    <x v="3"/>
    <x v="0"/>
    <x v="6"/>
    <x v="7"/>
    <x v="8"/>
    <n v="17"/>
  </r>
  <r>
    <x v="3"/>
    <x v="0"/>
    <x v="6"/>
    <x v="7"/>
    <x v="8"/>
    <n v="17"/>
  </r>
  <r>
    <x v="3"/>
    <x v="0"/>
    <x v="6"/>
    <x v="7"/>
    <x v="8"/>
    <n v="17"/>
  </r>
  <r>
    <x v="3"/>
    <x v="0"/>
    <x v="6"/>
    <x v="7"/>
    <x v="8"/>
    <n v="24"/>
  </r>
  <r>
    <x v="3"/>
    <x v="0"/>
    <x v="6"/>
    <x v="7"/>
    <x v="8"/>
    <n v="24"/>
  </r>
  <r>
    <x v="3"/>
    <x v="0"/>
    <x v="6"/>
    <x v="7"/>
    <x v="8"/>
    <n v="24"/>
  </r>
  <r>
    <x v="3"/>
    <x v="0"/>
    <x v="6"/>
    <x v="7"/>
    <x v="8"/>
    <n v="24"/>
  </r>
  <r>
    <x v="3"/>
    <x v="0"/>
    <x v="6"/>
    <x v="7"/>
    <x v="8"/>
    <n v="24"/>
  </r>
  <r>
    <x v="3"/>
    <x v="0"/>
    <x v="6"/>
    <x v="7"/>
    <x v="8"/>
    <n v="31"/>
  </r>
  <r>
    <x v="3"/>
    <x v="0"/>
    <x v="6"/>
    <x v="7"/>
    <x v="8"/>
    <n v="31"/>
  </r>
  <r>
    <x v="3"/>
    <x v="0"/>
    <x v="6"/>
    <x v="7"/>
    <x v="8"/>
    <n v="31"/>
  </r>
  <r>
    <x v="3"/>
    <x v="0"/>
    <x v="6"/>
    <x v="7"/>
    <x v="8"/>
    <n v="31"/>
  </r>
  <r>
    <x v="3"/>
    <x v="0"/>
    <x v="6"/>
    <x v="7"/>
    <x v="8"/>
    <n v="31"/>
  </r>
  <r>
    <x v="3"/>
    <x v="0"/>
    <x v="6"/>
    <x v="7"/>
    <x v="8"/>
    <n v="38"/>
  </r>
  <r>
    <x v="3"/>
    <x v="0"/>
    <x v="6"/>
    <x v="7"/>
    <x v="8"/>
    <n v="38"/>
  </r>
  <r>
    <x v="3"/>
    <x v="0"/>
    <x v="6"/>
    <x v="7"/>
    <x v="8"/>
    <n v="38"/>
  </r>
  <r>
    <x v="3"/>
    <x v="0"/>
    <x v="6"/>
    <x v="7"/>
    <x v="8"/>
    <n v="38"/>
  </r>
  <r>
    <x v="3"/>
    <x v="0"/>
    <x v="6"/>
    <x v="7"/>
    <x v="8"/>
    <n v="38"/>
  </r>
  <r>
    <x v="3"/>
    <x v="0"/>
    <x v="6"/>
    <x v="7"/>
    <x v="8"/>
    <n v="45"/>
  </r>
  <r>
    <x v="3"/>
    <x v="0"/>
    <x v="6"/>
    <x v="7"/>
    <x v="8"/>
    <n v="45"/>
  </r>
  <r>
    <x v="3"/>
    <x v="0"/>
    <x v="6"/>
    <x v="7"/>
    <x v="8"/>
    <n v="45"/>
  </r>
  <r>
    <x v="3"/>
    <x v="0"/>
    <x v="6"/>
    <x v="7"/>
    <x v="8"/>
    <n v="45"/>
  </r>
  <r>
    <x v="3"/>
    <x v="0"/>
    <x v="6"/>
    <x v="7"/>
    <x v="8"/>
    <n v="45"/>
  </r>
  <r>
    <x v="3"/>
    <x v="0"/>
    <x v="6"/>
    <x v="7"/>
    <x v="8"/>
    <n v="52"/>
  </r>
  <r>
    <x v="3"/>
    <x v="0"/>
    <x v="6"/>
    <x v="7"/>
    <x v="8"/>
    <n v="52"/>
  </r>
  <r>
    <x v="3"/>
    <x v="0"/>
    <x v="6"/>
    <x v="7"/>
    <x v="8"/>
    <n v="52"/>
  </r>
  <r>
    <x v="3"/>
    <x v="0"/>
    <x v="6"/>
    <x v="7"/>
    <x v="8"/>
    <n v="52"/>
  </r>
  <r>
    <x v="3"/>
    <x v="0"/>
    <x v="6"/>
    <x v="7"/>
    <x v="8"/>
    <n v="52"/>
  </r>
  <r>
    <x v="3"/>
    <x v="0"/>
    <x v="6"/>
    <x v="7"/>
    <x v="8"/>
    <n v="59"/>
  </r>
  <r>
    <x v="3"/>
    <x v="0"/>
    <x v="6"/>
    <x v="7"/>
    <x v="8"/>
    <n v="59"/>
  </r>
  <r>
    <x v="3"/>
    <x v="0"/>
    <x v="6"/>
    <x v="7"/>
    <x v="8"/>
    <n v="59"/>
  </r>
  <r>
    <x v="3"/>
    <x v="0"/>
    <x v="6"/>
    <x v="7"/>
    <x v="8"/>
    <n v="59"/>
  </r>
  <r>
    <x v="3"/>
    <x v="0"/>
    <x v="6"/>
    <x v="7"/>
    <x v="8"/>
    <n v="59"/>
  </r>
  <r>
    <x v="3"/>
    <x v="0"/>
    <x v="6"/>
    <x v="7"/>
    <x v="8"/>
    <n v="66"/>
  </r>
  <r>
    <x v="3"/>
    <x v="0"/>
    <x v="6"/>
    <x v="7"/>
    <x v="8"/>
    <n v="66"/>
  </r>
  <r>
    <x v="3"/>
    <x v="0"/>
    <x v="6"/>
    <x v="7"/>
    <x v="8"/>
    <n v="66"/>
  </r>
  <r>
    <x v="3"/>
    <x v="0"/>
    <x v="6"/>
    <x v="7"/>
    <x v="8"/>
    <n v="66"/>
  </r>
  <r>
    <x v="3"/>
    <x v="0"/>
    <x v="6"/>
    <x v="7"/>
    <x v="8"/>
    <n v="66"/>
  </r>
  <r>
    <x v="3"/>
    <x v="0"/>
    <x v="6"/>
    <x v="7"/>
    <x v="8"/>
    <n v="73"/>
  </r>
  <r>
    <x v="3"/>
    <x v="0"/>
    <x v="6"/>
    <x v="7"/>
    <x v="8"/>
    <n v="73"/>
  </r>
  <r>
    <x v="3"/>
    <x v="0"/>
    <x v="6"/>
    <x v="7"/>
    <x v="8"/>
    <n v="73"/>
  </r>
  <r>
    <x v="3"/>
    <x v="0"/>
    <x v="6"/>
    <x v="7"/>
    <x v="8"/>
    <n v="73"/>
  </r>
  <r>
    <x v="3"/>
    <x v="0"/>
    <x v="6"/>
    <x v="7"/>
    <x v="8"/>
    <n v="73"/>
  </r>
  <r>
    <x v="3"/>
    <x v="0"/>
    <x v="6"/>
    <x v="7"/>
    <x v="8"/>
    <n v="11"/>
  </r>
  <r>
    <x v="3"/>
    <x v="0"/>
    <x v="6"/>
    <x v="7"/>
    <x v="8"/>
    <n v="11"/>
  </r>
  <r>
    <x v="3"/>
    <x v="0"/>
    <x v="6"/>
    <x v="7"/>
    <x v="8"/>
    <n v="11"/>
  </r>
  <r>
    <x v="3"/>
    <x v="0"/>
    <x v="6"/>
    <x v="7"/>
    <x v="8"/>
    <n v="9"/>
  </r>
  <r>
    <x v="3"/>
    <x v="0"/>
    <x v="6"/>
    <x v="7"/>
    <x v="8"/>
    <n v="9"/>
  </r>
  <r>
    <x v="3"/>
    <x v="0"/>
    <x v="6"/>
    <x v="7"/>
    <x v="8"/>
    <n v="9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11"/>
  </r>
  <r>
    <x v="3"/>
    <x v="0"/>
    <x v="6"/>
    <x v="7"/>
    <x v="8"/>
    <n v="11"/>
  </r>
  <r>
    <x v="3"/>
    <x v="0"/>
    <x v="6"/>
    <x v="7"/>
    <x v="8"/>
    <n v="11"/>
  </r>
  <r>
    <x v="3"/>
    <x v="0"/>
    <x v="6"/>
    <x v="7"/>
    <x v="8"/>
    <n v="9"/>
  </r>
  <r>
    <x v="3"/>
    <x v="0"/>
    <x v="6"/>
    <x v="7"/>
    <x v="8"/>
    <n v="9"/>
  </r>
  <r>
    <x v="3"/>
    <x v="0"/>
    <x v="6"/>
    <x v="7"/>
    <x v="8"/>
    <n v="9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11"/>
  </r>
  <r>
    <x v="3"/>
    <x v="0"/>
    <x v="6"/>
    <x v="7"/>
    <x v="8"/>
    <n v="11"/>
  </r>
  <r>
    <x v="3"/>
    <x v="0"/>
    <x v="6"/>
    <x v="7"/>
    <x v="8"/>
    <n v="11"/>
  </r>
  <r>
    <x v="3"/>
    <x v="0"/>
    <x v="6"/>
    <x v="7"/>
    <x v="8"/>
    <n v="9"/>
  </r>
  <r>
    <x v="3"/>
    <x v="0"/>
    <x v="6"/>
    <x v="7"/>
    <x v="8"/>
    <n v="9"/>
  </r>
  <r>
    <x v="3"/>
    <x v="0"/>
    <x v="6"/>
    <x v="7"/>
    <x v="8"/>
    <n v="9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16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23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0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37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44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1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58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65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72"/>
  </r>
  <r>
    <x v="3"/>
    <x v="0"/>
    <x v="6"/>
    <x v="7"/>
    <x v="8"/>
    <n v="11"/>
  </r>
  <r>
    <x v="3"/>
    <x v="0"/>
    <x v="6"/>
    <x v="7"/>
    <x v="8"/>
    <n v="11"/>
  </r>
  <r>
    <x v="3"/>
    <x v="0"/>
    <x v="6"/>
    <x v="7"/>
    <x v="8"/>
    <n v="11"/>
  </r>
  <r>
    <x v="3"/>
    <x v="0"/>
    <x v="6"/>
    <x v="7"/>
    <x v="8"/>
    <n v="9"/>
  </r>
  <r>
    <x v="3"/>
    <x v="0"/>
    <x v="6"/>
    <x v="7"/>
    <x v="8"/>
    <n v="9"/>
  </r>
  <r>
    <x v="3"/>
    <x v="0"/>
    <x v="6"/>
    <x v="7"/>
    <x v="8"/>
    <n v="9"/>
  </r>
  <r>
    <x v="0"/>
    <x v="0"/>
    <x v="0"/>
    <x v="0"/>
    <x v="0"/>
    <m/>
  </r>
  <r>
    <x v="3"/>
    <x v="0"/>
    <x v="6"/>
    <x v="7"/>
    <x v="8"/>
    <n v="82"/>
  </r>
  <r>
    <x v="3"/>
    <x v="0"/>
    <x v="6"/>
    <x v="7"/>
    <x v="8"/>
    <n v="16"/>
  </r>
  <r>
    <x v="3"/>
    <x v="0"/>
    <x v="6"/>
    <x v="7"/>
    <x v="8"/>
    <n v="45"/>
  </r>
  <r>
    <x v="3"/>
    <x v="0"/>
    <x v="6"/>
    <x v="7"/>
    <x v="8"/>
    <n v="70"/>
  </r>
  <r>
    <x v="3"/>
    <x v="0"/>
    <x v="6"/>
    <x v="7"/>
    <x v="8"/>
    <n v="25"/>
  </r>
  <r>
    <x v="3"/>
    <x v="0"/>
    <x v="6"/>
    <x v="7"/>
    <x v="8"/>
    <n v="25"/>
  </r>
  <r>
    <x v="3"/>
    <x v="0"/>
    <x v="6"/>
    <x v="7"/>
    <x v="8"/>
    <n v="25"/>
  </r>
  <r>
    <x v="0"/>
    <x v="0"/>
    <x v="0"/>
    <x v="0"/>
    <x v="0"/>
    <m/>
  </r>
  <r>
    <x v="3"/>
    <x v="2"/>
    <x v="7"/>
    <x v="2"/>
    <x v="9"/>
    <n v="55"/>
  </r>
  <r>
    <x v="3"/>
    <x v="2"/>
    <x v="7"/>
    <x v="2"/>
    <x v="9"/>
    <n v="50"/>
  </r>
  <r>
    <x v="0"/>
    <x v="0"/>
    <x v="0"/>
    <x v="0"/>
    <x v="0"/>
    <m/>
  </r>
  <r>
    <x v="0"/>
    <x v="0"/>
    <x v="0"/>
    <x v="0"/>
    <x v="0"/>
    <m/>
  </r>
  <r>
    <x v="2"/>
    <x v="2"/>
    <x v="5"/>
    <x v="8"/>
    <x v="10"/>
    <n v="59"/>
  </r>
  <r>
    <x v="2"/>
    <x v="3"/>
    <x v="3"/>
    <x v="5"/>
    <x v="8"/>
    <n v="59"/>
  </r>
  <r>
    <x v="2"/>
    <x v="2"/>
    <x v="5"/>
    <x v="8"/>
    <x v="10"/>
    <n v="55"/>
  </r>
  <r>
    <x v="2"/>
    <x v="2"/>
    <x v="5"/>
    <x v="8"/>
    <x v="10"/>
    <n v="55"/>
  </r>
  <r>
    <x v="3"/>
    <x v="2"/>
    <x v="4"/>
    <x v="6"/>
    <x v="9"/>
    <n v="55"/>
  </r>
  <r>
    <x v="2"/>
    <x v="2"/>
    <x v="5"/>
    <x v="9"/>
    <x v="10"/>
    <n v="60"/>
  </r>
  <r>
    <x v="2"/>
    <x v="3"/>
    <x v="3"/>
    <x v="5"/>
    <x v="8"/>
    <n v="60"/>
  </r>
  <r>
    <x v="2"/>
    <x v="2"/>
    <x v="5"/>
    <x v="8"/>
    <x v="10"/>
    <n v="60"/>
  </r>
  <r>
    <x v="2"/>
    <x v="3"/>
    <x v="3"/>
    <x v="5"/>
    <x v="8"/>
    <n v="60"/>
  </r>
  <r>
    <x v="2"/>
    <x v="2"/>
    <x v="5"/>
    <x v="8"/>
    <x v="10"/>
    <n v="60"/>
  </r>
  <r>
    <x v="2"/>
    <x v="2"/>
    <x v="5"/>
    <x v="10"/>
    <x v="10"/>
    <n v="58"/>
  </r>
  <r>
    <x v="2"/>
    <x v="2"/>
    <x v="5"/>
    <x v="10"/>
    <x v="10"/>
    <n v="75"/>
  </r>
  <r>
    <x v="2"/>
    <x v="2"/>
    <x v="5"/>
    <x v="8"/>
    <x v="10"/>
    <n v="75"/>
  </r>
  <r>
    <x v="2"/>
    <x v="2"/>
    <x v="5"/>
    <x v="10"/>
    <x v="10"/>
    <n v="95"/>
  </r>
  <r>
    <x v="2"/>
    <x v="2"/>
    <x v="5"/>
    <x v="8"/>
    <x v="10"/>
    <n v="95"/>
  </r>
  <r>
    <x v="2"/>
    <x v="2"/>
    <x v="5"/>
    <x v="10"/>
    <x v="10"/>
    <n v="102"/>
  </r>
  <r>
    <x v="2"/>
    <x v="2"/>
    <x v="5"/>
    <x v="8"/>
    <x v="10"/>
    <n v="102"/>
  </r>
  <r>
    <x v="2"/>
    <x v="2"/>
    <x v="5"/>
    <x v="10"/>
    <x v="10"/>
    <n v="125"/>
  </r>
  <r>
    <x v="2"/>
    <x v="2"/>
    <x v="5"/>
    <x v="8"/>
    <x v="10"/>
    <n v="125"/>
  </r>
  <r>
    <x v="2"/>
    <x v="2"/>
    <x v="5"/>
    <x v="10"/>
    <x v="10"/>
    <n v="132"/>
  </r>
  <r>
    <x v="2"/>
    <x v="2"/>
    <x v="5"/>
    <x v="8"/>
    <x v="10"/>
    <n v="132"/>
  </r>
  <r>
    <x v="2"/>
    <x v="2"/>
    <x v="5"/>
    <x v="10"/>
    <x v="10"/>
    <n v="150"/>
  </r>
  <r>
    <x v="2"/>
    <x v="2"/>
    <x v="5"/>
    <x v="8"/>
    <x v="10"/>
    <n v="150"/>
  </r>
  <r>
    <x v="2"/>
    <x v="2"/>
    <x v="5"/>
    <x v="10"/>
    <x v="10"/>
    <n v="157"/>
  </r>
  <r>
    <x v="2"/>
    <x v="2"/>
    <x v="5"/>
    <x v="8"/>
    <x v="10"/>
    <n v="157"/>
  </r>
  <r>
    <x v="2"/>
    <x v="2"/>
    <x v="5"/>
    <x v="10"/>
    <x v="10"/>
    <n v="80"/>
  </r>
  <r>
    <x v="2"/>
    <x v="2"/>
    <x v="5"/>
    <x v="10"/>
    <x v="10"/>
    <n v="80"/>
  </r>
  <r>
    <x v="2"/>
    <x v="2"/>
    <x v="5"/>
    <x v="10"/>
    <x v="10"/>
    <n v="82"/>
  </r>
  <r>
    <x v="2"/>
    <x v="2"/>
    <x v="5"/>
    <x v="10"/>
    <x v="10"/>
    <n v="87"/>
  </r>
  <r>
    <x v="2"/>
    <x v="2"/>
    <x v="5"/>
    <x v="10"/>
    <x v="10"/>
    <n v="89"/>
  </r>
  <r>
    <x v="2"/>
    <x v="2"/>
    <x v="5"/>
    <x v="10"/>
    <x v="10"/>
    <n v="68"/>
  </r>
  <r>
    <x v="2"/>
    <x v="2"/>
    <x v="5"/>
    <x v="10"/>
    <x v="10"/>
    <n v="70"/>
  </r>
  <r>
    <x v="2"/>
    <x v="2"/>
    <x v="5"/>
    <x v="10"/>
    <x v="10"/>
    <n v="74"/>
  </r>
  <r>
    <x v="2"/>
    <x v="2"/>
    <x v="5"/>
    <x v="10"/>
    <x v="10"/>
    <n v="76"/>
  </r>
  <r>
    <x v="2"/>
    <x v="2"/>
    <x v="5"/>
    <x v="10"/>
    <x v="10"/>
    <n v="88"/>
  </r>
  <r>
    <x v="2"/>
    <x v="2"/>
    <x v="5"/>
    <x v="10"/>
    <x v="10"/>
    <n v="86"/>
  </r>
  <r>
    <x v="2"/>
    <x v="2"/>
    <x v="5"/>
    <x v="10"/>
    <x v="10"/>
    <n v="86"/>
  </r>
  <r>
    <x v="2"/>
    <x v="2"/>
    <x v="5"/>
    <x v="10"/>
    <x v="10"/>
    <n v="88"/>
  </r>
  <r>
    <x v="2"/>
    <x v="2"/>
    <x v="5"/>
    <x v="10"/>
    <x v="10"/>
    <n v="93"/>
  </r>
  <r>
    <x v="2"/>
    <x v="2"/>
    <x v="5"/>
    <x v="10"/>
    <x v="10"/>
    <n v="95"/>
  </r>
  <r>
    <x v="2"/>
    <x v="2"/>
    <x v="5"/>
    <x v="10"/>
    <x v="10"/>
    <n v="74"/>
  </r>
  <r>
    <x v="2"/>
    <x v="2"/>
    <x v="5"/>
    <x v="10"/>
    <x v="10"/>
    <n v="76"/>
  </r>
  <r>
    <x v="2"/>
    <x v="2"/>
    <x v="5"/>
    <x v="10"/>
    <x v="10"/>
    <n v="80"/>
  </r>
  <r>
    <x v="2"/>
    <x v="2"/>
    <x v="5"/>
    <x v="10"/>
    <x v="10"/>
    <n v="82"/>
  </r>
  <r>
    <x v="2"/>
    <x v="2"/>
    <x v="5"/>
    <x v="10"/>
    <x v="10"/>
    <n v="108"/>
  </r>
  <r>
    <x v="2"/>
    <x v="2"/>
    <x v="5"/>
    <x v="10"/>
    <x v="10"/>
    <n v="106"/>
  </r>
  <r>
    <x v="2"/>
    <x v="2"/>
    <x v="5"/>
    <x v="10"/>
    <x v="10"/>
    <n v="106"/>
  </r>
  <r>
    <x v="2"/>
    <x v="2"/>
    <x v="5"/>
    <x v="10"/>
    <x v="10"/>
    <n v="108"/>
  </r>
  <r>
    <x v="2"/>
    <x v="2"/>
    <x v="5"/>
    <x v="10"/>
    <x v="10"/>
    <n v="113"/>
  </r>
  <r>
    <x v="2"/>
    <x v="2"/>
    <x v="5"/>
    <x v="10"/>
    <x v="10"/>
    <n v="115"/>
  </r>
  <r>
    <x v="2"/>
    <x v="2"/>
    <x v="5"/>
    <x v="10"/>
    <x v="10"/>
    <n v="94"/>
  </r>
  <r>
    <x v="2"/>
    <x v="2"/>
    <x v="5"/>
    <x v="10"/>
    <x v="10"/>
    <n v="96"/>
  </r>
  <r>
    <x v="2"/>
    <x v="2"/>
    <x v="5"/>
    <x v="10"/>
    <x v="10"/>
    <n v="100"/>
  </r>
  <r>
    <x v="2"/>
    <x v="2"/>
    <x v="5"/>
    <x v="10"/>
    <x v="10"/>
    <n v="102"/>
  </r>
  <r>
    <x v="2"/>
    <x v="2"/>
    <x v="5"/>
    <x v="10"/>
    <x v="10"/>
    <n v="116"/>
  </r>
  <r>
    <x v="2"/>
    <x v="2"/>
    <x v="5"/>
    <x v="10"/>
    <x v="10"/>
    <n v="112"/>
  </r>
  <r>
    <x v="2"/>
    <x v="2"/>
    <x v="5"/>
    <x v="10"/>
    <x v="10"/>
    <n v="112"/>
  </r>
  <r>
    <x v="2"/>
    <x v="2"/>
    <x v="5"/>
    <x v="10"/>
    <x v="10"/>
    <n v="114"/>
  </r>
  <r>
    <x v="2"/>
    <x v="2"/>
    <x v="5"/>
    <x v="10"/>
    <x v="10"/>
    <n v="119"/>
  </r>
  <r>
    <x v="2"/>
    <x v="2"/>
    <x v="5"/>
    <x v="10"/>
    <x v="10"/>
    <n v="121"/>
  </r>
  <r>
    <x v="2"/>
    <x v="2"/>
    <x v="5"/>
    <x v="10"/>
    <x v="10"/>
    <n v="100"/>
  </r>
  <r>
    <x v="2"/>
    <x v="2"/>
    <x v="5"/>
    <x v="10"/>
    <x v="10"/>
    <n v="102"/>
  </r>
  <r>
    <x v="2"/>
    <x v="2"/>
    <x v="5"/>
    <x v="10"/>
    <x v="10"/>
    <n v="106"/>
  </r>
  <r>
    <x v="2"/>
    <x v="2"/>
    <x v="5"/>
    <x v="10"/>
    <x v="10"/>
    <n v="108"/>
  </r>
  <r>
    <x v="2"/>
    <x v="2"/>
    <x v="5"/>
    <x v="10"/>
    <x v="10"/>
    <n v="132"/>
  </r>
  <r>
    <x v="2"/>
    <x v="2"/>
    <x v="5"/>
    <x v="10"/>
    <x v="10"/>
    <n v="132"/>
  </r>
  <r>
    <x v="2"/>
    <x v="2"/>
    <x v="5"/>
    <x v="10"/>
    <x v="10"/>
    <n v="134"/>
  </r>
  <r>
    <x v="2"/>
    <x v="2"/>
    <x v="5"/>
    <x v="10"/>
    <x v="10"/>
    <n v="139"/>
  </r>
  <r>
    <x v="2"/>
    <x v="2"/>
    <x v="5"/>
    <x v="10"/>
    <x v="10"/>
    <n v="141"/>
  </r>
  <r>
    <x v="2"/>
    <x v="2"/>
    <x v="5"/>
    <x v="10"/>
    <x v="10"/>
    <n v="120"/>
  </r>
  <r>
    <x v="2"/>
    <x v="2"/>
    <x v="5"/>
    <x v="10"/>
    <x v="10"/>
    <n v="122"/>
  </r>
  <r>
    <x v="2"/>
    <x v="2"/>
    <x v="5"/>
    <x v="10"/>
    <x v="10"/>
    <n v="126"/>
  </r>
  <r>
    <x v="2"/>
    <x v="2"/>
    <x v="5"/>
    <x v="10"/>
    <x v="10"/>
    <n v="128"/>
  </r>
  <r>
    <x v="2"/>
    <x v="2"/>
    <x v="5"/>
    <x v="10"/>
    <x v="10"/>
    <n v="138"/>
  </r>
  <r>
    <x v="2"/>
    <x v="2"/>
    <x v="5"/>
    <x v="10"/>
    <x v="10"/>
    <n v="138"/>
  </r>
  <r>
    <x v="2"/>
    <x v="2"/>
    <x v="5"/>
    <x v="10"/>
    <x v="10"/>
    <n v="140"/>
  </r>
  <r>
    <x v="2"/>
    <x v="2"/>
    <x v="5"/>
    <x v="10"/>
    <x v="10"/>
    <n v="145"/>
  </r>
  <r>
    <x v="2"/>
    <x v="2"/>
    <x v="5"/>
    <x v="10"/>
    <x v="10"/>
    <n v="147"/>
  </r>
  <r>
    <x v="2"/>
    <x v="2"/>
    <x v="5"/>
    <x v="10"/>
    <x v="10"/>
    <n v="126"/>
  </r>
  <r>
    <x v="2"/>
    <x v="2"/>
    <x v="5"/>
    <x v="10"/>
    <x v="10"/>
    <n v="128"/>
  </r>
  <r>
    <x v="2"/>
    <x v="2"/>
    <x v="5"/>
    <x v="10"/>
    <x v="10"/>
    <n v="132"/>
  </r>
  <r>
    <x v="2"/>
    <x v="2"/>
    <x v="5"/>
    <x v="10"/>
    <x v="10"/>
    <n v="134"/>
  </r>
  <r>
    <x v="2"/>
    <x v="2"/>
    <x v="5"/>
    <x v="10"/>
    <x v="10"/>
    <n v="158"/>
  </r>
  <r>
    <x v="2"/>
    <x v="2"/>
    <x v="5"/>
    <x v="10"/>
    <x v="10"/>
    <n v="158"/>
  </r>
  <r>
    <x v="2"/>
    <x v="2"/>
    <x v="5"/>
    <x v="10"/>
    <x v="10"/>
    <n v="160"/>
  </r>
  <r>
    <x v="2"/>
    <x v="2"/>
    <x v="5"/>
    <x v="10"/>
    <x v="10"/>
    <n v="165"/>
  </r>
  <r>
    <x v="2"/>
    <x v="2"/>
    <x v="5"/>
    <x v="10"/>
    <x v="10"/>
    <n v="167"/>
  </r>
  <r>
    <x v="2"/>
    <x v="2"/>
    <x v="5"/>
    <x v="10"/>
    <x v="10"/>
    <n v="146"/>
  </r>
  <r>
    <x v="2"/>
    <x v="2"/>
    <x v="5"/>
    <x v="10"/>
    <x v="10"/>
    <n v="148"/>
  </r>
  <r>
    <x v="2"/>
    <x v="2"/>
    <x v="5"/>
    <x v="10"/>
    <x v="10"/>
    <n v="152"/>
  </r>
  <r>
    <x v="2"/>
    <x v="2"/>
    <x v="5"/>
    <x v="10"/>
    <x v="10"/>
    <n v="154"/>
  </r>
  <r>
    <x v="2"/>
    <x v="3"/>
    <x v="3"/>
    <x v="5"/>
    <x v="8"/>
    <n v="10"/>
  </r>
  <r>
    <x v="2"/>
    <x v="3"/>
    <x v="3"/>
    <x v="5"/>
    <x v="8"/>
    <n v="35"/>
  </r>
  <r>
    <x v="2"/>
    <x v="3"/>
    <x v="3"/>
    <x v="5"/>
    <x v="8"/>
    <n v="82"/>
  </r>
  <r>
    <x v="2"/>
    <x v="3"/>
    <x v="3"/>
    <x v="5"/>
    <x v="8"/>
    <n v="92"/>
  </r>
  <r>
    <x v="2"/>
    <x v="3"/>
    <x v="3"/>
    <x v="5"/>
    <x v="8"/>
    <n v="110"/>
  </r>
  <r>
    <x v="2"/>
    <x v="3"/>
    <x v="3"/>
    <x v="5"/>
    <x v="8"/>
    <n v="120"/>
  </r>
  <r>
    <x v="2"/>
    <x v="3"/>
    <x v="3"/>
    <x v="5"/>
    <x v="8"/>
    <n v="138"/>
  </r>
  <r>
    <x v="2"/>
    <x v="3"/>
    <x v="3"/>
    <x v="5"/>
    <x v="8"/>
    <n v="148"/>
  </r>
  <r>
    <x v="2"/>
    <x v="3"/>
    <x v="3"/>
    <x v="5"/>
    <x v="8"/>
    <n v="165"/>
  </r>
  <r>
    <x v="2"/>
    <x v="4"/>
    <x v="8"/>
    <x v="3"/>
    <x v="11"/>
    <n v="110"/>
  </r>
  <r>
    <x v="2"/>
    <x v="4"/>
    <x v="8"/>
    <x v="3"/>
    <x v="11"/>
    <n v="1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피벗 테이블1" cacheId="7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A3:F16" firstHeaderRow="2" firstDataRow="2" firstDataCol="5"/>
  <pivotFields count="6">
    <pivotField axis="axisRow" compact="0" outline="0" showAll="0" defaultSubtotal="0">
      <items count="4">
        <item h="1" x="3"/>
        <item x="1"/>
        <item h="1" x="2"/>
        <item h="1" x="0"/>
      </items>
    </pivotField>
    <pivotField axis="axisRow" compact="0" outline="0" showAll="0" defaultSubtotal="0">
      <items count="5">
        <item x="3"/>
        <item x="2"/>
        <item x="1"/>
        <item x="4"/>
        <item x="0"/>
      </items>
    </pivotField>
    <pivotField axis="axisRow" compact="0" outline="0" showAll="0" defaultSubtotal="0">
      <items count="9">
        <item x="7"/>
        <item x="1"/>
        <item x="2"/>
        <item x="5"/>
        <item x="4"/>
        <item x="8"/>
        <item x="6"/>
        <item x="3"/>
        <item x="0"/>
      </items>
    </pivotField>
    <pivotField axis="axisRow" compact="0" outline="0" showAll="0" defaultSubtotal="0">
      <items count="11">
        <item x="6"/>
        <item x="1"/>
        <item x="8"/>
        <item x="10"/>
        <item x="2"/>
        <item x="5"/>
        <item x="4"/>
        <item x="3"/>
        <item x="7"/>
        <item x="9"/>
        <item x="0"/>
      </items>
    </pivotField>
    <pivotField axis="axisRow" compact="0" outline="0" showAll="0" defaultSubtotal="0">
      <items count="12">
        <item x="11"/>
        <item x="10"/>
        <item x="9"/>
        <item x="7"/>
        <item x="5"/>
        <item x="3"/>
        <item x="6"/>
        <item x="4"/>
        <item x="1"/>
        <item x="2"/>
        <item x="8"/>
        <item x="0"/>
      </items>
    </pivotField>
    <pivotField dataField="1" compact="0" outline="0" showAll="0"/>
  </pivotFields>
  <rowFields count="5">
    <field x="0"/>
    <field x="1"/>
    <field x="2"/>
    <field x="3"/>
    <field x="4"/>
  </rowFields>
  <rowItems count="12">
    <i>
      <x v="1"/>
      <x v="1"/>
      <x v="2"/>
      <x v="1"/>
      <x v="9"/>
    </i>
    <i r="3">
      <x v="4"/>
      <x v="3"/>
    </i>
    <i r="4">
      <x v="4"/>
    </i>
    <i r="4">
      <x v="5"/>
    </i>
    <i r="4">
      <x v="6"/>
    </i>
    <i r="4">
      <x v="7"/>
    </i>
    <i r="3">
      <x v="6"/>
      <x v="4"/>
    </i>
    <i r="4">
      <x v="7"/>
    </i>
    <i r="3">
      <x v="7"/>
      <x v="5"/>
    </i>
    <i r="4">
      <x v="7"/>
    </i>
    <i r="1">
      <x v="2"/>
      <x v="1"/>
      <x v="1"/>
      <x v="8"/>
    </i>
    <i t="grand">
      <x/>
    </i>
  </rowItems>
  <colItems count="1">
    <i/>
  </colItems>
  <dataFields count="1">
    <dataField name="합계 : LENGTH" fld="5" baseField="4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피벗 테이블4" cacheId="7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O3:T12" firstHeaderRow="2" firstDataRow="2" firstDataCol="5"/>
  <pivotFields count="6">
    <pivotField axis="axisRow" compact="0" outline="0" showAll="0" defaultSubtotal="0">
      <items count="4">
        <item h="1" x="3"/>
        <item h="1" x="1"/>
        <item x="2"/>
        <item h="1" x="0"/>
      </items>
    </pivotField>
    <pivotField axis="axisRow" compact="0" outline="0" showAll="0" defaultSubtotal="0">
      <items count="5">
        <item x="3"/>
        <item x="2"/>
        <item x="1"/>
        <item x="4"/>
        <item x="0"/>
      </items>
    </pivotField>
    <pivotField axis="axisRow" compact="0" outline="0" showAll="0" defaultSubtotal="0">
      <items count="9">
        <item x="7"/>
        <item x="1"/>
        <item x="2"/>
        <item x="5"/>
        <item x="4"/>
        <item x="8"/>
        <item x="6"/>
        <item x="3"/>
        <item x="0"/>
      </items>
    </pivotField>
    <pivotField axis="axisRow" compact="0" outline="0" showAll="0" defaultSubtotal="0">
      <items count="11">
        <item x="6"/>
        <item x="1"/>
        <item x="8"/>
        <item x="10"/>
        <item x="2"/>
        <item x="5"/>
        <item x="4"/>
        <item x="3"/>
        <item x="7"/>
        <item x="9"/>
        <item x="0"/>
      </items>
    </pivotField>
    <pivotField axis="axisRow" compact="0" outline="0" showAll="0" defaultSubtotal="0">
      <items count="12">
        <item x="11"/>
        <item x="10"/>
        <item x="9"/>
        <item x="7"/>
        <item x="5"/>
        <item x="3"/>
        <item x="6"/>
        <item x="4"/>
        <item x="1"/>
        <item x="2"/>
        <item x="8"/>
        <item x="0"/>
      </items>
    </pivotField>
    <pivotField dataField="1" compact="0" outline="0" showAll="0"/>
  </pivotFields>
  <rowFields count="5">
    <field x="0"/>
    <field x="1"/>
    <field x="2"/>
    <field x="3"/>
    <field x="4"/>
  </rowFields>
  <rowItems count="8">
    <i>
      <x v="2"/>
      <x/>
      <x v="7"/>
      <x v="5"/>
      <x v="10"/>
    </i>
    <i r="1">
      <x v="1"/>
      <x v="3"/>
      <x v="2"/>
      <x v="1"/>
    </i>
    <i r="3">
      <x v="3"/>
      <x v="1"/>
    </i>
    <i r="3">
      <x v="5"/>
      <x v="1"/>
    </i>
    <i r="4">
      <x v="11"/>
    </i>
    <i r="3">
      <x v="9"/>
      <x v="1"/>
    </i>
    <i r="1">
      <x v="3"/>
      <x v="5"/>
      <x v="7"/>
      <x/>
    </i>
    <i t="grand">
      <x/>
    </i>
  </rowItems>
  <colItems count="1">
    <i/>
  </colItems>
  <dataFields count="1">
    <dataField name="합계 : LENGTH" fld="5" baseField="4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피벗 테이블3" cacheId="7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H3:M12" firstHeaderRow="2" firstDataRow="2" firstDataCol="5"/>
  <pivotFields count="6">
    <pivotField axis="axisRow" compact="0" outline="0" showAll="0" defaultSubtotal="0">
      <items count="4">
        <item x="3"/>
        <item h="1" x="1"/>
        <item h="1" x="2"/>
        <item h="1" x="0"/>
      </items>
    </pivotField>
    <pivotField axis="axisRow" compact="0" outline="0" showAll="0" defaultSubtotal="0">
      <items count="5">
        <item x="3"/>
        <item x="2"/>
        <item x="1"/>
        <item x="4"/>
        <item x="0"/>
      </items>
    </pivotField>
    <pivotField axis="axisRow" compact="0" outline="0" showAll="0" defaultSubtotal="0">
      <items count="9">
        <item x="7"/>
        <item x="1"/>
        <item x="2"/>
        <item x="5"/>
        <item x="4"/>
        <item x="8"/>
        <item x="6"/>
        <item x="3"/>
        <item x="0"/>
      </items>
    </pivotField>
    <pivotField axis="axisRow" compact="0" outline="0" showAll="0" defaultSubtotal="0">
      <items count="11">
        <item x="6"/>
        <item x="1"/>
        <item x="8"/>
        <item x="10"/>
        <item x="2"/>
        <item x="5"/>
        <item x="4"/>
        <item x="3"/>
        <item x="7"/>
        <item x="9"/>
        <item x="0"/>
      </items>
    </pivotField>
    <pivotField axis="axisRow" compact="0" outline="0" showAll="0" defaultSubtotal="0">
      <items count="12">
        <item x="11"/>
        <item x="10"/>
        <item x="9"/>
        <item x="7"/>
        <item x="5"/>
        <item x="3"/>
        <item x="6"/>
        <item x="4"/>
        <item x="1"/>
        <item x="2"/>
        <item x="8"/>
        <item x="0"/>
      </items>
    </pivotField>
    <pivotField dataField="1" compact="0" outline="0" showAll="0"/>
  </pivotFields>
  <rowFields count="5">
    <field x="0"/>
    <field x="1"/>
    <field x="2"/>
    <field x="3"/>
    <field x="4"/>
  </rowFields>
  <rowItems count="8">
    <i>
      <x/>
      <x v="1"/>
      <x/>
      <x v="4"/>
      <x v="2"/>
    </i>
    <i r="2">
      <x v="4"/>
      <x/>
      <x v="2"/>
    </i>
    <i r="3">
      <x v="6"/>
      <x v="2"/>
    </i>
    <i r="4">
      <x v="11"/>
    </i>
    <i r="3">
      <x v="7"/>
      <x v="2"/>
    </i>
    <i r="4">
      <x v="11"/>
    </i>
    <i r="1">
      <x v="4"/>
      <x v="6"/>
      <x v="8"/>
      <x v="10"/>
    </i>
    <i t="grand">
      <x/>
    </i>
  </rowItems>
  <colItems count="1">
    <i/>
  </colItems>
  <dataFields count="1">
    <dataField name="합계 : LENGTH" fld="5" baseField="4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A000000}" name="피벗 테이블15" cacheId="7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BE3:BJ6" firstHeaderRow="2" firstDataRow="2" firstDataCol="5"/>
  <pivotFields count="6">
    <pivotField axis="axisRow" compact="0" outline="0" showAll="0" defaultSubtotal="0">
      <items count="4">
        <item x="3"/>
        <item x="1"/>
        <item x="2"/>
        <item x="0"/>
      </items>
    </pivotField>
    <pivotField axis="axisRow" compact="0" outline="0" showAll="0" defaultSubtotal="0">
      <items count="5">
        <item x="3"/>
        <item x="2"/>
        <item x="1"/>
        <item x="4"/>
        <item x="0"/>
      </items>
    </pivotField>
    <pivotField axis="axisRow" compact="0" outline="0" showAll="0" defaultSubtotal="0">
      <items count="9">
        <item x="7"/>
        <item x="1"/>
        <item x="2"/>
        <item x="5"/>
        <item x="4"/>
        <item x="8"/>
        <item x="6"/>
        <item x="3"/>
        <item x="0"/>
      </items>
    </pivotField>
    <pivotField axis="axisRow" compact="0" outline="0" showAll="0" defaultSubtotal="0">
      <items count="11">
        <item x="6"/>
        <item x="1"/>
        <item x="8"/>
        <item x="10"/>
        <item x="2"/>
        <item x="5"/>
        <item x="4"/>
        <item x="3"/>
        <item x="7"/>
        <item x="9"/>
        <item x="0"/>
      </items>
    </pivotField>
    <pivotField axis="axisRow" compact="0" outline="0" showAll="0" defaultSubtotal="0">
      <items count="12">
        <item h="1" x="11"/>
        <item h="1" x="10"/>
        <item h="1" x="9"/>
        <item h="1" x="7"/>
        <item h="1" x="5"/>
        <item h="1" x="3"/>
        <item h="1" x="6"/>
        <item h="1" x="4"/>
        <item h="1" x="1"/>
        <item x="2"/>
        <item h="1" x="8"/>
        <item h="1" x="0"/>
      </items>
    </pivotField>
    <pivotField dataField="1" compact="0" outline="0" showAll="0"/>
  </pivotFields>
  <rowFields count="5">
    <field x="0"/>
    <field x="1"/>
    <field x="2"/>
    <field x="3"/>
    <field x="4"/>
  </rowFields>
  <rowItems count="2">
    <i>
      <x v="1"/>
      <x v="1"/>
      <x v="2"/>
      <x v="1"/>
      <x v="9"/>
    </i>
    <i t="grand">
      <x/>
    </i>
  </rowItems>
  <colItems count="1">
    <i/>
  </colItems>
  <dataFields count="1">
    <dataField name="개수 : LENGTH_x000a_[m]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6000000}" name="피벗 테이블9" cacheId="7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I3:N9" firstHeaderRow="2" firstDataRow="2" firstDataCol="5"/>
  <pivotFields count="6">
    <pivotField axis="axisRow" compact="0" outline="0" showAll="0" defaultSubtotal="0">
      <items count="4">
        <item x="3"/>
        <item x="1"/>
        <item x="2"/>
        <item x="0"/>
      </items>
    </pivotField>
    <pivotField axis="axisRow" compact="0" outline="0" showAll="0" defaultSubtotal="0">
      <items count="5">
        <item x="3"/>
        <item x="2"/>
        <item x="1"/>
        <item x="4"/>
        <item x="0"/>
      </items>
    </pivotField>
    <pivotField axis="axisRow" compact="0" outline="0" showAll="0" defaultSubtotal="0">
      <items count="9">
        <item x="7"/>
        <item x="1"/>
        <item x="2"/>
        <item x="5"/>
        <item x="4"/>
        <item x="8"/>
        <item x="6"/>
        <item x="3"/>
        <item x="0"/>
      </items>
    </pivotField>
    <pivotField axis="axisRow" compact="0" outline="0" showAll="0" defaultSubtotal="0">
      <items count="11">
        <item x="6"/>
        <item x="1"/>
        <item x="8"/>
        <item x="10"/>
        <item x="2"/>
        <item x="5"/>
        <item x="4"/>
        <item x="3"/>
        <item x="7"/>
        <item x="9"/>
        <item x="0"/>
      </items>
    </pivotField>
    <pivotField axis="axisRow" compact="0" outline="0" showAll="0" defaultSubtotal="0">
      <items count="12">
        <item h="1" x="11"/>
        <item h="1" x="10"/>
        <item x="9"/>
        <item h="1" x="7"/>
        <item h="1" x="5"/>
        <item h="1" x="3"/>
        <item h="1" x="6"/>
        <item h="1" x="4"/>
        <item h="1" x="1"/>
        <item h="1" x="2"/>
        <item h="1" x="8"/>
        <item h="1" x="0"/>
      </items>
    </pivotField>
    <pivotField dataField="1" compact="0" outline="0" showAll="0"/>
  </pivotFields>
  <rowFields count="5">
    <field x="0"/>
    <field x="1"/>
    <field x="2"/>
    <field x="3"/>
    <field x="4"/>
  </rowFields>
  <rowItems count="5">
    <i>
      <x/>
      <x v="1"/>
      <x/>
      <x v="4"/>
      <x v="2"/>
    </i>
    <i r="2">
      <x v="4"/>
      <x/>
      <x v="2"/>
    </i>
    <i r="3">
      <x v="6"/>
      <x v="2"/>
    </i>
    <i r="3">
      <x v="7"/>
      <x v="2"/>
    </i>
    <i t="grand">
      <x/>
    </i>
  </rowItems>
  <colItems count="1">
    <i/>
  </colItems>
  <dataFields count="1">
    <dataField name="개수 : LENGTH_x000a_[m]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9000000}" name="피벗 테이블14" cacheId="7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AW3:BB8" firstHeaderRow="2" firstDataRow="2" firstDataCol="5"/>
  <pivotFields count="6">
    <pivotField axis="axisRow" compact="0" outline="0" showAll="0" defaultSubtotal="0">
      <items count="4">
        <item x="3"/>
        <item x="1"/>
        <item x="2"/>
        <item x="0"/>
      </items>
    </pivotField>
    <pivotField axis="axisRow" compact="0" outline="0" showAll="0" defaultSubtotal="0">
      <items count="5">
        <item x="3"/>
        <item x="2"/>
        <item x="1"/>
        <item x="4"/>
        <item x="0"/>
      </items>
    </pivotField>
    <pivotField axis="axisRow" compact="0" outline="0" showAll="0" defaultSubtotal="0">
      <items count="9">
        <item x="7"/>
        <item x="1"/>
        <item x="2"/>
        <item x="5"/>
        <item x="4"/>
        <item x="8"/>
        <item x="6"/>
        <item x="3"/>
        <item x="0"/>
      </items>
    </pivotField>
    <pivotField axis="axisRow" compact="0" outline="0" showAll="0" defaultSubtotal="0">
      <items count="11">
        <item x="6"/>
        <item x="1"/>
        <item x="8"/>
        <item x="10"/>
        <item x="2"/>
        <item x="5"/>
        <item x="4"/>
        <item x="3"/>
        <item x="7"/>
        <item x="9"/>
        <item x="0"/>
      </items>
    </pivotField>
    <pivotField axis="axisRow" compact="0" outline="0" showAll="0" defaultSubtotal="0">
      <items count="12">
        <item h="1" x="11"/>
        <item h="1" x="10"/>
        <item h="1" x="9"/>
        <item h="1" x="7"/>
        <item h="1" x="5"/>
        <item h="1" x="3"/>
        <item h="1" x="6"/>
        <item x="4"/>
        <item h="1" x="1"/>
        <item h="1" x="2"/>
        <item h="1" x="8"/>
        <item h="1" x="0"/>
      </items>
    </pivotField>
    <pivotField dataField="1" compact="0" outline="0" showAll="0"/>
  </pivotFields>
  <rowFields count="5">
    <field x="0"/>
    <field x="1"/>
    <field x="2"/>
    <field x="3"/>
    <field x="4"/>
  </rowFields>
  <rowItems count="4">
    <i>
      <x v="1"/>
      <x v="1"/>
      <x v="2"/>
      <x v="4"/>
      <x v="7"/>
    </i>
    <i r="3">
      <x v="6"/>
      <x v="7"/>
    </i>
    <i r="3">
      <x v="7"/>
      <x v="7"/>
    </i>
    <i t="grand">
      <x/>
    </i>
  </rowItems>
  <colItems count="1">
    <i/>
  </colItems>
  <dataFields count="1">
    <dataField name="개수 : LENGTH_x000a_[m]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8000000}" name="피벗 테이블13" cacheId="7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AO3:AT6" firstHeaderRow="2" firstDataRow="2" firstDataCol="5"/>
  <pivotFields count="6">
    <pivotField axis="axisRow" compact="0" outline="0" showAll="0" defaultSubtotal="0">
      <items count="4">
        <item x="3"/>
        <item x="1"/>
        <item x="2"/>
        <item x="0"/>
      </items>
    </pivotField>
    <pivotField axis="axisRow" compact="0" outline="0" showAll="0" defaultSubtotal="0">
      <items count="5">
        <item x="3"/>
        <item x="2"/>
        <item x="1"/>
        <item x="4"/>
        <item x="0"/>
      </items>
    </pivotField>
    <pivotField axis="axisRow" compact="0" outline="0" showAll="0" defaultSubtotal="0">
      <items count="9">
        <item x="7"/>
        <item x="1"/>
        <item x="2"/>
        <item x="5"/>
        <item x="4"/>
        <item x="8"/>
        <item x="6"/>
        <item x="3"/>
        <item x="0"/>
      </items>
    </pivotField>
    <pivotField axis="axisRow" compact="0" outline="0" showAll="0" defaultSubtotal="0">
      <items count="11">
        <item x="6"/>
        <item x="1"/>
        <item x="8"/>
        <item x="10"/>
        <item x="2"/>
        <item x="5"/>
        <item x="4"/>
        <item x="3"/>
        <item x="7"/>
        <item x="9"/>
        <item x="0"/>
      </items>
    </pivotField>
    <pivotField axis="axisRow" compact="0" outline="0" showAll="0" defaultSubtotal="0">
      <items count="12">
        <item h="1" x="11"/>
        <item h="1" x="10"/>
        <item h="1" x="9"/>
        <item h="1" x="7"/>
        <item h="1" x="5"/>
        <item h="1" x="3"/>
        <item x="6"/>
        <item h="1" x="4"/>
        <item h="1" x="1"/>
        <item h="1" x="2"/>
        <item h="1" x="8"/>
        <item h="1" x="0"/>
      </items>
    </pivotField>
    <pivotField dataField="1" compact="0" outline="0" showAll="0"/>
  </pivotFields>
  <rowFields count="5">
    <field x="0"/>
    <field x="1"/>
    <field x="2"/>
    <field x="3"/>
    <field x="4"/>
  </rowFields>
  <rowItems count="2">
    <i>
      <x v="1"/>
      <x v="1"/>
      <x v="2"/>
      <x v="4"/>
      <x v="6"/>
    </i>
    <i t="grand">
      <x/>
    </i>
  </rowItems>
  <colItems count="1">
    <i/>
  </colItems>
  <dataFields count="1">
    <dataField name="개수 : LENGTH_x000a_[m]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5000000}" name="피벗 테이블10" cacheId="7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Q3:V6" firstHeaderRow="2" firstDataRow="2" firstDataCol="5"/>
  <pivotFields count="6">
    <pivotField axis="axisRow" compact="0" outline="0" showAll="0" defaultSubtotal="0">
      <items count="4">
        <item x="3"/>
        <item x="1"/>
        <item x="2"/>
        <item x="0"/>
      </items>
    </pivotField>
    <pivotField axis="axisRow" compact="0" outline="0" showAll="0" defaultSubtotal="0">
      <items count="5">
        <item x="3"/>
        <item x="2"/>
        <item x="1"/>
        <item x="4"/>
        <item x="0"/>
      </items>
    </pivotField>
    <pivotField axis="axisRow" compact="0" outline="0" showAll="0" defaultSubtotal="0">
      <items count="9">
        <item x="7"/>
        <item x="1"/>
        <item x="2"/>
        <item x="5"/>
        <item x="4"/>
        <item x="8"/>
        <item x="6"/>
        <item x="3"/>
        <item x="0"/>
      </items>
    </pivotField>
    <pivotField axis="axisRow" compact="0" outline="0" showAll="0" defaultSubtotal="0">
      <items count="11">
        <item x="6"/>
        <item x="1"/>
        <item x="8"/>
        <item x="10"/>
        <item x="2"/>
        <item x="5"/>
        <item x="4"/>
        <item x="3"/>
        <item x="7"/>
        <item x="9"/>
        <item x="0"/>
      </items>
    </pivotField>
    <pivotField axis="axisRow" compact="0" outline="0" showAll="0" defaultSubtotal="0">
      <items count="12">
        <item h="1" x="11"/>
        <item h="1" x="10"/>
        <item h="1" x="9"/>
        <item x="7"/>
        <item h="1" x="5"/>
        <item h="1" x="3"/>
        <item h="1" x="6"/>
        <item h="1" x="4"/>
        <item h="1" x="1"/>
        <item h="1" x="2"/>
        <item h="1" x="8"/>
        <item h="1" x="0"/>
      </items>
    </pivotField>
    <pivotField dataField="1" compact="0" outline="0" showAll="0"/>
  </pivotFields>
  <rowFields count="5">
    <field x="0"/>
    <field x="1"/>
    <field x="2"/>
    <field x="3"/>
    <field x="4"/>
  </rowFields>
  <rowItems count="2">
    <i>
      <x v="1"/>
      <x v="1"/>
      <x v="2"/>
      <x v="4"/>
      <x v="3"/>
    </i>
    <i t="grand">
      <x/>
    </i>
  </rowItems>
  <colItems count="1">
    <i/>
  </colItems>
  <dataFields count="1">
    <dataField name="개수 : LENGTH_x000a_[m]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3000000}" name="피벗 테이블11" cacheId="7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Y3:AD7" firstHeaderRow="2" firstDataRow="2" firstDataCol="5"/>
  <pivotFields count="6">
    <pivotField axis="axisRow" compact="0" outline="0" showAll="0" defaultSubtotal="0">
      <items count="4">
        <item x="3"/>
        <item x="1"/>
        <item x="2"/>
        <item x="0"/>
      </items>
    </pivotField>
    <pivotField axis="axisRow" compact="0" outline="0" showAll="0" defaultSubtotal="0">
      <items count="5">
        <item x="3"/>
        <item x="2"/>
        <item x="1"/>
        <item x="4"/>
        <item x="0"/>
      </items>
    </pivotField>
    <pivotField axis="axisRow" compact="0" outline="0" showAll="0" defaultSubtotal="0">
      <items count="9">
        <item x="7"/>
        <item x="1"/>
        <item x="2"/>
        <item x="5"/>
        <item x="4"/>
        <item x="8"/>
        <item x="6"/>
        <item x="3"/>
        <item x="0"/>
      </items>
    </pivotField>
    <pivotField axis="axisRow" compact="0" outline="0" showAll="0" defaultSubtotal="0">
      <items count="11">
        <item x="6"/>
        <item x="1"/>
        <item x="8"/>
        <item x="10"/>
        <item x="2"/>
        <item x="5"/>
        <item x="4"/>
        <item x="3"/>
        <item x="7"/>
        <item x="9"/>
        <item x="0"/>
      </items>
    </pivotField>
    <pivotField axis="axisRow" compact="0" outline="0" showAll="0" defaultSubtotal="0">
      <items count="12">
        <item h="1" x="11"/>
        <item h="1" x="10"/>
        <item h="1" x="9"/>
        <item h="1" x="7"/>
        <item x="5"/>
        <item h="1" x="3"/>
        <item h="1" x="6"/>
        <item h="1" x="4"/>
        <item h="1" x="1"/>
        <item h="1" x="2"/>
        <item h="1" x="8"/>
        <item h="1" x="0"/>
      </items>
    </pivotField>
    <pivotField dataField="1" compact="0" outline="0" showAll="0"/>
  </pivotFields>
  <rowFields count="5">
    <field x="0"/>
    <field x="1"/>
    <field x="2"/>
    <field x="3"/>
    <field x="4"/>
  </rowFields>
  <rowItems count="3">
    <i>
      <x v="1"/>
      <x v="1"/>
      <x v="2"/>
      <x v="4"/>
      <x v="4"/>
    </i>
    <i r="3">
      <x v="6"/>
      <x v="4"/>
    </i>
    <i t="grand">
      <x/>
    </i>
  </rowItems>
  <colItems count="1">
    <i/>
  </colItems>
  <dataFields count="1">
    <dataField name="개수 : LENGTH_x000a_[m]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4000000}" name="피벗 테이블12" cacheId="7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AG3:AL7" firstHeaderRow="2" firstDataRow="2" firstDataCol="5"/>
  <pivotFields count="6">
    <pivotField axis="axisRow" compact="0" outline="0" showAll="0" defaultSubtotal="0">
      <items count="4">
        <item x="3"/>
        <item x="1"/>
        <item x="2"/>
        <item x="0"/>
      </items>
    </pivotField>
    <pivotField axis="axisRow" compact="0" outline="0" showAll="0" defaultSubtotal="0">
      <items count="5">
        <item x="3"/>
        <item x="2"/>
        <item x="1"/>
        <item x="4"/>
        <item x="0"/>
      </items>
    </pivotField>
    <pivotField axis="axisRow" compact="0" outline="0" showAll="0" defaultSubtotal="0">
      <items count="9">
        <item x="7"/>
        <item x="1"/>
        <item x="2"/>
        <item x="5"/>
        <item x="4"/>
        <item x="8"/>
        <item x="6"/>
        <item x="3"/>
        <item x="0"/>
      </items>
    </pivotField>
    <pivotField axis="axisRow" compact="0" outline="0" showAll="0" defaultSubtotal="0">
      <items count="11">
        <item x="6"/>
        <item x="1"/>
        <item x="8"/>
        <item x="10"/>
        <item x="2"/>
        <item x="5"/>
        <item x="4"/>
        <item x="3"/>
        <item x="7"/>
        <item x="9"/>
        <item x="0"/>
      </items>
    </pivotField>
    <pivotField axis="axisRow" compact="0" outline="0" showAll="0" defaultSubtotal="0">
      <items count="12">
        <item h="1" x="11"/>
        <item h="1" x="10"/>
        <item h="1" x="9"/>
        <item h="1" x="7"/>
        <item h="1" x="5"/>
        <item x="3"/>
        <item h="1" x="6"/>
        <item h="1" x="4"/>
        <item h="1" x="1"/>
        <item h="1" x="2"/>
        <item h="1" x="8"/>
        <item h="1" x="0"/>
      </items>
    </pivotField>
    <pivotField dataField="1" compact="0" outline="0" showAll="0"/>
  </pivotFields>
  <rowFields count="5">
    <field x="0"/>
    <field x="1"/>
    <field x="2"/>
    <field x="3"/>
    <field x="4"/>
  </rowFields>
  <rowItems count="3">
    <i>
      <x v="1"/>
      <x v="1"/>
      <x v="2"/>
      <x v="4"/>
      <x v="5"/>
    </i>
    <i r="3">
      <x v="7"/>
      <x v="5"/>
    </i>
    <i t="grand">
      <x/>
    </i>
  </rowItems>
  <colItems count="1">
    <i/>
  </colItems>
  <dataFields count="1">
    <dataField name="개수 : LENGTH_x000a_[m]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7000000}" name="피벗 테이블2" cacheId="7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A3:F9" firstHeaderRow="2" firstDataRow="2" firstDataCol="5"/>
  <pivotFields count="6">
    <pivotField axis="axisRow" compact="0" outline="0" showAll="0" defaultSubtotal="0">
      <items count="4">
        <item x="3"/>
        <item x="1"/>
        <item x="2"/>
        <item x="0"/>
      </items>
    </pivotField>
    <pivotField axis="axisRow" compact="0" outline="0" showAll="0" defaultSubtotal="0">
      <items count="5">
        <item x="3"/>
        <item x="2"/>
        <item x="1"/>
        <item x="4"/>
        <item x="0"/>
      </items>
    </pivotField>
    <pivotField axis="axisRow" compact="0" outline="0" showAll="0" defaultSubtotal="0">
      <items count="9">
        <item x="7"/>
        <item x="1"/>
        <item x="2"/>
        <item x="5"/>
        <item x="4"/>
        <item x="8"/>
        <item x="6"/>
        <item x="3"/>
        <item x="0"/>
      </items>
    </pivotField>
    <pivotField axis="axisRow" compact="0" outline="0" showAll="0" defaultSubtotal="0">
      <items count="11">
        <item x="6"/>
        <item x="1"/>
        <item x="8"/>
        <item x="10"/>
        <item x="2"/>
        <item x="5"/>
        <item x="4"/>
        <item x="3"/>
        <item x="7"/>
        <item x="9"/>
        <item x="0"/>
      </items>
    </pivotField>
    <pivotField axis="axisRow" compact="0" outline="0" showAll="0" defaultSubtotal="0">
      <items count="12">
        <item h="1" x="11"/>
        <item x="10"/>
        <item h="1" x="9"/>
        <item h="1" x="7"/>
        <item h="1" x="5"/>
        <item h="1" x="3"/>
        <item h="1" x="6"/>
        <item h="1" x="4"/>
        <item h="1" x="1"/>
        <item h="1" x="2"/>
        <item h="1" x="8"/>
        <item h="1" x="0"/>
      </items>
    </pivotField>
    <pivotField dataField="1" compact="0" outline="0" showAll="0"/>
  </pivotFields>
  <rowFields count="5">
    <field x="0"/>
    <field x="1"/>
    <field x="2"/>
    <field x="3"/>
    <field x="4"/>
  </rowFields>
  <rowItems count="5">
    <i>
      <x v="2"/>
      <x v="1"/>
      <x v="3"/>
      <x v="2"/>
      <x v="1"/>
    </i>
    <i r="3">
      <x v="3"/>
      <x v="1"/>
    </i>
    <i r="3">
      <x v="5"/>
      <x v="1"/>
    </i>
    <i r="3">
      <x v="9"/>
      <x v="1"/>
    </i>
    <i t="grand">
      <x/>
    </i>
  </rowItems>
  <colItems count="1">
    <i/>
  </colItems>
  <dataFields count="1">
    <dataField name="개수 : LENGTH_x000a_[m]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E000000}" name="피벗 테이블5" cacheId="6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M3:N140" firstHeaderRow="2" firstDataRow="2" firstDataCol="1"/>
  <pivotFields count="2">
    <pivotField axis="axisRow" compact="0" outline="0" showAll="0" defaultSubtotal="0">
      <items count="409">
        <item h="1" x="1"/>
        <item h="1" x="24"/>
        <item h="1" x="25"/>
        <item h="1" x="153"/>
        <item h="1" x="154"/>
        <item h="1" x="183"/>
        <item h="1" x="184"/>
        <item h="1" x="213"/>
        <item h="1" x="214"/>
        <item h="1" x="56"/>
        <item h="1" x="57"/>
        <item h="1" x="58"/>
        <item h="1" x="122"/>
        <item h="1" x="123"/>
        <item h="1" x="124"/>
        <item h="1" x="89"/>
        <item h="1" x="90"/>
        <item h="1" x="91"/>
        <item h="1" x="27"/>
        <item h="1" x="28"/>
        <item h="1" x="60"/>
        <item h="1" x="61"/>
        <item h="1" x="93"/>
        <item h="1" x="94"/>
        <item h="1" x="126"/>
        <item h="1" x="127"/>
        <item h="1" x="156"/>
        <item h="1" x="157"/>
        <item h="1" x="186"/>
        <item h="1" x="187"/>
        <item h="1" x="216"/>
        <item h="1" x="217"/>
        <item h="1" x="30"/>
        <item h="1" x="31"/>
        <item h="1" x="63"/>
        <item h="1" x="64"/>
        <item h="1" x="96"/>
        <item h="1" x="97"/>
        <item h="1" x="129"/>
        <item h="1" x="130"/>
        <item h="1" x="159"/>
        <item h="1" x="160"/>
        <item h="1" x="189"/>
        <item h="1" x="190"/>
        <item h="1" x="219"/>
        <item h="1" x="220"/>
        <item h="1" x="229"/>
        <item h="1" x="238"/>
        <item h="1" x="241"/>
        <item h="1" x="242"/>
        <item h="1" x="23"/>
        <item h="1" x="182"/>
        <item h="1" x="152"/>
        <item h="1" x="212"/>
        <item h="1" x="88"/>
        <item h="1" x="55"/>
        <item h="1" x="121"/>
        <item h="1" x="26"/>
        <item h="1" x="59"/>
        <item h="1" x="92"/>
        <item h="1" x="125"/>
        <item h="1" x="155"/>
        <item h="1" x="185"/>
        <item h="1" x="215"/>
        <item h="1" x="29"/>
        <item h="1" x="62"/>
        <item h="1" x="128"/>
        <item h="1" x="95"/>
        <item h="1" x="188"/>
        <item h="1" x="158"/>
        <item h="1" x="218"/>
        <item h="1" x="54"/>
        <item h="1" x="20"/>
        <item h="1" x="21"/>
        <item h="1" x="22"/>
        <item h="1" x="52"/>
        <item h="1" x="53"/>
        <item h="1" x="87"/>
        <item h="1" x="85"/>
        <item h="1" x="86"/>
        <item h="1" x="120"/>
        <item h="1" x="151"/>
        <item h="1" x="118"/>
        <item h="1" x="119"/>
        <item h="1" x="181"/>
        <item h="1" x="149"/>
        <item h="1" x="150"/>
        <item h="1" x="179"/>
        <item h="1" x="180"/>
        <item h="1" x="209"/>
        <item h="1" x="210"/>
        <item h="1" x="211"/>
        <item h="1" x="228"/>
        <item h="1" x="239"/>
        <item x="2"/>
        <item x="3"/>
        <item x="67"/>
        <item x="68"/>
        <item x="34"/>
        <item x="35"/>
        <item x="131"/>
        <item x="132"/>
        <item x="100"/>
        <item x="101"/>
        <item x="161"/>
        <item x="162"/>
        <item x="191"/>
        <item x="192"/>
        <item x="4"/>
        <item x="5"/>
        <item x="36"/>
        <item x="37"/>
        <item x="69"/>
        <item x="70"/>
        <item x="102"/>
        <item x="103"/>
        <item x="133"/>
        <item x="134"/>
        <item x="163"/>
        <item x="164"/>
        <item x="193"/>
        <item x="194"/>
        <item x="38"/>
        <item x="39"/>
        <item x="6"/>
        <item x="7"/>
        <item x="71"/>
        <item x="72"/>
        <item x="135"/>
        <item x="136"/>
        <item x="104"/>
        <item x="105"/>
        <item x="195"/>
        <item x="196"/>
        <item x="165"/>
        <item x="166"/>
        <item x="8"/>
        <item x="9"/>
        <item x="40"/>
        <item x="41"/>
        <item x="73"/>
        <item x="74"/>
        <item x="106"/>
        <item x="107"/>
        <item x="137"/>
        <item x="138"/>
        <item x="167"/>
        <item x="168"/>
        <item x="197"/>
        <item x="198"/>
        <item x="221"/>
        <item x="10"/>
        <item x="11"/>
        <item x="75"/>
        <item x="76"/>
        <item x="42"/>
        <item x="43"/>
        <item x="139"/>
        <item x="140"/>
        <item x="108"/>
        <item x="109"/>
        <item x="199"/>
        <item x="200"/>
        <item x="169"/>
        <item x="170"/>
        <item x="12"/>
        <item x="13"/>
        <item x="44"/>
        <item x="45"/>
        <item x="77"/>
        <item x="78"/>
        <item x="110"/>
        <item x="111"/>
        <item x="141"/>
        <item x="142"/>
        <item x="171"/>
        <item x="172"/>
        <item x="201"/>
        <item x="202"/>
        <item x="14"/>
        <item x="15"/>
        <item x="79"/>
        <item x="80"/>
        <item x="46"/>
        <item x="47"/>
        <item x="112"/>
        <item x="113"/>
        <item x="143"/>
        <item x="144"/>
        <item x="203"/>
        <item x="204"/>
        <item x="173"/>
        <item x="174"/>
        <item x="16"/>
        <item x="17"/>
        <item x="48"/>
        <item x="49"/>
        <item x="81"/>
        <item x="82"/>
        <item x="114"/>
        <item x="115"/>
        <item x="145"/>
        <item x="146"/>
        <item x="175"/>
        <item x="176"/>
        <item x="205"/>
        <item x="206"/>
        <item x="230"/>
        <item x="32"/>
        <item x="33"/>
        <item x="65"/>
        <item x="66"/>
        <item x="18"/>
        <item x="19"/>
        <item x="50"/>
        <item x="51"/>
        <item x="83"/>
        <item x="84"/>
        <item x="98"/>
        <item x="99"/>
        <item x="147"/>
        <item x="148"/>
        <item x="116"/>
        <item x="117"/>
        <item x="177"/>
        <item x="178"/>
        <item x="207"/>
        <item x="208"/>
        <item h="1" x="240"/>
        <item h="1" x="243"/>
        <item h="1" x="222"/>
        <item h="1" x="223"/>
        <item h="1" x="224"/>
        <item h="1" x="225"/>
        <item h="1" x="226"/>
        <item h="1" x="227"/>
        <item h="1" x="231"/>
        <item h="1" x="232"/>
        <item h="1" x="233"/>
        <item h="1" x="234"/>
        <item h="1" x="235"/>
        <item h="1" x="236"/>
        <item h="1" x="237"/>
        <item h="1" x="355"/>
        <item h="1" x="335"/>
        <item h="1" x="345"/>
        <item h="1" x="365"/>
        <item h="1" x="374"/>
        <item h="1" x="392"/>
        <item h="1" x="383"/>
        <item h="1" x="336"/>
        <item h="1" x="346"/>
        <item h="1" x="356"/>
        <item h="1" x="366"/>
        <item h="1" x="375"/>
        <item h="1" x="384"/>
        <item h="1" x="393"/>
        <item h="1" x="347"/>
        <item h="1" x="337"/>
        <item h="1" x="367"/>
        <item h="1" x="357"/>
        <item h="1" x="376"/>
        <item h="1" x="394"/>
        <item h="1" x="385"/>
        <item h="1" x="338"/>
        <item h="1" x="348"/>
        <item h="1" x="358"/>
        <item h="1" x="368"/>
        <item h="1" x="377"/>
        <item h="1" x="386"/>
        <item h="1" x="395"/>
        <item h="1" x="244"/>
        <item h="1" x="339"/>
        <item h="1" x="359"/>
        <item h="1" x="349"/>
        <item h="1" x="378"/>
        <item h="1" x="369"/>
        <item h="1" x="396"/>
        <item h="1" x="387"/>
        <item h="1" x="340"/>
        <item h="1" x="350"/>
        <item h="1" x="360"/>
        <item h="1" x="370"/>
        <item h="1" x="379"/>
        <item h="1" x="388"/>
        <item h="1" x="397"/>
        <item h="1" x="341"/>
        <item h="1" x="351"/>
        <item h="1" x="371"/>
        <item h="1" x="361"/>
        <item h="1" x="389"/>
        <item h="1" x="380"/>
        <item h="1" x="398"/>
        <item h="1" x="342"/>
        <item h="1" x="352"/>
        <item h="1" x="362"/>
        <item h="1" x="372"/>
        <item h="1" x="381"/>
        <item h="1" x="390"/>
        <item h="1" x="399"/>
        <item h="1" x="245"/>
        <item h="1" x="314"/>
        <item h="1" x="328"/>
        <item h="1" x="344"/>
        <item h="1" x="402"/>
        <item h="1" x="403"/>
        <item h="1" x="329"/>
        <item h="1" x="330"/>
        <item h="1" x="354"/>
        <item h="1" x="315"/>
        <item h="1" x="318"/>
        <item h="1" x="343"/>
        <item h="1" x="353"/>
        <item h="1" x="363"/>
        <item h="1" x="319"/>
        <item h="1" x="320"/>
        <item h="1" x="364"/>
        <item h="1" x="404"/>
        <item h="1" x="332"/>
        <item h="1" x="331"/>
        <item h="1" x="406"/>
        <item h="1" x="405"/>
        <item h="1" x="334"/>
        <item h="1" x="333"/>
        <item h="1" x="316"/>
        <item h="1" x="407"/>
        <item h="1" x="317"/>
        <item h="1" x="373"/>
        <item h="1" x="391"/>
        <item h="1" x="382"/>
        <item h="1" x="400"/>
        <item h="1" x="321"/>
        <item h="1" x="322"/>
        <item h="1" x="323"/>
        <item h="1" x="324"/>
        <item h="1" x="327"/>
        <item h="1" x="401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25"/>
        <item h="1" x="326"/>
        <item x="408"/>
        <item h="1" x="0"/>
      </items>
    </pivotField>
    <pivotField dataField="1" compact="0" outline="0" showAll="0"/>
  </pivotFields>
  <rowFields count="1">
    <field x="0"/>
  </rowFields>
  <rowItems count="136"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407"/>
    </i>
    <i t="grand">
      <x/>
    </i>
  </rowItems>
  <colItems count="1">
    <i/>
  </colItems>
  <dataFields count="1">
    <dataField name="합계 : CONDUIT" fld="1" baseField="0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D000000}" name="피벗 테이블4" cacheId="6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J3:K51" firstHeaderRow="2" firstDataRow="2" firstDataCol="1"/>
  <pivotFields count="2">
    <pivotField axis="axisRow" compact="0" outline="0" showAll="0" defaultSubtotal="0">
      <items count="409">
        <item h="1" x="1"/>
        <item h="1" x="24"/>
        <item h="1" x="25"/>
        <item h="1" x="153"/>
        <item h="1" x="154"/>
        <item h="1" x="183"/>
        <item h="1" x="184"/>
        <item h="1" x="213"/>
        <item h="1" x="214"/>
        <item h="1" x="56"/>
        <item h="1" x="57"/>
        <item h="1" x="58"/>
        <item h="1" x="122"/>
        <item h="1" x="123"/>
        <item h="1" x="124"/>
        <item h="1" x="89"/>
        <item h="1" x="90"/>
        <item h="1" x="91"/>
        <item h="1" x="27"/>
        <item h="1" x="28"/>
        <item h="1" x="60"/>
        <item h="1" x="61"/>
        <item h="1" x="93"/>
        <item h="1" x="94"/>
        <item h="1" x="126"/>
        <item h="1" x="127"/>
        <item h="1" x="156"/>
        <item h="1" x="157"/>
        <item h="1" x="186"/>
        <item h="1" x="187"/>
        <item h="1" x="216"/>
        <item h="1" x="217"/>
        <item h="1" x="30"/>
        <item h="1" x="31"/>
        <item h="1" x="63"/>
        <item h="1" x="64"/>
        <item h="1" x="96"/>
        <item h="1" x="97"/>
        <item h="1" x="129"/>
        <item h="1" x="130"/>
        <item h="1" x="159"/>
        <item h="1" x="160"/>
        <item h="1" x="189"/>
        <item h="1" x="190"/>
        <item h="1" x="219"/>
        <item h="1" x="220"/>
        <item h="1" x="229"/>
        <item h="1" x="238"/>
        <item h="1" x="241"/>
        <item h="1" x="242"/>
        <item x="23"/>
        <item x="182"/>
        <item x="152"/>
        <item x="212"/>
        <item x="88"/>
        <item x="55"/>
        <item x="121"/>
        <item x="26"/>
        <item x="59"/>
        <item x="92"/>
        <item x="125"/>
        <item x="155"/>
        <item x="185"/>
        <item x="215"/>
        <item x="29"/>
        <item x="62"/>
        <item x="128"/>
        <item x="95"/>
        <item x="188"/>
        <item x="158"/>
        <item x="218"/>
        <item x="54"/>
        <item x="20"/>
        <item x="21"/>
        <item x="22"/>
        <item x="52"/>
        <item x="53"/>
        <item x="87"/>
        <item x="85"/>
        <item x="86"/>
        <item x="120"/>
        <item x="151"/>
        <item x="118"/>
        <item x="119"/>
        <item x="181"/>
        <item x="149"/>
        <item x="150"/>
        <item x="179"/>
        <item x="180"/>
        <item x="209"/>
        <item x="210"/>
        <item x="211"/>
        <item x="228"/>
        <item x="239"/>
        <item h="1" x="2"/>
        <item h="1" x="3"/>
        <item h="1" x="67"/>
        <item h="1" x="68"/>
        <item h="1" x="34"/>
        <item h="1" x="35"/>
        <item h="1" x="131"/>
        <item h="1" x="132"/>
        <item h="1" x="100"/>
        <item h="1" x="101"/>
        <item h="1" x="161"/>
        <item h="1" x="162"/>
        <item h="1" x="191"/>
        <item h="1" x="192"/>
        <item h="1" x="4"/>
        <item h="1" x="5"/>
        <item h="1" x="36"/>
        <item h="1" x="37"/>
        <item h="1" x="69"/>
        <item h="1" x="70"/>
        <item h="1" x="102"/>
        <item h="1" x="103"/>
        <item h="1" x="133"/>
        <item h="1" x="134"/>
        <item h="1" x="163"/>
        <item h="1" x="164"/>
        <item h="1" x="193"/>
        <item h="1" x="194"/>
        <item h="1" x="38"/>
        <item h="1" x="39"/>
        <item h="1" x="6"/>
        <item h="1" x="7"/>
        <item h="1" x="71"/>
        <item h="1" x="72"/>
        <item h="1" x="135"/>
        <item h="1" x="136"/>
        <item h="1" x="104"/>
        <item h="1" x="105"/>
        <item h="1" x="195"/>
        <item h="1" x="196"/>
        <item h="1" x="165"/>
        <item h="1" x="166"/>
        <item h="1" x="8"/>
        <item h="1" x="9"/>
        <item h="1" x="40"/>
        <item h="1" x="41"/>
        <item h="1" x="73"/>
        <item h="1" x="74"/>
        <item h="1" x="106"/>
        <item h="1" x="107"/>
        <item h="1" x="137"/>
        <item h="1" x="138"/>
        <item h="1" x="167"/>
        <item h="1" x="168"/>
        <item h="1" x="197"/>
        <item h="1" x="198"/>
        <item h="1" x="221"/>
        <item h="1" x="10"/>
        <item h="1" x="11"/>
        <item h="1" x="75"/>
        <item h="1" x="76"/>
        <item h="1" x="42"/>
        <item h="1" x="43"/>
        <item h="1" x="139"/>
        <item h="1" x="140"/>
        <item h="1" x="108"/>
        <item h="1" x="109"/>
        <item h="1" x="199"/>
        <item h="1" x="200"/>
        <item h="1" x="169"/>
        <item h="1" x="170"/>
        <item h="1" x="12"/>
        <item h="1" x="13"/>
        <item h="1" x="44"/>
        <item h="1" x="45"/>
        <item h="1" x="77"/>
        <item h="1" x="78"/>
        <item h="1" x="110"/>
        <item h="1" x="111"/>
        <item h="1" x="141"/>
        <item h="1" x="142"/>
        <item h="1" x="171"/>
        <item h="1" x="172"/>
        <item h="1" x="201"/>
        <item h="1" x="202"/>
        <item h="1" x="14"/>
        <item h="1" x="15"/>
        <item h="1" x="79"/>
        <item h="1" x="80"/>
        <item h="1" x="46"/>
        <item h="1" x="47"/>
        <item h="1" x="112"/>
        <item h="1" x="113"/>
        <item h="1" x="143"/>
        <item h="1" x="144"/>
        <item h="1" x="203"/>
        <item h="1" x="204"/>
        <item h="1" x="173"/>
        <item h="1" x="174"/>
        <item h="1" x="16"/>
        <item h="1" x="17"/>
        <item h="1" x="48"/>
        <item h="1" x="49"/>
        <item h="1" x="81"/>
        <item h="1" x="82"/>
        <item h="1" x="114"/>
        <item h="1" x="115"/>
        <item h="1" x="145"/>
        <item h="1" x="146"/>
        <item h="1" x="175"/>
        <item h="1" x="176"/>
        <item h="1" x="205"/>
        <item h="1" x="206"/>
        <item h="1" x="230"/>
        <item h="1" x="32"/>
        <item h="1" x="33"/>
        <item h="1" x="65"/>
        <item h="1" x="66"/>
        <item h="1" x="18"/>
        <item h="1" x="19"/>
        <item h="1" x="50"/>
        <item h="1" x="51"/>
        <item h="1" x="83"/>
        <item h="1" x="84"/>
        <item h="1" x="98"/>
        <item h="1" x="99"/>
        <item h="1" x="147"/>
        <item h="1" x="148"/>
        <item h="1" x="116"/>
        <item h="1" x="117"/>
        <item h="1" x="177"/>
        <item h="1" x="178"/>
        <item h="1" x="207"/>
        <item h="1" x="208"/>
        <item h="1" x="240"/>
        <item h="1" x="243"/>
        <item h="1" x="222"/>
        <item h="1" x="223"/>
        <item h="1" x="224"/>
        <item h="1" x="225"/>
        <item h="1" x="226"/>
        <item h="1" x="227"/>
        <item h="1" x="231"/>
        <item h="1" x="232"/>
        <item h="1" x="233"/>
        <item h="1" x="234"/>
        <item h="1" x="235"/>
        <item h="1" x="236"/>
        <item h="1" x="237"/>
        <item h="1" x="355"/>
        <item h="1" x="335"/>
        <item h="1" x="345"/>
        <item h="1" x="365"/>
        <item h="1" x="374"/>
        <item h="1" x="392"/>
        <item h="1" x="383"/>
        <item h="1" x="336"/>
        <item h="1" x="346"/>
        <item h="1" x="356"/>
        <item h="1" x="366"/>
        <item h="1" x="375"/>
        <item h="1" x="384"/>
        <item h="1" x="393"/>
        <item h="1" x="347"/>
        <item h="1" x="337"/>
        <item h="1" x="367"/>
        <item h="1" x="357"/>
        <item h="1" x="376"/>
        <item h="1" x="394"/>
        <item h="1" x="385"/>
        <item h="1" x="338"/>
        <item h="1" x="348"/>
        <item h="1" x="358"/>
        <item h="1" x="368"/>
        <item h="1" x="377"/>
        <item h="1" x="386"/>
        <item h="1" x="395"/>
        <item h="1" x="244"/>
        <item h="1" x="339"/>
        <item h="1" x="359"/>
        <item h="1" x="349"/>
        <item h="1" x="378"/>
        <item h="1" x="369"/>
        <item h="1" x="396"/>
        <item h="1" x="387"/>
        <item h="1" x="340"/>
        <item h="1" x="350"/>
        <item h="1" x="360"/>
        <item h="1" x="370"/>
        <item h="1" x="379"/>
        <item h="1" x="388"/>
        <item h="1" x="397"/>
        <item h="1" x="341"/>
        <item h="1" x="351"/>
        <item h="1" x="371"/>
        <item h="1" x="361"/>
        <item h="1" x="389"/>
        <item h="1" x="380"/>
        <item h="1" x="398"/>
        <item h="1" x="342"/>
        <item h="1" x="352"/>
        <item h="1" x="362"/>
        <item h="1" x="372"/>
        <item h="1" x="381"/>
        <item h="1" x="390"/>
        <item h="1" x="399"/>
        <item h="1" x="245"/>
        <item h="1" x="314"/>
        <item h="1" x="328"/>
        <item h="1" x="344"/>
        <item h="1" x="402"/>
        <item h="1" x="403"/>
        <item h="1" x="329"/>
        <item h="1" x="330"/>
        <item h="1" x="354"/>
        <item h="1" x="315"/>
        <item h="1" x="318"/>
        <item h="1" x="343"/>
        <item h="1" x="353"/>
        <item h="1" x="363"/>
        <item h="1" x="319"/>
        <item h="1" x="320"/>
        <item h="1" x="364"/>
        <item h="1" x="404"/>
        <item h="1" x="332"/>
        <item h="1" x="331"/>
        <item h="1" x="406"/>
        <item h="1" x="405"/>
        <item h="1" x="334"/>
        <item h="1" x="333"/>
        <item h="1" x="316"/>
        <item h="1" x="407"/>
        <item h="1" x="317"/>
        <item h="1" x="373"/>
        <item h="1" x="391"/>
        <item h="1" x="382"/>
        <item h="1" x="400"/>
        <item h="1" x="321"/>
        <item h="1" x="322"/>
        <item h="1" x="323"/>
        <item h="1" x="324"/>
        <item h="1" x="327"/>
        <item h="1" x="401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x="325"/>
        <item x="326"/>
        <item h="1" x="408"/>
        <item h="1" x="0"/>
      </items>
    </pivotField>
    <pivotField dataField="1" compact="0" outline="0" showAll="0"/>
  </pivotFields>
  <rowFields count="1">
    <field x="0"/>
  </rowFields>
  <rowItems count="47"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405"/>
    </i>
    <i>
      <x v="406"/>
    </i>
    <i t="grand">
      <x/>
    </i>
  </rowItems>
  <colItems count="1">
    <i/>
  </colItems>
  <dataFields count="1">
    <dataField name="합계 : CONDUIT" fld="1" baseField="0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C000000}" name="피벗 테이블3" cacheId="6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G3:H216" firstHeaderRow="2" firstDataRow="2" firstDataCol="1"/>
  <pivotFields count="2">
    <pivotField axis="axisRow" compact="0" outline="0" showAll="0" defaultSubtotal="0">
      <items count="409">
        <item h="1" x="1"/>
        <item x="24"/>
        <item x="25"/>
        <item x="153"/>
        <item x="154"/>
        <item x="183"/>
        <item x="184"/>
        <item x="213"/>
        <item x="214"/>
        <item x="56"/>
        <item x="57"/>
        <item x="58"/>
        <item x="122"/>
        <item x="123"/>
        <item x="124"/>
        <item x="89"/>
        <item x="90"/>
        <item x="91"/>
        <item x="27"/>
        <item x="28"/>
        <item x="60"/>
        <item x="61"/>
        <item x="93"/>
        <item x="94"/>
        <item x="126"/>
        <item x="127"/>
        <item x="156"/>
        <item x="157"/>
        <item x="186"/>
        <item x="187"/>
        <item x="216"/>
        <item x="217"/>
        <item x="30"/>
        <item x="31"/>
        <item x="63"/>
        <item x="64"/>
        <item x="96"/>
        <item x="97"/>
        <item x="129"/>
        <item x="130"/>
        <item x="159"/>
        <item x="160"/>
        <item x="189"/>
        <item x="190"/>
        <item x="219"/>
        <item x="220"/>
        <item x="229"/>
        <item x="238"/>
        <item x="241"/>
        <item x="242"/>
        <item h="1" x="23"/>
        <item h="1" x="182"/>
        <item h="1" x="152"/>
        <item h="1" x="212"/>
        <item h="1" x="88"/>
        <item h="1" x="55"/>
        <item h="1" x="121"/>
        <item h="1" x="26"/>
        <item h="1" x="59"/>
        <item h="1" x="92"/>
        <item h="1" x="125"/>
        <item h="1" x="155"/>
        <item h="1" x="185"/>
        <item h="1" x="215"/>
        <item h="1" x="29"/>
        <item h="1" x="62"/>
        <item h="1" x="128"/>
        <item h="1" x="95"/>
        <item h="1" x="188"/>
        <item h="1" x="158"/>
        <item h="1" x="218"/>
        <item h="1" x="54"/>
        <item h="1" x="20"/>
        <item h="1" x="21"/>
        <item h="1" x="22"/>
        <item h="1" x="52"/>
        <item h="1" x="53"/>
        <item h="1" x="87"/>
        <item h="1" x="85"/>
        <item h="1" x="86"/>
        <item h="1" x="120"/>
        <item h="1" x="151"/>
        <item h="1" x="118"/>
        <item h="1" x="119"/>
        <item h="1" x="181"/>
        <item h="1" x="149"/>
        <item h="1" x="150"/>
        <item h="1" x="179"/>
        <item h="1" x="180"/>
        <item h="1" x="209"/>
        <item h="1" x="210"/>
        <item h="1" x="211"/>
        <item h="1" x="228"/>
        <item h="1" x="239"/>
        <item h="1" x="2"/>
        <item h="1" x="3"/>
        <item h="1" x="67"/>
        <item h="1" x="68"/>
        <item h="1" x="34"/>
        <item h="1" x="35"/>
        <item h="1" x="131"/>
        <item h="1" x="132"/>
        <item h="1" x="100"/>
        <item h="1" x="101"/>
        <item h="1" x="161"/>
        <item h="1" x="162"/>
        <item h="1" x="191"/>
        <item h="1" x="192"/>
        <item h="1" x="4"/>
        <item h="1" x="5"/>
        <item h="1" x="36"/>
        <item h="1" x="37"/>
        <item h="1" x="69"/>
        <item h="1" x="70"/>
        <item h="1" x="102"/>
        <item h="1" x="103"/>
        <item h="1" x="133"/>
        <item h="1" x="134"/>
        <item h="1" x="163"/>
        <item h="1" x="164"/>
        <item h="1" x="193"/>
        <item h="1" x="194"/>
        <item h="1" x="38"/>
        <item h="1" x="39"/>
        <item h="1" x="6"/>
        <item h="1" x="7"/>
        <item h="1" x="71"/>
        <item h="1" x="72"/>
        <item h="1" x="135"/>
        <item h="1" x="136"/>
        <item h="1" x="104"/>
        <item h="1" x="105"/>
        <item h="1" x="195"/>
        <item h="1" x="196"/>
        <item h="1" x="165"/>
        <item h="1" x="166"/>
        <item h="1" x="8"/>
        <item h="1" x="9"/>
        <item h="1" x="40"/>
        <item h="1" x="41"/>
        <item h="1" x="73"/>
        <item h="1" x="74"/>
        <item h="1" x="106"/>
        <item h="1" x="107"/>
        <item h="1" x="137"/>
        <item h="1" x="138"/>
        <item h="1" x="167"/>
        <item h="1" x="168"/>
        <item h="1" x="197"/>
        <item h="1" x="198"/>
        <item h="1" x="221"/>
        <item h="1" x="10"/>
        <item h="1" x="11"/>
        <item h="1" x="75"/>
        <item h="1" x="76"/>
        <item h="1" x="42"/>
        <item h="1" x="43"/>
        <item h="1" x="139"/>
        <item h="1" x="140"/>
        <item h="1" x="108"/>
        <item h="1" x="109"/>
        <item h="1" x="199"/>
        <item h="1" x="200"/>
        <item h="1" x="169"/>
        <item h="1" x="170"/>
        <item h="1" x="12"/>
        <item h="1" x="13"/>
        <item h="1" x="44"/>
        <item h="1" x="45"/>
        <item h="1" x="77"/>
        <item h="1" x="78"/>
        <item h="1" x="110"/>
        <item h="1" x="111"/>
        <item h="1" x="141"/>
        <item h="1" x="142"/>
        <item h="1" x="171"/>
        <item h="1" x="172"/>
        <item h="1" x="201"/>
        <item h="1" x="202"/>
        <item h="1" x="14"/>
        <item h="1" x="15"/>
        <item h="1" x="79"/>
        <item h="1" x="80"/>
        <item h="1" x="46"/>
        <item h="1" x="47"/>
        <item h="1" x="112"/>
        <item h="1" x="113"/>
        <item h="1" x="143"/>
        <item h="1" x="144"/>
        <item h="1" x="203"/>
        <item h="1" x="204"/>
        <item h="1" x="173"/>
        <item h="1" x="174"/>
        <item h="1" x="16"/>
        <item h="1" x="17"/>
        <item h="1" x="48"/>
        <item h="1" x="49"/>
        <item h="1" x="81"/>
        <item h="1" x="82"/>
        <item h="1" x="114"/>
        <item h="1" x="115"/>
        <item h="1" x="145"/>
        <item h="1" x="146"/>
        <item h="1" x="175"/>
        <item h="1" x="176"/>
        <item h="1" x="205"/>
        <item h="1" x="206"/>
        <item h="1" x="230"/>
        <item h="1" x="32"/>
        <item h="1" x="33"/>
        <item h="1" x="65"/>
        <item h="1" x="66"/>
        <item h="1" x="18"/>
        <item h="1" x="19"/>
        <item h="1" x="50"/>
        <item h="1" x="51"/>
        <item h="1" x="83"/>
        <item h="1" x="84"/>
        <item h="1" x="98"/>
        <item h="1" x="99"/>
        <item h="1" x="147"/>
        <item h="1" x="148"/>
        <item h="1" x="116"/>
        <item h="1" x="117"/>
        <item h="1" x="177"/>
        <item h="1" x="178"/>
        <item h="1" x="207"/>
        <item h="1" x="208"/>
        <item h="1" x="240"/>
        <item h="1" x="243"/>
        <item h="1" x="222"/>
        <item h="1" x="223"/>
        <item h="1" x="224"/>
        <item h="1" x="225"/>
        <item h="1" x="226"/>
        <item h="1" x="227"/>
        <item h="1" x="231"/>
        <item h="1" x="232"/>
        <item h="1" x="233"/>
        <item h="1" x="234"/>
        <item h="1" x="235"/>
        <item h="1" x="236"/>
        <item h="1" x="237"/>
        <item x="355"/>
        <item x="335"/>
        <item x="345"/>
        <item x="365"/>
        <item x="374"/>
        <item x="392"/>
        <item x="383"/>
        <item x="336"/>
        <item x="346"/>
        <item x="356"/>
        <item x="366"/>
        <item x="375"/>
        <item x="384"/>
        <item x="393"/>
        <item x="347"/>
        <item x="337"/>
        <item x="367"/>
        <item x="357"/>
        <item x="376"/>
        <item x="394"/>
        <item x="385"/>
        <item x="338"/>
        <item x="348"/>
        <item x="358"/>
        <item x="368"/>
        <item x="377"/>
        <item x="386"/>
        <item x="395"/>
        <item x="244"/>
        <item x="339"/>
        <item x="359"/>
        <item x="349"/>
        <item x="378"/>
        <item x="369"/>
        <item x="396"/>
        <item x="387"/>
        <item x="340"/>
        <item x="350"/>
        <item x="360"/>
        <item x="370"/>
        <item x="379"/>
        <item x="388"/>
        <item x="397"/>
        <item x="341"/>
        <item x="351"/>
        <item x="371"/>
        <item x="361"/>
        <item x="389"/>
        <item x="380"/>
        <item x="398"/>
        <item x="342"/>
        <item x="352"/>
        <item x="362"/>
        <item x="372"/>
        <item x="381"/>
        <item x="390"/>
        <item x="399"/>
        <item x="245"/>
        <item x="314"/>
        <item x="328"/>
        <item x="344"/>
        <item x="402"/>
        <item x="403"/>
        <item x="329"/>
        <item x="330"/>
        <item x="354"/>
        <item x="315"/>
        <item x="318"/>
        <item x="343"/>
        <item x="353"/>
        <item x="363"/>
        <item x="319"/>
        <item x="320"/>
        <item x="364"/>
        <item x="404"/>
        <item x="332"/>
        <item x="331"/>
        <item x="406"/>
        <item x="405"/>
        <item x="334"/>
        <item x="333"/>
        <item x="316"/>
        <item x="407"/>
        <item x="317"/>
        <item x="373"/>
        <item x="391"/>
        <item x="382"/>
        <item x="400"/>
        <item x="321"/>
        <item x="322"/>
        <item x="323"/>
        <item x="324"/>
        <item x="327"/>
        <item x="401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h="1" x="325"/>
        <item h="1" x="326"/>
        <item h="1" x="408"/>
        <item h="1" x="0"/>
      </items>
    </pivotField>
    <pivotField dataField="1" compact="0" outline="0" showAll="0"/>
  </pivotFields>
  <rowFields count="1">
    <field x="0"/>
  </rowFields>
  <rowItems count="2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 t="grand">
      <x/>
    </i>
  </rowItems>
  <colItems count="1">
    <i/>
  </colItems>
  <dataFields count="1">
    <dataField name="합계 : CONDUIT" fld="1" baseField="0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B000000}" name="피벗 테이블2" cacheId="6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D3:E18" firstHeaderRow="2" firstDataRow="2" firstDataCol="1"/>
  <pivotFields count="2">
    <pivotField axis="axisRow" compact="0" outline="0" showAll="0" defaultSubtotal="0">
      <items count="409">
        <item h="1" x="1"/>
        <item h="1" x="24"/>
        <item h="1" x="25"/>
        <item h="1" x="153"/>
        <item h="1" x="154"/>
        <item h="1" x="183"/>
        <item h="1" x="184"/>
        <item h="1" x="213"/>
        <item h="1" x="214"/>
        <item h="1" x="56"/>
        <item h="1" x="57"/>
        <item h="1" x="58"/>
        <item h="1" x="122"/>
        <item h="1" x="123"/>
        <item h="1" x="124"/>
        <item h="1" x="89"/>
        <item h="1" x="90"/>
        <item h="1" x="91"/>
        <item h="1" x="27"/>
        <item h="1" x="28"/>
        <item h="1" x="60"/>
        <item h="1" x="61"/>
        <item h="1" x="93"/>
        <item h="1" x="94"/>
        <item h="1" x="126"/>
        <item h="1" x="127"/>
        <item h="1" x="156"/>
        <item h="1" x="157"/>
        <item h="1" x="186"/>
        <item h="1" x="187"/>
        <item h="1" x="216"/>
        <item h="1" x="217"/>
        <item h="1" x="30"/>
        <item h="1" x="31"/>
        <item h="1" x="63"/>
        <item h="1" x="64"/>
        <item h="1" x="96"/>
        <item h="1" x="97"/>
        <item h="1" x="129"/>
        <item h="1" x="130"/>
        <item h="1" x="159"/>
        <item h="1" x="160"/>
        <item h="1" x="189"/>
        <item h="1" x="190"/>
        <item h="1" x="219"/>
        <item h="1" x="220"/>
        <item h="1" x="229"/>
        <item h="1" x="238"/>
        <item h="1" x="241"/>
        <item h="1" x="242"/>
        <item h="1" x="23"/>
        <item h="1" x="182"/>
        <item h="1" x="152"/>
        <item h="1" x="212"/>
        <item h="1" x="88"/>
        <item h="1" x="55"/>
        <item h="1" x="121"/>
        <item h="1" x="26"/>
        <item h="1" x="59"/>
        <item h="1" x="92"/>
        <item h="1" x="125"/>
        <item h="1" x="155"/>
        <item h="1" x="185"/>
        <item h="1" x="215"/>
        <item h="1" x="29"/>
        <item h="1" x="62"/>
        <item h="1" x="128"/>
        <item h="1" x="95"/>
        <item h="1" x="188"/>
        <item h="1" x="158"/>
        <item h="1" x="218"/>
        <item h="1" x="54"/>
        <item h="1" x="20"/>
        <item h="1" x="21"/>
        <item h="1" x="22"/>
        <item h="1" x="52"/>
        <item h="1" x="53"/>
        <item h="1" x="87"/>
        <item h="1" x="85"/>
        <item h="1" x="86"/>
        <item h="1" x="120"/>
        <item h="1" x="151"/>
        <item h="1" x="118"/>
        <item h="1" x="119"/>
        <item h="1" x="181"/>
        <item h="1" x="149"/>
        <item h="1" x="150"/>
        <item h="1" x="179"/>
        <item h="1" x="180"/>
        <item h="1" x="209"/>
        <item h="1" x="210"/>
        <item h="1" x="211"/>
        <item h="1" x="228"/>
        <item h="1" x="239"/>
        <item h="1" x="2"/>
        <item h="1" x="3"/>
        <item h="1" x="67"/>
        <item h="1" x="68"/>
        <item h="1" x="34"/>
        <item h="1" x="35"/>
        <item h="1" x="131"/>
        <item h="1" x="132"/>
        <item h="1" x="100"/>
        <item h="1" x="101"/>
        <item h="1" x="161"/>
        <item h="1" x="162"/>
        <item h="1" x="191"/>
        <item h="1" x="192"/>
        <item h="1" x="4"/>
        <item h="1" x="5"/>
        <item h="1" x="36"/>
        <item h="1" x="37"/>
        <item h="1" x="69"/>
        <item h="1" x="70"/>
        <item h="1" x="102"/>
        <item h="1" x="103"/>
        <item h="1" x="133"/>
        <item h="1" x="134"/>
        <item h="1" x="163"/>
        <item h="1" x="164"/>
        <item h="1" x="193"/>
        <item h="1" x="194"/>
        <item h="1" x="38"/>
        <item h="1" x="39"/>
        <item h="1" x="6"/>
        <item h="1" x="7"/>
        <item h="1" x="71"/>
        <item h="1" x="72"/>
        <item h="1" x="135"/>
        <item h="1" x="136"/>
        <item h="1" x="104"/>
        <item h="1" x="105"/>
        <item h="1" x="195"/>
        <item h="1" x="196"/>
        <item h="1" x="165"/>
        <item h="1" x="166"/>
        <item h="1" x="8"/>
        <item h="1" x="9"/>
        <item h="1" x="40"/>
        <item h="1" x="41"/>
        <item h="1" x="73"/>
        <item h="1" x="74"/>
        <item h="1" x="106"/>
        <item h="1" x="107"/>
        <item h="1" x="137"/>
        <item h="1" x="138"/>
        <item h="1" x="167"/>
        <item h="1" x="168"/>
        <item h="1" x="197"/>
        <item h="1" x="198"/>
        <item h="1" x="221"/>
        <item h="1" x="10"/>
        <item h="1" x="11"/>
        <item h="1" x="75"/>
        <item h="1" x="76"/>
        <item h="1" x="42"/>
        <item h="1" x="43"/>
        <item h="1" x="139"/>
        <item h="1" x="140"/>
        <item h="1" x="108"/>
        <item h="1" x="109"/>
        <item h="1" x="199"/>
        <item h="1" x="200"/>
        <item h="1" x="169"/>
        <item h="1" x="170"/>
        <item h="1" x="12"/>
        <item h="1" x="13"/>
        <item h="1" x="44"/>
        <item h="1" x="45"/>
        <item h="1" x="77"/>
        <item h="1" x="78"/>
        <item h="1" x="110"/>
        <item h="1" x="111"/>
        <item h="1" x="141"/>
        <item h="1" x="142"/>
        <item h="1" x="171"/>
        <item h="1" x="172"/>
        <item h="1" x="201"/>
        <item h="1" x="202"/>
        <item h="1" x="14"/>
        <item h="1" x="15"/>
        <item h="1" x="79"/>
        <item h="1" x="80"/>
        <item h="1" x="46"/>
        <item h="1" x="47"/>
        <item h="1" x="112"/>
        <item h="1" x="113"/>
        <item h="1" x="143"/>
        <item h="1" x="144"/>
        <item h="1" x="203"/>
        <item h="1" x="204"/>
        <item h="1" x="173"/>
        <item h="1" x="174"/>
        <item h="1" x="16"/>
        <item h="1" x="17"/>
        <item h="1" x="48"/>
        <item h="1" x="49"/>
        <item h="1" x="81"/>
        <item h="1" x="82"/>
        <item h="1" x="114"/>
        <item h="1" x="115"/>
        <item h="1" x="145"/>
        <item h="1" x="146"/>
        <item h="1" x="175"/>
        <item h="1" x="176"/>
        <item h="1" x="205"/>
        <item h="1" x="206"/>
        <item h="1" x="230"/>
        <item h="1" x="32"/>
        <item h="1" x="33"/>
        <item h="1" x="65"/>
        <item h="1" x="66"/>
        <item h="1" x="18"/>
        <item h="1" x="19"/>
        <item h="1" x="50"/>
        <item h="1" x="51"/>
        <item h="1" x="83"/>
        <item h="1" x="84"/>
        <item h="1" x="98"/>
        <item h="1" x="99"/>
        <item h="1" x="147"/>
        <item h="1" x="148"/>
        <item h="1" x="116"/>
        <item h="1" x="117"/>
        <item h="1" x="177"/>
        <item h="1" x="178"/>
        <item h="1" x="207"/>
        <item h="1" x="208"/>
        <item h="1" x="240"/>
        <item h="1" x="243"/>
        <item x="222"/>
        <item x="223"/>
        <item x="224"/>
        <item x="225"/>
        <item x="226"/>
        <item x="227"/>
        <item x="231"/>
        <item x="232"/>
        <item x="233"/>
        <item x="234"/>
        <item x="235"/>
        <item x="236"/>
        <item x="237"/>
        <item h="1" x="355"/>
        <item h="1" x="335"/>
        <item h="1" x="345"/>
        <item h="1" x="365"/>
        <item h="1" x="374"/>
        <item h="1" x="392"/>
        <item h="1" x="383"/>
        <item h="1" x="336"/>
        <item h="1" x="346"/>
        <item h="1" x="356"/>
        <item h="1" x="366"/>
        <item h="1" x="375"/>
        <item h="1" x="384"/>
        <item h="1" x="393"/>
        <item h="1" x="347"/>
        <item h="1" x="337"/>
        <item h="1" x="367"/>
        <item h="1" x="357"/>
        <item h="1" x="376"/>
        <item h="1" x="394"/>
        <item h="1" x="385"/>
        <item h="1" x="338"/>
        <item h="1" x="348"/>
        <item h="1" x="358"/>
        <item h="1" x="368"/>
        <item h="1" x="377"/>
        <item h="1" x="386"/>
        <item h="1" x="395"/>
        <item h="1" x="244"/>
        <item h="1" x="339"/>
        <item h="1" x="359"/>
        <item h="1" x="349"/>
        <item h="1" x="378"/>
        <item h="1" x="369"/>
        <item h="1" x="396"/>
        <item h="1" x="387"/>
        <item h="1" x="340"/>
        <item h="1" x="350"/>
        <item h="1" x="360"/>
        <item h="1" x="370"/>
        <item h="1" x="379"/>
        <item h="1" x="388"/>
        <item h="1" x="397"/>
        <item h="1" x="341"/>
        <item h="1" x="351"/>
        <item h="1" x="371"/>
        <item h="1" x="361"/>
        <item h="1" x="389"/>
        <item h="1" x="380"/>
        <item h="1" x="398"/>
        <item h="1" x="342"/>
        <item h="1" x="352"/>
        <item h="1" x="362"/>
        <item h="1" x="372"/>
        <item h="1" x="381"/>
        <item h="1" x="390"/>
        <item h="1" x="399"/>
        <item h="1" x="245"/>
        <item h="1" x="314"/>
        <item h="1" x="328"/>
        <item h="1" x="344"/>
        <item h="1" x="402"/>
        <item h="1" x="403"/>
        <item h="1" x="329"/>
        <item h="1" x="330"/>
        <item h="1" x="354"/>
        <item h="1" x="315"/>
        <item h="1" x="318"/>
        <item h="1" x="343"/>
        <item h="1" x="353"/>
        <item h="1" x="363"/>
        <item h="1" x="319"/>
        <item h="1" x="320"/>
        <item h="1" x="364"/>
        <item h="1" x="404"/>
        <item h="1" x="332"/>
        <item h="1" x="331"/>
        <item h="1" x="406"/>
        <item h="1" x="405"/>
        <item h="1" x="334"/>
        <item h="1" x="333"/>
        <item h="1" x="316"/>
        <item h="1" x="407"/>
        <item h="1" x="317"/>
        <item h="1" x="373"/>
        <item h="1" x="391"/>
        <item h="1" x="382"/>
        <item h="1" x="400"/>
        <item h="1" x="321"/>
        <item h="1" x="322"/>
        <item h="1" x="323"/>
        <item h="1" x="324"/>
        <item h="1" x="327"/>
        <item h="1" x="401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25"/>
        <item h="1" x="326"/>
        <item h="1" x="408"/>
        <item h="1" x="0"/>
      </items>
    </pivotField>
    <pivotField dataField="1" compact="0" outline="0" showAll="0"/>
  </pivotFields>
  <rowFields count="1">
    <field x="0"/>
  </rowFields>
  <rowItems count="14"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 t="grand">
      <x/>
    </i>
  </rowItems>
  <colItems count="1">
    <i/>
  </colItems>
  <dataFields count="1">
    <dataField name="합계 : CONDUIT" fld="1" baseField="0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F000000}" name="피벗 테이블1" cacheId="6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A3:B7" firstHeaderRow="2" firstDataRow="2" firstDataCol="1"/>
  <pivotFields count="2">
    <pivotField axis="axisRow" compact="0" outline="0" showAll="0" defaultSubtotal="0">
      <items count="409">
        <item h="1" x="1"/>
        <item h="1" x="24"/>
        <item h="1" x="25"/>
        <item h="1" x="153"/>
        <item h="1" x="154"/>
        <item h="1" x="183"/>
        <item h="1" x="184"/>
        <item h="1" x="213"/>
        <item h="1" x="214"/>
        <item h="1" x="56"/>
        <item h="1" x="57"/>
        <item h="1" x="58"/>
        <item h="1" x="122"/>
        <item h="1" x="123"/>
        <item h="1" x="124"/>
        <item h="1" x="89"/>
        <item h="1" x="90"/>
        <item h="1" x="91"/>
        <item h="1" x="27"/>
        <item h="1" x="28"/>
        <item h="1" x="60"/>
        <item h="1" x="61"/>
        <item h="1" x="93"/>
        <item h="1" x="94"/>
        <item h="1" x="126"/>
        <item h="1" x="127"/>
        <item h="1" x="156"/>
        <item h="1" x="157"/>
        <item h="1" x="186"/>
        <item h="1" x="187"/>
        <item h="1" x="216"/>
        <item h="1" x="217"/>
        <item h="1" x="30"/>
        <item h="1" x="31"/>
        <item h="1" x="63"/>
        <item h="1" x="64"/>
        <item h="1" x="96"/>
        <item h="1" x="97"/>
        <item h="1" x="129"/>
        <item h="1" x="130"/>
        <item h="1" x="159"/>
        <item h="1" x="160"/>
        <item h="1" x="189"/>
        <item h="1" x="190"/>
        <item h="1" x="219"/>
        <item h="1" x="220"/>
        <item h="1" x="229"/>
        <item h="1" x="238"/>
        <item h="1" x="241"/>
        <item h="1" x="242"/>
        <item h="1" x="23"/>
        <item h="1" x="182"/>
        <item h="1" x="152"/>
        <item h="1" x="212"/>
        <item h="1" x="88"/>
        <item h="1" x="55"/>
        <item h="1" x="121"/>
        <item h="1" x="26"/>
        <item h="1" x="59"/>
        <item h="1" x="92"/>
        <item h="1" x="125"/>
        <item h="1" x="155"/>
        <item h="1" x="185"/>
        <item h="1" x="215"/>
        <item h="1" x="29"/>
        <item h="1" x="62"/>
        <item h="1" x="128"/>
        <item h="1" x="95"/>
        <item h="1" x="188"/>
        <item h="1" x="158"/>
        <item h="1" x="218"/>
        <item h="1" x="54"/>
        <item h="1" x="20"/>
        <item h="1" x="21"/>
        <item h="1" x="22"/>
        <item h="1" x="52"/>
        <item h="1" x="53"/>
        <item h="1" x="87"/>
        <item h="1" x="85"/>
        <item h="1" x="86"/>
        <item h="1" x="120"/>
        <item h="1" x="151"/>
        <item h="1" x="118"/>
        <item h="1" x="119"/>
        <item h="1" x="181"/>
        <item h="1" x="149"/>
        <item h="1" x="150"/>
        <item h="1" x="179"/>
        <item h="1" x="180"/>
        <item h="1" x="209"/>
        <item h="1" x="210"/>
        <item h="1" x="211"/>
        <item h="1" x="228"/>
        <item h="1" x="239"/>
        <item h="1" x="2"/>
        <item h="1" x="3"/>
        <item h="1" x="67"/>
        <item h="1" x="68"/>
        <item h="1" x="34"/>
        <item h="1" x="35"/>
        <item h="1" x="131"/>
        <item h="1" x="132"/>
        <item h="1" x="100"/>
        <item h="1" x="101"/>
        <item h="1" x="161"/>
        <item h="1" x="162"/>
        <item h="1" x="191"/>
        <item h="1" x="192"/>
        <item h="1" x="4"/>
        <item h="1" x="5"/>
        <item h="1" x="36"/>
        <item h="1" x="37"/>
        <item h="1" x="69"/>
        <item h="1" x="70"/>
        <item h="1" x="102"/>
        <item h="1" x="103"/>
        <item h="1" x="133"/>
        <item h="1" x="134"/>
        <item h="1" x="163"/>
        <item h="1" x="164"/>
        <item h="1" x="193"/>
        <item h="1" x="194"/>
        <item h="1" x="38"/>
        <item h="1" x="39"/>
        <item h="1" x="6"/>
        <item h="1" x="7"/>
        <item h="1" x="71"/>
        <item h="1" x="72"/>
        <item h="1" x="135"/>
        <item h="1" x="136"/>
        <item h="1" x="104"/>
        <item h="1" x="105"/>
        <item h="1" x="195"/>
        <item h="1" x="196"/>
        <item h="1" x="165"/>
        <item h="1" x="166"/>
        <item h="1" x="8"/>
        <item h="1" x="9"/>
        <item h="1" x="40"/>
        <item h="1" x="41"/>
        <item h="1" x="73"/>
        <item h="1" x="74"/>
        <item h="1" x="106"/>
        <item h="1" x="107"/>
        <item h="1" x="137"/>
        <item h="1" x="138"/>
        <item h="1" x="167"/>
        <item h="1" x="168"/>
        <item h="1" x="197"/>
        <item h="1" x="198"/>
        <item h="1" x="221"/>
        <item h="1" x="10"/>
        <item h="1" x="11"/>
        <item h="1" x="75"/>
        <item h="1" x="76"/>
        <item h="1" x="42"/>
        <item h="1" x="43"/>
        <item h="1" x="139"/>
        <item h="1" x="140"/>
        <item h="1" x="108"/>
        <item h="1" x="109"/>
        <item h="1" x="199"/>
        <item h="1" x="200"/>
        <item h="1" x="169"/>
        <item h="1" x="170"/>
        <item h="1" x="12"/>
        <item h="1" x="13"/>
        <item h="1" x="44"/>
        <item h="1" x="45"/>
        <item h="1" x="77"/>
        <item h="1" x="78"/>
        <item h="1" x="110"/>
        <item h="1" x="111"/>
        <item h="1" x="141"/>
        <item h="1" x="142"/>
        <item h="1" x="171"/>
        <item h="1" x="172"/>
        <item h="1" x="201"/>
        <item h="1" x="202"/>
        <item h="1" x="14"/>
        <item h="1" x="15"/>
        <item h="1" x="79"/>
        <item h="1" x="80"/>
        <item h="1" x="46"/>
        <item h="1" x="47"/>
        <item h="1" x="112"/>
        <item h="1" x="113"/>
        <item h="1" x="143"/>
        <item h="1" x="144"/>
        <item h="1" x="203"/>
        <item h="1" x="204"/>
        <item h="1" x="173"/>
        <item h="1" x="174"/>
        <item h="1" x="16"/>
        <item h="1" x="17"/>
        <item h="1" x="48"/>
        <item h="1" x="49"/>
        <item h="1" x="81"/>
        <item h="1" x="82"/>
        <item h="1" x="114"/>
        <item h="1" x="115"/>
        <item h="1" x="145"/>
        <item h="1" x="146"/>
        <item h="1" x="175"/>
        <item h="1" x="176"/>
        <item h="1" x="205"/>
        <item h="1" x="206"/>
        <item h="1" x="230"/>
        <item h="1" x="32"/>
        <item h="1" x="33"/>
        <item h="1" x="65"/>
        <item h="1" x="66"/>
        <item h="1" x="18"/>
        <item h="1" x="19"/>
        <item h="1" x="50"/>
        <item h="1" x="51"/>
        <item h="1" x="83"/>
        <item h="1" x="84"/>
        <item h="1" x="98"/>
        <item h="1" x="99"/>
        <item h="1" x="147"/>
        <item h="1" x="148"/>
        <item h="1" x="116"/>
        <item h="1" x="117"/>
        <item h="1" x="177"/>
        <item h="1" x="178"/>
        <item h="1" x="207"/>
        <item h="1" x="208"/>
        <item x="240"/>
        <item x="243"/>
        <item h="1" x="222"/>
        <item h="1" x="223"/>
        <item h="1" x="224"/>
        <item h="1" x="225"/>
        <item h="1" x="226"/>
        <item h="1" x="227"/>
        <item h="1" x="231"/>
        <item h="1" x="232"/>
        <item h="1" x="233"/>
        <item h="1" x="234"/>
        <item h="1" x="235"/>
        <item h="1" x="236"/>
        <item h="1" x="237"/>
        <item h="1" x="355"/>
        <item h="1" x="335"/>
        <item h="1" x="345"/>
        <item h="1" x="365"/>
        <item h="1" x="374"/>
        <item h="1" x="392"/>
        <item h="1" x="383"/>
        <item h="1" x="336"/>
        <item h="1" x="346"/>
        <item h="1" x="356"/>
        <item h="1" x="366"/>
        <item h="1" x="375"/>
        <item h="1" x="384"/>
        <item h="1" x="393"/>
        <item h="1" x="347"/>
        <item h="1" x="337"/>
        <item h="1" x="367"/>
        <item h="1" x="357"/>
        <item h="1" x="376"/>
        <item h="1" x="394"/>
        <item h="1" x="385"/>
        <item h="1" x="338"/>
        <item h="1" x="348"/>
        <item h="1" x="358"/>
        <item h="1" x="368"/>
        <item h="1" x="377"/>
        <item h="1" x="386"/>
        <item h="1" x="395"/>
        <item h="1" x="244"/>
        <item h="1" x="339"/>
        <item h="1" x="359"/>
        <item h="1" x="349"/>
        <item h="1" x="378"/>
        <item h="1" x="369"/>
        <item h="1" x="396"/>
        <item h="1" x="387"/>
        <item h="1" x="340"/>
        <item h="1" x="350"/>
        <item h="1" x="360"/>
        <item h="1" x="370"/>
        <item h="1" x="379"/>
        <item h="1" x="388"/>
        <item h="1" x="397"/>
        <item h="1" x="341"/>
        <item h="1" x="351"/>
        <item h="1" x="371"/>
        <item h="1" x="361"/>
        <item h="1" x="389"/>
        <item h="1" x="380"/>
        <item h="1" x="398"/>
        <item h="1" x="342"/>
        <item h="1" x="352"/>
        <item h="1" x="362"/>
        <item h="1" x="372"/>
        <item h="1" x="381"/>
        <item h="1" x="390"/>
        <item h="1" x="399"/>
        <item h="1" x="245"/>
        <item h="1" x="314"/>
        <item h="1" x="328"/>
        <item h="1" x="344"/>
        <item h="1" x="402"/>
        <item h="1" x="403"/>
        <item h="1" x="329"/>
        <item h="1" x="330"/>
        <item h="1" x="354"/>
        <item h="1" x="315"/>
        <item h="1" x="318"/>
        <item h="1" x="343"/>
        <item h="1" x="353"/>
        <item h="1" x="363"/>
        <item h="1" x="319"/>
        <item h="1" x="320"/>
        <item h="1" x="364"/>
        <item h="1" x="404"/>
        <item h="1" x="332"/>
        <item h="1" x="331"/>
        <item h="1" x="406"/>
        <item h="1" x="405"/>
        <item h="1" x="334"/>
        <item h="1" x="333"/>
        <item h="1" x="316"/>
        <item h="1" x="407"/>
        <item h="1" x="317"/>
        <item h="1" x="373"/>
        <item h="1" x="391"/>
        <item h="1" x="382"/>
        <item h="1" x="400"/>
        <item h="1" x="321"/>
        <item h="1" x="322"/>
        <item h="1" x="323"/>
        <item h="1" x="324"/>
        <item h="1" x="327"/>
        <item h="1" x="401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25"/>
        <item h="1" x="326"/>
        <item h="1" x="408"/>
        <item h="1" x="0"/>
      </items>
    </pivotField>
    <pivotField dataField="1" compact="0" outline="0" showAll="0"/>
  </pivotFields>
  <rowFields count="1">
    <field x="0"/>
  </rowFields>
  <rowItems count="3">
    <i>
      <x v="228"/>
    </i>
    <i>
      <x v="229"/>
    </i>
    <i t="grand">
      <x/>
    </i>
  </rowItems>
  <colItems count="1">
    <i/>
  </colItems>
  <dataFields count="1">
    <dataField name="합계 : CONDUIT" fld="1" baseField="0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1.xml"/><Relationship Id="rId3" Type="http://schemas.openxmlformats.org/officeDocument/2006/relationships/pivotTable" Target="../pivotTables/pivotTable6.xml"/><Relationship Id="rId7" Type="http://schemas.openxmlformats.org/officeDocument/2006/relationships/pivotTable" Target="../pivotTables/pivotTable10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pivotTable" Target="../pivotTables/pivotTable9.xml"/><Relationship Id="rId5" Type="http://schemas.openxmlformats.org/officeDocument/2006/relationships/pivotTable" Target="../pivotTables/pivotTable8.xml"/><Relationship Id="rId4" Type="http://schemas.openxmlformats.org/officeDocument/2006/relationships/pivotTable" Target="../pivotTables/pivotTable7.xm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4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Relationship Id="rId6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16.xml"/><Relationship Id="rId4" Type="http://schemas.openxmlformats.org/officeDocument/2006/relationships/pivotTable" Target="../pivotTables/pivotTable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Right="0"/>
  </sheetPr>
  <dimension ref="A1:AZ1168"/>
  <sheetViews>
    <sheetView showZeros="0" tabSelected="1" view="pageBreakPreview" topLeftCell="C1" zoomScale="80" zoomScaleSheetLayoutView="80" workbookViewId="0">
      <pane ySplit="19" topLeftCell="A20" activePane="bottomLeft" state="frozen"/>
      <selection pane="bottomLeft" activeCell="S12" sqref="S12"/>
    </sheetView>
  </sheetViews>
  <sheetFormatPr defaultColWidth="7.84375" defaultRowHeight="11.5" outlineLevelCol="1"/>
  <cols>
    <col min="1" max="1" width="9.765625" style="1" hidden="1" customWidth="1"/>
    <col min="2" max="2" width="7.4609375" style="1" hidden="1" customWidth="1"/>
    <col min="3" max="3" width="13.765625" style="1" customWidth="1" collapsed="1"/>
    <col min="4" max="4" width="8.765625" style="6" hidden="1" customWidth="1" outlineLevel="1"/>
    <col min="5" max="5" width="9.765625" style="1" customWidth="1"/>
    <col min="6" max="9" width="14.23046875" style="1" customWidth="1"/>
    <col min="10" max="10" width="14.23046875" style="6" customWidth="1" collapsed="1"/>
    <col min="11" max="12" width="7.765625" style="6" hidden="1" customWidth="1" outlineLevel="1"/>
    <col min="13" max="13" width="13.3828125" style="6" customWidth="1"/>
    <col min="14" max="14" width="3.3828125" style="6" customWidth="1" outlineLevel="1"/>
    <col min="15" max="15" width="7.765625" style="6" customWidth="1"/>
    <col min="16" max="16" width="6.765625" style="6" customWidth="1"/>
    <col min="17" max="17" width="5.765625" style="6" customWidth="1" collapsed="1"/>
    <col min="18" max="18" width="12.765625" style="1" hidden="1" customWidth="1" outlineLevel="1"/>
    <col min="19" max="19" width="13.765625" style="1" customWidth="1"/>
    <col min="20" max="20" width="26.765625" style="1" customWidth="1" collapsed="1"/>
    <col min="21" max="21" width="12.765625" style="1" hidden="1" customWidth="1" outlineLevel="1"/>
    <col min="22" max="22" width="13.765625" style="1" customWidth="1"/>
    <col min="23" max="23" width="26.765625" style="1" customWidth="1"/>
    <col min="24" max="24" width="40.53515625" style="1" customWidth="1" collapsed="1"/>
    <col min="25" max="43" width="9.765625" style="1" hidden="1" customWidth="1" outlineLevel="1"/>
    <col min="44" max="44" width="25.765625" style="1" customWidth="1"/>
    <col min="45" max="45" width="5.84375" style="1" customWidth="1"/>
    <col min="46" max="46" width="7.84375" style="1" customWidth="1" outlineLevel="1"/>
    <col min="47" max="47" width="18.3046875" style="1" customWidth="1" outlineLevel="1"/>
    <col min="48" max="48" width="7.84375" style="1" customWidth="1" outlineLevel="1"/>
    <col min="49" max="49" width="21.69140625" style="1" customWidth="1" outlineLevel="1"/>
    <col min="50" max="50" width="21.765625" style="1" customWidth="1" outlineLevel="1"/>
    <col min="51" max="51" width="7.84375" style="1"/>
    <col min="52" max="52" width="36.23046875" style="1" customWidth="1"/>
    <col min="53" max="16384" width="7.84375" style="1"/>
  </cols>
  <sheetData>
    <row r="1" spans="3:44" ht="21.5" customHeight="1">
      <c r="C1" s="116"/>
      <c r="D1" s="116"/>
      <c r="E1" s="119"/>
      <c r="F1" s="119"/>
      <c r="G1" s="119"/>
      <c r="H1" s="119"/>
      <c r="I1" s="119"/>
      <c r="J1" s="120"/>
      <c r="M1" s="120"/>
    </row>
    <row r="2" spans="3:44" ht="21.5" customHeight="1">
      <c r="C2" s="116"/>
      <c r="D2" s="117" t="s">
        <v>2669</v>
      </c>
      <c r="E2" s="119"/>
      <c r="F2" s="119"/>
      <c r="G2" s="119"/>
      <c r="H2" s="119"/>
      <c r="I2" s="119"/>
      <c r="J2" s="119"/>
      <c r="M2" s="120"/>
    </row>
    <row r="3" spans="3:44" ht="21.5" customHeight="1">
      <c r="C3" s="116"/>
      <c r="D3" s="116"/>
      <c r="E3" s="119"/>
      <c r="F3" s="121" t="s">
        <v>2669</v>
      </c>
      <c r="G3" s="119"/>
      <c r="H3" s="119"/>
      <c r="I3" s="119"/>
      <c r="J3" s="119"/>
      <c r="M3" s="120"/>
    </row>
    <row r="4" spans="3:44" ht="21.5" customHeight="1" thickBot="1">
      <c r="C4" s="116"/>
      <c r="D4" s="118" t="s">
        <v>2670</v>
      </c>
      <c r="E4" s="119"/>
      <c r="F4" s="119"/>
      <c r="G4" s="119"/>
      <c r="H4" s="119"/>
      <c r="I4" s="119"/>
      <c r="J4" s="119"/>
      <c r="M4" s="120"/>
    </row>
    <row r="5" spans="3:44" ht="46" customHeight="1">
      <c r="C5" s="116"/>
      <c r="D5" s="118" t="s">
        <v>2671</v>
      </c>
      <c r="E5" s="119"/>
      <c r="F5" s="126" t="s">
        <v>2670</v>
      </c>
      <c r="G5" s="127" t="s">
        <v>2672</v>
      </c>
      <c r="H5" s="129" t="s">
        <v>2675</v>
      </c>
      <c r="I5" s="130"/>
      <c r="J5" s="131"/>
      <c r="M5" s="128" t="s">
        <v>2673</v>
      </c>
    </row>
    <row r="6" spans="3:44" ht="46" customHeight="1" thickBot="1">
      <c r="C6" s="116"/>
      <c r="D6" s="118"/>
      <c r="E6" s="119"/>
      <c r="F6" s="122" t="s">
        <v>2674</v>
      </c>
      <c r="G6" s="123">
        <v>240</v>
      </c>
      <c r="H6" s="132" t="s">
        <v>2676</v>
      </c>
      <c r="I6" s="133"/>
      <c r="J6" s="134"/>
      <c r="M6" s="124">
        <v>2610</v>
      </c>
    </row>
    <row r="7" spans="3:44" ht="21.5" customHeight="1">
      <c r="C7" s="116"/>
      <c r="D7" s="116"/>
      <c r="E7" s="119"/>
      <c r="F7" s="119"/>
      <c r="G7" s="119"/>
      <c r="H7" s="119"/>
      <c r="I7" s="119"/>
      <c r="J7" s="119"/>
      <c r="M7" s="120"/>
    </row>
    <row r="8" spans="3:44" ht="21.5" customHeight="1">
      <c r="C8" s="116"/>
      <c r="D8" s="116"/>
      <c r="E8" s="119"/>
      <c r="F8" s="135" t="s">
        <v>2677</v>
      </c>
      <c r="G8" s="136"/>
      <c r="H8" s="136"/>
      <c r="I8" s="136"/>
      <c r="J8" s="136"/>
      <c r="K8" s="137"/>
      <c r="L8" s="137"/>
      <c r="M8" s="136"/>
      <c r="P8" s="125"/>
    </row>
    <row r="9" spans="3:44" ht="21.5" customHeight="1">
      <c r="C9" s="116"/>
      <c r="D9" s="116"/>
      <c r="E9" s="119"/>
      <c r="F9" s="136"/>
      <c r="G9" s="136"/>
      <c r="H9" s="136"/>
      <c r="I9" s="136"/>
      <c r="J9" s="136"/>
      <c r="K9" s="137"/>
      <c r="L9" s="137"/>
      <c r="M9" s="136"/>
    </row>
    <row r="10" spans="3:44" ht="21.5" customHeight="1">
      <c r="C10" s="116"/>
      <c r="D10" s="116"/>
      <c r="E10" s="119"/>
      <c r="F10" s="119"/>
      <c r="G10" s="119"/>
      <c r="H10" s="119"/>
      <c r="I10" s="119"/>
      <c r="J10" s="120"/>
      <c r="M10" s="120"/>
    </row>
    <row r="11" spans="3:44" ht="21.5" customHeight="1"/>
    <row r="12" spans="3:44" ht="21.5" customHeight="1"/>
    <row r="13" spans="3:44" ht="21.5" customHeight="1"/>
    <row r="14" spans="3:44" ht="20">
      <c r="C14" s="147" t="s">
        <v>0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</row>
    <row r="15" spans="3:44">
      <c r="C15" s="148"/>
      <c r="D15" s="148"/>
      <c r="E15" s="148"/>
      <c r="F15" s="148"/>
      <c r="G15" s="2"/>
      <c r="H15" s="148"/>
      <c r="I15" s="148"/>
      <c r="J15" s="148"/>
      <c r="K15" s="148"/>
      <c r="L15" s="148"/>
      <c r="M15" s="148"/>
      <c r="N15" s="10"/>
      <c r="O15" s="10"/>
      <c r="P15" s="10"/>
      <c r="Q15" s="10"/>
      <c r="AR15" s="9"/>
    </row>
    <row r="16" spans="3:44" ht="12" thickBot="1"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11"/>
    </row>
    <row r="17" spans="1:52" s="3" customFormat="1" ht="13">
      <c r="A17" s="3" t="s">
        <v>1839</v>
      </c>
      <c r="B17" s="3" t="s">
        <v>2492</v>
      </c>
      <c r="C17" s="149" t="s">
        <v>1181</v>
      </c>
      <c r="D17" s="63"/>
      <c r="E17" s="161" t="s">
        <v>1183</v>
      </c>
      <c r="F17" s="161"/>
      <c r="G17" s="161"/>
      <c r="H17" s="161"/>
      <c r="I17" s="162"/>
      <c r="J17" s="161"/>
      <c r="K17" s="161"/>
      <c r="L17" s="163"/>
      <c r="M17" s="151" t="s">
        <v>1182</v>
      </c>
      <c r="N17" s="151" t="s">
        <v>2036</v>
      </c>
      <c r="O17" s="151" t="s">
        <v>1190</v>
      </c>
      <c r="P17" s="151" t="s">
        <v>1191</v>
      </c>
      <c r="Q17" s="151" t="s">
        <v>1192</v>
      </c>
      <c r="R17" s="158" t="s">
        <v>1193</v>
      </c>
      <c r="S17" s="159"/>
      <c r="T17" s="160"/>
      <c r="U17" s="158" t="s">
        <v>1199</v>
      </c>
      <c r="V17" s="159"/>
      <c r="W17" s="160"/>
      <c r="X17" s="151" t="s">
        <v>2406</v>
      </c>
      <c r="Y17" s="155" t="s">
        <v>17</v>
      </c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7"/>
      <c r="AR17" s="153" t="s">
        <v>1200</v>
      </c>
    </row>
    <row r="18" spans="1:52" ht="26.5" thickBot="1">
      <c r="A18" s="3" t="s">
        <v>2017</v>
      </c>
      <c r="B18" s="3"/>
      <c r="C18" s="150"/>
      <c r="D18" s="14" t="s">
        <v>1188</v>
      </c>
      <c r="E18" s="49" t="s">
        <v>1184</v>
      </c>
      <c r="F18" s="12" t="s">
        <v>1185</v>
      </c>
      <c r="G18" s="14" t="s">
        <v>1186</v>
      </c>
      <c r="H18" s="13" t="s">
        <v>1187</v>
      </c>
      <c r="I18" s="13"/>
      <c r="J18" s="115" t="s">
        <v>1189</v>
      </c>
      <c r="K18" s="13" t="s">
        <v>1172</v>
      </c>
      <c r="L18" s="80" t="s">
        <v>1173</v>
      </c>
      <c r="M18" s="152"/>
      <c r="N18" s="152"/>
      <c r="O18" s="152"/>
      <c r="P18" s="152"/>
      <c r="Q18" s="152"/>
      <c r="R18" s="13" t="s">
        <v>1194</v>
      </c>
      <c r="S18" s="13" t="s">
        <v>1195</v>
      </c>
      <c r="T18" s="13" t="s">
        <v>1196</v>
      </c>
      <c r="U18" s="13" t="s">
        <v>1197</v>
      </c>
      <c r="V18" s="13" t="s">
        <v>1198</v>
      </c>
      <c r="W18" s="13" t="s">
        <v>1196</v>
      </c>
      <c r="X18" s="152"/>
      <c r="Y18" s="76">
        <v>1</v>
      </c>
      <c r="Z18" s="21">
        <v>2</v>
      </c>
      <c r="AA18" s="21">
        <v>3</v>
      </c>
      <c r="AB18" s="21">
        <v>4</v>
      </c>
      <c r="AC18" s="21">
        <v>5</v>
      </c>
      <c r="AD18" s="21">
        <v>6</v>
      </c>
      <c r="AE18" s="21">
        <v>7</v>
      </c>
      <c r="AF18" s="21">
        <v>8</v>
      </c>
      <c r="AG18" s="21">
        <v>9</v>
      </c>
      <c r="AH18" s="21">
        <v>10</v>
      </c>
      <c r="AI18" s="21">
        <v>11</v>
      </c>
      <c r="AJ18" s="21">
        <v>13</v>
      </c>
      <c r="AK18" s="21">
        <v>14</v>
      </c>
      <c r="AL18" s="21">
        <v>15</v>
      </c>
      <c r="AM18" s="21">
        <v>16</v>
      </c>
      <c r="AN18" s="21">
        <v>17</v>
      </c>
      <c r="AO18" s="21">
        <v>18</v>
      </c>
      <c r="AP18" s="21">
        <v>19</v>
      </c>
      <c r="AQ18" s="21">
        <v>20</v>
      </c>
      <c r="AR18" s="154"/>
      <c r="AT18" s="144" t="s">
        <v>1018</v>
      </c>
      <c r="AU18" s="145"/>
      <c r="AV18" s="145"/>
      <c r="AW18" s="146"/>
      <c r="AX18" s="33" t="s">
        <v>1019</v>
      </c>
    </row>
    <row r="19" spans="1:52" ht="12" thickTop="1">
      <c r="C19" s="54"/>
      <c r="D19" s="22"/>
      <c r="E19" s="50"/>
      <c r="F19" s="23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4"/>
      <c r="AT19" s="35"/>
      <c r="AU19" s="35"/>
      <c r="AV19" s="35"/>
      <c r="AW19" s="35"/>
      <c r="AX19" s="35"/>
      <c r="AY19" s="25"/>
    </row>
    <row r="20" spans="1:52" s="4" customFormat="1" ht="23" hidden="1">
      <c r="A20" s="60" t="str">
        <f>IFERROR(IF(MATCH($A$18,Y20:AQ20,0),"O","X"),"X")</f>
        <v>X</v>
      </c>
      <c r="B20" s="60">
        <v>1</v>
      </c>
      <c r="C20" s="55" t="str">
        <f t="shared" ref="C20:C83" si="0">AW20</f>
        <v>H-ELTR001-01</v>
      </c>
      <c r="D20" s="56" t="s">
        <v>638</v>
      </c>
      <c r="E20" s="51" t="s">
        <v>31</v>
      </c>
      <c r="F20" s="16" t="s">
        <v>32</v>
      </c>
      <c r="G20" s="17" t="s">
        <v>6</v>
      </c>
      <c r="H20" s="18">
        <v>100</v>
      </c>
      <c r="I20" s="18"/>
      <c r="J20" s="18">
        <v>25</v>
      </c>
      <c r="K20" s="56">
        <f t="shared" ref="K20:K83" si="1">IF(AZ20="","",(VLOOKUP(AZ20,cable,2,FALSE)))</f>
        <v>39</v>
      </c>
      <c r="L20" s="56">
        <f>ROUNDUP(PI()*((K20/2)*(K20/2)),2)</f>
        <v>1194.5999999999999</v>
      </c>
      <c r="M20" s="18" t="s">
        <v>1355</v>
      </c>
      <c r="N20" s="15" t="s">
        <v>2037</v>
      </c>
      <c r="O20" s="15">
        <v>22.9</v>
      </c>
      <c r="P20" s="18">
        <v>4000</v>
      </c>
      <c r="Q20" s="18" t="s">
        <v>641</v>
      </c>
      <c r="R20" s="17" t="s">
        <v>792</v>
      </c>
      <c r="S20" s="17" t="s">
        <v>18</v>
      </c>
      <c r="T20" s="17" t="s">
        <v>5</v>
      </c>
      <c r="U20" s="17" t="s">
        <v>792</v>
      </c>
      <c r="V20" s="17" t="s">
        <v>19</v>
      </c>
      <c r="W20" s="17" t="s">
        <v>2493</v>
      </c>
      <c r="X20" s="17" t="str">
        <f>IF(Y20="","",CONCATENATE(Y20,"  ",Z20,"  ",AA20,"  ",AB20,"  ",AC20,"  ",AD20,"  ",AE20,"  ",AF20,"  ",AG20,"  ",AH20,"  ",AI20,"  ",AJ20,"  ",AK20,"  ",AL20,"  ",AM20,"  ",AN20,"  ",AO20,"  ",AP20,"  ",AQ20))</f>
        <v xml:space="preserve">C-TD-106  C-TF-105  C-TF-104  C-TD-109                              </v>
      </c>
      <c r="Y20" s="17" t="s">
        <v>1792</v>
      </c>
      <c r="Z20" s="17" t="s">
        <v>1906</v>
      </c>
      <c r="AA20" s="17" t="s">
        <v>1907</v>
      </c>
      <c r="AB20" s="17" t="s">
        <v>1908</v>
      </c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40"/>
      <c r="AT20" s="33" t="s">
        <v>806</v>
      </c>
      <c r="AU20" s="33" t="s">
        <v>812</v>
      </c>
      <c r="AV20" s="36" t="s">
        <v>1014</v>
      </c>
      <c r="AW20" s="33" t="str">
        <f>IF(AT20="","",CONCATENATE(AT20,"-",AU20,"-",AV20))</f>
        <v>H-ELTR001-01</v>
      </c>
      <c r="AX20" s="33" t="s">
        <v>812</v>
      </c>
      <c r="AZ20" s="81" t="str">
        <f>IF(F20="","",CONCATENATE(E20," ",F20," ",G20,"-",H20,"㎟","-",D20))</f>
        <v>22.9kV FR-CN/CO-W 1C-100㎟-P</v>
      </c>
    </row>
    <row r="21" spans="1:52" s="4" customFormat="1" ht="23" hidden="1">
      <c r="A21" s="60" t="str">
        <f t="shared" ref="A21:A84" si="2">IFERROR(IF(MATCH($A$18,Y21:AQ21,0),"O","X"),"X")</f>
        <v>X</v>
      </c>
      <c r="B21" s="60">
        <f>IF(C20="",B19+1,B20+1)</f>
        <v>2</v>
      </c>
      <c r="C21" s="55" t="str">
        <f t="shared" si="0"/>
        <v>H-ELTR001-02</v>
      </c>
      <c r="D21" s="56" t="s">
        <v>638</v>
      </c>
      <c r="E21" s="51" t="s">
        <v>31</v>
      </c>
      <c r="F21" s="16" t="s">
        <v>32</v>
      </c>
      <c r="G21" s="17" t="s">
        <v>6</v>
      </c>
      <c r="H21" s="18">
        <v>100</v>
      </c>
      <c r="I21" s="18"/>
      <c r="J21" s="18">
        <v>25</v>
      </c>
      <c r="K21" s="56">
        <f t="shared" si="1"/>
        <v>39</v>
      </c>
      <c r="L21" s="56">
        <f t="shared" ref="L21:L84" si="3">ROUNDUP(PI()*((K21/2)*(K21/2)),2)</f>
        <v>1194.5999999999999</v>
      </c>
      <c r="M21" s="18" t="s">
        <v>1356</v>
      </c>
      <c r="N21" s="15" t="s">
        <v>2038</v>
      </c>
      <c r="O21" s="15">
        <v>22.9</v>
      </c>
      <c r="P21" s="18">
        <v>4000</v>
      </c>
      <c r="Q21" s="18" t="s">
        <v>641</v>
      </c>
      <c r="R21" s="17" t="s">
        <v>792</v>
      </c>
      <c r="S21" s="17" t="s">
        <v>18</v>
      </c>
      <c r="T21" s="17" t="s">
        <v>5</v>
      </c>
      <c r="U21" s="17" t="s">
        <v>1156</v>
      </c>
      <c r="V21" s="17" t="s">
        <v>19</v>
      </c>
      <c r="W21" s="17" t="s">
        <v>2493</v>
      </c>
      <c r="X21" s="17" t="str">
        <f t="shared" ref="X21:X84" si="4">IF(Y21="","",CONCATENATE(Y21,"  ",Z21,"  ",AA21,"  ",AB21,"  ",AC21,"  ",AD21,"  ",AE21,"  ",AF21,"  ",AG21,"  ",AH21,"  ",AI21,"  ",AJ21,"  ",AK21,"  ",AL21,"  ",AM21,"  ",AN21,"  ",AO21,"  ",AP21,"  ",AQ21))</f>
        <v xml:space="preserve">C-TD-106  C-TF-105  C-TF-104  C-TD-109                              </v>
      </c>
      <c r="Y21" s="17" t="s">
        <v>1792</v>
      </c>
      <c r="Z21" s="17" t="s">
        <v>1906</v>
      </c>
      <c r="AA21" s="17" t="s">
        <v>1907</v>
      </c>
      <c r="AB21" s="17" t="s">
        <v>1908</v>
      </c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40"/>
      <c r="AT21" s="33" t="s">
        <v>806</v>
      </c>
      <c r="AU21" s="33" t="s">
        <v>812</v>
      </c>
      <c r="AV21" s="36" t="s">
        <v>1015</v>
      </c>
      <c r="AW21" s="33" t="str">
        <f t="shared" ref="AW21:AW87" si="5">IF(AT21="","",CONCATENATE(AT21,"-",AU21,"-",AV21))</f>
        <v>H-ELTR001-02</v>
      </c>
      <c r="AX21" s="33" t="s">
        <v>812</v>
      </c>
      <c r="AZ21" s="81" t="str">
        <f t="shared" ref="AZ21:AZ84" si="6">IF(F21="","",CONCATENATE(E21," ",F21," ",G21,"-",H21,"㎟","-",D21))</f>
        <v>22.9kV FR-CN/CO-W 1C-100㎟-P</v>
      </c>
    </row>
    <row r="22" spans="1:52" s="4" customFormat="1" ht="23" hidden="1">
      <c r="A22" s="60" t="str">
        <f t="shared" si="2"/>
        <v>X</v>
      </c>
      <c r="B22" s="60">
        <f t="shared" ref="B22:B46" si="7">IF(C21="",B20+1,B21+1)</f>
        <v>3</v>
      </c>
      <c r="C22" s="55" t="str">
        <f t="shared" si="0"/>
        <v>H-ELTR001-03</v>
      </c>
      <c r="D22" s="56" t="s">
        <v>638</v>
      </c>
      <c r="E22" s="51" t="s">
        <v>31</v>
      </c>
      <c r="F22" s="16" t="s">
        <v>32</v>
      </c>
      <c r="G22" s="17" t="s">
        <v>6</v>
      </c>
      <c r="H22" s="18">
        <v>100</v>
      </c>
      <c r="I22" s="18"/>
      <c r="J22" s="18">
        <v>25</v>
      </c>
      <c r="K22" s="56">
        <f t="shared" si="1"/>
        <v>39</v>
      </c>
      <c r="L22" s="56">
        <f t="shared" si="3"/>
        <v>1194.5999999999999</v>
      </c>
      <c r="M22" s="18" t="s">
        <v>1355</v>
      </c>
      <c r="N22" s="15" t="s">
        <v>2038</v>
      </c>
      <c r="O22" s="15">
        <v>22.9</v>
      </c>
      <c r="P22" s="18">
        <v>4000</v>
      </c>
      <c r="Q22" s="18" t="s">
        <v>641</v>
      </c>
      <c r="R22" s="17" t="s">
        <v>792</v>
      </c>
      <c r="S22" s="17" t="s">
        <v>18</v>
      </c>
      <c r="T22" s="17" t="s">
        <v>5</v>
      </c>
      <c r="U22" s="17" t="s">
        <v>792</v>
      </c>
      <c r="V22" s="17" t="s">
        <v>19</v>
      </c>
      <c r="W22" s="17" t="s">
        <v>2493</v>
      </c>
      <c r="X22" s="17" t="str">
        <f t="shared" si="4"/>
        <v xml:space="preserve">C-TD-106  C-TF-105  C-TF-104  C-TD-109                              </v>
      </c>
      <c r="Y22" s="17" t="s">
        <v>1792</v>
      </c>
      <c r="Z22" s="17" t="s">
        <v>1906</v>
      </c>
      <c r="AA22" s="17" t="s">
        <v>1907</v>
      </c>
      <c r="AB22" s="17" t="s">
        <v>1908</v>
      </c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40"/>
      <c r="AT22" s="33" t="s">
        <v>806</v>
      </c>
      <c r="AU22" s="33" t="s">
        <v>812</v>
      </c>
      <c r="AV22" s="36" t="s">
        <v>1016</v>
      </c>
      <c r="AW22" s="33" t="str">
        <f t="shared" si="5"/>
        <v>H-ELTR001-03</v>
      </c>
      <c r="AX22" s="33" t="s">
        <v>812</v>
      </c>
      <c r="AZ22" s="81" t="str">
        <f t="shared" si="6"/>
        <v>22.9kV FR-CN/CO-W 1C-100㎟-P</v>
      </c>
    </row>
    <row r="23" spans="1:52" s="4" customFormat="1" ht="23" hidden="1">
      <c r="A23" s="60" t="str">
        <f t="shared" si="2"/>
        <v>X</v>
      </c>
      <c r="B23" s="60">
        <f t="shared" si="7"/>
        <v>4</v>
      </c>
      <c r="C23" s="55" t="str">
        <f t="shared" si="0"/>
        <v>H-ELTR002-01</v>
      </c>
      <c r="D23" s="56" t="s">
        <v>638</v>
      </c>
      <c r="E23" s="51" t="s">
        <v>31</v>
      </c>
      <c r="F23" s="16" t="s">
        <v>32</v>
      </c>
      <c r="G23" s="17" t="s">
        <v>6</v>
      </c>
      <c r="H23" s="18">
        <v>100</v>
      </c>
      <c r="I23" s="18"/>
      <c r="J23" s="18">
        <v>30</v>
      </c>
      <c r="K23" s="56">
        <f t="shared" si="1"/>
        <v>39</v>
      </c>
      <c r="L23" s="56">
        <f t="shared" si="3"/>
        <v>1194.5999999999999</v>
      </c>
      <c r="M23" s="18" t="s">
        <v>1355</v>
      </c>
      <c r="N23" s="15" t="s">
        <v>2038</v>
      </c>
      <c r="O23" s="15">
        <v>22.9</v>
      </c>
      <c r="P23" s="18">
        <v>4500</v>
      </c>
      <c r="Q23" s="18" t="s">
        <v>640</v>
      </c>
      <c r="R23" s="17" t="s">
        <v>792</v>
      </c>
      <c r="S23" s="17" t="s">
        <v>26</v>
      </c>
      <c r="T23" s="17" t="s">
        <v>5</v>
      </c>
      <c r="U23" s="17" t="s">
        <v>792</v>
      </c>
      <c r="V23" s="17" t="s">
        <v>21</v>
      </c>
      <c r="W23" s="17" t="s">
        <v>2494</v>
      </c>
      <c r="X23" s="17" t="str">
        <f t="shared" si="4"/>
        <v xml:space="preserve">C-TD-106  C-TD-118  C-TD-129                                </v>
      </c>
      <c r="Y23" s="17" t="s">
        <v>1792</v>
      </c>
      <c r="Z23" s="17" t="s">
        <v>1810</v>
      </c>
      <c r="AA23" s="17" t="s">
        <v>1811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40"/>
      <c r="AT23" s="33" t="s">
        <v>806</v>
      </c>
      <c r="AU23" s="33" t="s">
        <v>813</v>
      </c>
      <c r="AV23" s="36" t="s">
        <v>1014</v>
      </c>
      <c r="AW23" s="33" t="str">
        <f t="shared" si="5"/>
        <v>H-ELTR002-01</v>
      </c>
      <c r="AX23" s="33" t="s">
        <v>813</v>
      </c>
      <c r="AZ23" s="81" t="str">
        <f t="shared" si="6"/>
        <v>22.9kV FR-CN/CO-W 1C-100㎟-P</v>
      </c>
    </row>
    <row r="24" spans="1:52" s="4" customFormat="1" ht="23" hidden="1">
      <c r="A24" s="60" t="str">
        <f t="shared" si="2"/>
        <v>X</v>
      </c>
      <c r="B24" s="60">
        <f t="shared" si="7"/>
        <v>5</v>
      </c>
      <c r="C24" s="55" t="str">
        <f t="shared" si="0"/>
        <v>H-ELTR002-02</v>
      </c>
      <c r="D24" s="56" t="s">
        <v>638</v>
      </c>
      <c r="E24" s="51" t="s">
        <v>31</v>
      </c>
      <c r="F24" s="16" t="s">
        <v>32</v>
      </c>
      <c r="G24" s="17" t="s">
        <v>6</v>
      </c>
      <c r="H24" s="18">
        <v>100</v>
      </c>
      <c r="I24" s="18"/>
      <c r="J24" s="18">
        <v>30</v>
      </c>
      <c r="K24" s="56">
        <f t="shared" si="1"/>
        <v>39</v>
      </c>
      <c r="L24" s="56">
        <f t="shared" si="3"/>
        <v>1194.5999999999999</v>
      </c>
      <c r="M24" s="18" t="s">
        <v>1355</v>
      </c>
      <c r="N24" s="15" t="s">
        <v>2037</v>
      </c>
      <c r="O24" s="15">
        <v>22.9</v>
      </c>
      <c r="P24" s="18">
        <v>4500</v>
      </c>
      <c r="Q24" s="18" t="s">
        <v>641</v>
      </c>
      <c r="R24" s="17" t="s">
        <v>792</v>
      </c>
      <c r="S24" s="17" t="s">
        <v>26</v>
      </c>
      <c r="T24" s="17" t="s">
        <v>5</v>
      </c>
      <c r="U24" s="17" t="s">
        <v>792</v>
      </c>
      <c r="V24" s="17" t="s">
        <v>21</v>
      </c>
      <c r="W24" s="17" t="s">
        <v>2494</v>
      </c>
      <c r="X24" s="17" t="str">
        <f t="shared" si="4"/>
        <v xml:space="preserve">C-TD-106  C-TD-118  C-TD-129                                </v>
      </c>
      <c r="Y24" s="17" t="s">
        <v>1792</v>
      </c>
      <c r="Z24" s="17" t="s">
        <v>1810</v>
      </c>
      <c r="AA24" s="17" t="s">
        <v>1811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40"/>
      <c r="AT24" s="33" t="s">
        <v>806</v>
      </c>
      <c r="AU24" s="33" t="s">
        <v>813</v>
      </c>
      <c r="AV24" s="36" t="s">
        <v>1015</v>
      </c>
      <c r="AW24" s="33" t="str">
        <f t="shared" si="5"/>
        <v>H-ELTR002-02</v>
      </c>
      <c r="AX24" s="33" t="s">
        <v>813</v>
      </c>
      <c r="AZ24" s="81" t="str">
        <f t="shared" si="6"/>
        <v>22.9kV FR-CN/CO-W 1C-100㎟-P</v>
      </c>
    </row>
    <row r="25" spans="1:52" s="4" customFormat="1" ht="23" hidden="1">
      <c r="A25" s="60" t="str">
        <f t="shared" si="2"/>
        <v>X</v>
      </c>
      <c r="B25" s="60">
        <f t="shared" si="7"/>
        <v>6</v>
      </c>
      <c r="C25" s="55" t="str">
        <f t="shared" si="0"/>
        <v>H-ELTR002-03</v>
      </c>
      <c r="D25" s="56" t="s">
        <v>638</v>
      </c>
      <c r="E25" s="51" t="s">
        <v>31</v>
      </c>
      <c r="F25" s="16" t="s">
        <v>32</v>
      </c>
      <c r="G25" s="17" t="s">
        <v>6</v>
      </c>
      <c r="H25" s="18">
        <v>100</v>
      </c>
      <c r="I25" s="18"/>
      <c r="J25" s="18">
        <v>30</v>
      </c>
      <c r="K25" s="56">
        <f t="shared" si="1"/>
        <v>39</v>
      </c>
      <c r="L25" s="56">
        <f t="shared" si="3"/>
        <v>1194.5999999999999</v>
      </c>
      <c r="M25" s="18" t="s">
        <v>1355</v>
      </c>
      <c r="N25" s="15" t="s">
        <v>2039</v>
      </c>
      <c r="O25" s="15">
        <v>22.9</v>
      </c>
      <c r="P25" s="18">
        <v>4500</v>
      </c>
      <c r="Q25" s="18" t="s">
        <v>641</v>
      </c>
      <c r="R25" s="17" t="s">
        <v>792</v>
      </c>
      <c r="S25" s="17" t="s">
        <v>26</v>
      </c>
      <c r="T25" s="17" t="s">
        <v>5</v>
      </c>
      <c r="U25" s="17" t="s">
        <v>792</v>
      </c>
      <c r="V25" s="17" t="s">
        <v>21</v>
      </c>
      <c r="W25" s="17" t="s">
        <v>2494</v>
      </c>
      <c r="X25" s="17" t="str">
        <f t="shared" si="4"/>
        <v xml:space="preserve">C-TD-106  C-TD-118  C-TD-129                                </v>
      </c>
      <c r="Y25" s="17" t="s">
        <v>1792</v>
      </c>
      <c r="Z25" s="17" t="s">
        <v>1810</v>
      </c>
      <c r="AA25" s="17" t="s">
        <v>1811</v>
      </c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40"/>
      <c r="AT25" s="33" t="s">
        <v>806</v>
      </c>
      <c r="AU25" s="33" t="s">
        <v>813</v>
      </c>
      <c r="AV25" s="36" t="s">
        <v>1017</v>
      </c>
      <c r="AW25" s="33" t="str">
        <f t="shared" si="5"/>
        <v>H-ELTR002-03</v>
      </c>
      <c r="AX25" s="33" t="s">
        <v>813</v>
      </c>
      <c r="AZ25" s="81" t="str">
        <f t="shared" si="6"/>
        <v>22.9kV FR-CN/CO-W 1C-100㎟-P</v>
      </c>
    </row>
    <row r="26" spans="1:52" s="4" customFormat="1" ht="23" hidden="1">
      <c r="A26" s="60" t="str">
        <f t="shared" si="2"/>
        <v>X</v>
      </c>
      <c r="B26" s="60">
        <f t="shared" si="7"/>
        <v>7</v>
      </c>
      <c r="C26" s="55" t="str">
        <f t="shared" si="0"/>
        <v>H-ELTR003-01</v>
      </c>
      <c r="D26" s="56" t="s">
        <v>638</v>
      </c>
      <c r="E26" s="51" t="s">
        <v>31</v>
      </c>
      <c r="F26" s="16" t="s">
        <v>32</v>
      </c>
      <c r="G26" s="17" t="s">
        <v>6</v>
      </c>
      <c r="H26" s="18">
        <v>100</v>
      </c>
      <c r="I26" s="18"/>
      <c r="J26" s="18">
        <v>20</v>
      </c>
      <c r="K26" s="56">
        <f t="shared" si="1"/>
        <v>39</v>
      </c>
      <c r="L26" s="56">
        <f t="shared" si="3"/>
        <v>1194.5999999999999</v>
      </c>
      <c r="M26" s="18" t="s">
        <v>1355</v>
      </c>
      <c r="N26" s="15" t="s">
        <v>2040</v>
      </c>
      <c r="O26" s="15">
        <v>22.9</v>
      </c>
      <c r="P26" s="18">
        <v>4500</v>
      </c>
      <c r="Q26" s="18" t="s">
        <v>640</v>
      </c>
      <c r="R26" s="17" t="s">
        <v>1156</v>
      </c>
      <c r="S26" s="17" t="s">
        <v>27</v>
      </c>
      <c r="T26" s="17" t="s">
        <v>5</v>
      </c>
      <c r="U26" s="17" t="s">
        <v>792</v>
      </c>
      <c r="V26" s="17" t="s">
        <v>22</v>
      </c>
      <c r="W26" s="17" t="s">
        <v>2495</v>
      </c>
      <c r="X26" s="17" t="str">
        <f t="shared" si="4"/>
        <v xml:space="preserve">C-TD-106  C-TD-118  C-TD-128                                </v>
      </c>
      <c r="Y26" s="17" t="s">
        <v>1792</v>
      </c>
      <c r="Z26" s="17" t="s">
        <v>1810</v>
      </c>
      <c r="AA26" s="17" t="s">
        <v>1909</v>
      </c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40"/>
      <c r="AT26" s="33" t="s">
        <v>806</v>
      </c>
      <c r="AU26" s="33" t="s">
        <v>814</v>
      </c>
      <c r="AV26" s="36" t="s">
        <v>1014</v>
      </c>
      <c r="AW26" s="33" t="str">
        <f t="shared" si="5"/>
        <v>H-ELTR003-01</v>
      </c>
      <c r="AX26" s="33" t="s">
        <v>814</v>
      </c>
      <c r="AZ26" s="81" t="str">
        <f t="shared" si="6"/>
        <v>22.9kV FR-CN/CO-W 1C-100㎟-P</v>
      </c>
    </row>
    <row r="27" spans="1:52" s="4" customFormat="1" ht="23" hidden="1">
      <c r="A27" s="60" t="str">
        <f t="shared" si="2"/>
        <v>X</v>
      </c>
      <c r="B27" s="60">
        <f t="shared" si="7"/>
        <v>8</v>
      </c>
      <c r="C27" s="55" t="str">
        <f t="shared" si="0"/>
        <v>H-ELTR003-02</v>
      </c>
      <c r="D27" s="56" t="s">
        <v>638</v>
      </c>
      <c r="E27" s="51" t="s">
        <v>31</v>
      </c>
      <c r="F27" s="16" t="s">
        <v>32</v>
      </c>
      <c r="G27" s="17" t="s">
        <v>6</v>
      </c>
      <c r="H27" s="18">
        <v>100</v>
      </c>
      <c r="I27" s="18"/>
      <c r="J27" s="18">
        <v>20</v>
      </c>
      <c r="K27" s="56">
        <f t="shared" si="1"/>
        <v>39</v>
      </c>
      <c r="L27" s="56">
        <f t="shared" si="3"/>
        <v>1194.5999999999999</v>
      </c>
      <c r="M27" s="18" t="s">
        <v>1355</v>
      </c>
      <c r="N27" s="15" t="s">
        <v>2038</v>
      </c>
      <c r="O27" s="15">
        <v>22.9</v>
      </c>
      <c r="P27" s="18">
        <v>4500</v>
      </c>
      <c r="Q27" s="18" t="s">
        <v>641</v>
      </c>
      <c r="R27" s="17" t="s">
        <v>792</v>
      </c>
      <c r="S27" s="17" t="s">
        <v>27</v>
      </c>
      <c r="T27" s="17" t="s">
        <v>5</v>
      </c>
      <c r="U27" s="17" t="s">
        <v>792</v>
      </c>
      <c r="V27" s="17" t="s">
        <v>22</v>
      </c>
      <c r="W27" s="17" t="s">
        <v>2495</v>
      </c>
      <c r="X27" s="17" t="str">
        <f t="shared" si="4"/>
        <v xml:space="preserve">C-TD-106  C-TD-118  C-TD-128                                </v>
      </c>
      <c r="Y27" s="17" t="s">
        <v>1792</v>
      </c>
      <c r="Z27" s="17" t="s">
        <v>1810</v>
      </c>
      <c r="AA27" s="17" t="s">
        <v>1909</v>
      </c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40"/>
      <c r="AT27" s="33" t="s">
        <v>806</v>
      </c>
      <c r="AU27" s="33" t="s">
        <v>814</v>
      </c>
      <c r="AV27" s="36" t="s">
        <v>1015</v>
      </c>
      <c r="AW27" s="33" t="str">
        <f t="shared" si="5"/>
        <v>H-ELTR003-02</v>
      </c>
      <c r="AX27" s="33" t="s">
        <v>814</v>
      </c>
      <c r="AZ27" s="81" t="str">
        <f t="shared" si="6"/>
        <v>22.9kV FR-CN/CO-W 1C-100㎟-P</v>
      </c>
    </row>
    <row r="28" spans="1:52" s="4" customFormat="1" ht="25" hidden="1" customHeight="1">
      <c r="A28" s="60" t="str">
        <f t="shared" si="2"/>
        <v>X</v>
      </c>
      <c r="B28" s="60">
        <f t="shared" si="7"/>
        <v>9</v>
      </c>
      <c r="C28" s="55" t="str">
        <f t="shared" si="0"/>
        <v>H-ELTR003-03</v>
      </c>
      <c r="D28" s="56" t="s">
        <v>638</v>
      </c>
      <c r="E28" s="51" t="s">
        <v>54</v>
      </c>
      <c r="F28" s="16" t="s">
        <v>55</v>
      </c>
      <c r="G28" s="17" t="s">
        <v>56</v>
      </c>
      <c r="H28" s="18">
        <v>100</v>
      </c>
      <c r="I28" s="18"/>
      <c r="J28" s="18">
        <v>20</v>
      </c>
      <c r="K28" s="56">
        <f t="shared" si="1"/>
        <v>39</v>
      </c>
      <c r="L28" s="56">
        <f t="shared" si="3"/>
        <v>1194.5999999999999</v>
      </c>
      <c r="M28" s="18" t="s">
        <v>1355</v>
      </c>
      <c r="N28" s="15" t="s">
        <v>2037</v>
      </c>
      <c r="O28" s="15">
        <v>22.9</v>
      </c>
      <c r="P28" s="18">
        <v>4500</v>
      </c>
      <c r="Q28" s="18" t="s">
        <v>641</v>
      </c>
      <c r="R28" s="17" t="s">
        <v>792</v>
      </c>
      <c r="S28" s="17" t="s">
        <v>27</v>
      </c>
      <c r="T28" s="17" t="s">
        <v>57</v>
      </c>
      <c r="U28" s="17" t="s">
        <v>792</v>
      </c>
      <c r="V28" s="17" t="s">
        <v>58</v>
      </c>
      <c r="W28" s="17" t="s">
        <v>2495</v>
      </c>
      <c r="X28" s="17" t="str">
        <f t="shared" si="4"/>
        <v xml:space="preserve">C-TD-106  C-TD-118  C-TD-128                                </v>
      </c>
      <c r="Y28" s="17" t="s">
        <v>1792</v>
      </c>
      <c r="Z28" s="17" t="s">
        <v>1810</v>
      </c>
      <c r="AA28" s="17" t="s">
        <v>1909</v>
      </c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40"/>
      <c r="AT28" s="33" t="s">
        <v>806</v>
      </c>
      <c r="AU28" s="33" t="s">
        <v>814</v>
      </c>
      <c r="AV28" s="36" t="s">
        <v>1017</v>
      </c>
      <c r="AW28" s="33" t="str">
        <f t="shared" si="5"/>
        <v>H-ELTR003-03</v>
      </c>
      <c r="AX28" s="33" t="s">
        <v>814</v>
      </c>
      <c r="AZ28" s="81" t="str">
        <f t="shared" si="6"/>
        <v>22.9kV FR-CN/CO-W 1C-100㎟-P</v>
      </c>
    </row>
    <row r="29" spans="1:52" s="4" customFormat="1" ht="25" hidden="1" customHeight="1">
      <c r="A29" s="60" t="str">
        <f t="shared" si="2"/>
        <v>X</v>
      </c>
      <c r="B29" s="60">
        <f t="shared" si="7"/>
        <v>10</v>
      </c>
      <c r="C29" s="55" t="str">
        <f t="shared" si="0"/>
        <v>H-ELTR004-01</v>
      </c>
      <c r="D29" s="56" t="s">
        <v>638</v>
      </c>
      <c r="E29" s="51" t="s">
        <v>54</v>
      </c>
      <c r="F29" s="16" t="s">
        <v>59</v>
      </c>
      <c r="G29" s="17" t="s">
        <v>56</v>
      </c>
      <c r="H29" s="18">
        <v>100</v>
      </c>
      <c r="I29" s="18"/>
      <c r="J29" s="18">
        <v>30</v>
      </c>
      <c r="K29" s="56">
        <f t="shared" si="1"/>
        <v>39</v>
      </c>
      <c r="L29" s="56">
        <f t="shared" si="3"/>
        <v>1194.5999999999999</v>
      </c>
      <c r="M29" s="18" t="s">
        <v>1355</v>
      </c>
      <c r="N29" s="15" t="s">
        <v>2037</v>
      </c>
      <c r="O29" s="15">
        <v>22.9</v>
      </c>
      <c r="P29" s="18">
        <v>4500</v>
      </c>
      <c r="Q29" s="18" t="s">
        <v>642</v>
      </c>
      <c r="R29" s="17" t="s">
        <v>792</v>
      </c>
      <c r="S29" s="17" t="s">
        <v>28</v>
      </c>
      <c r="T29" s="17" t="s">
        <v>60</v>
      </c>
      <c r="U29" s="17" t="s">
        <v>792</v>
      </c>
      <c r="V29" s="17" t="s">
        <v>61</v>
      </c>
      <c r="W29" s="17" t="s">
        <v>2496</v>
      </c>
      <c r="X29" s="17" t="str">
        <f t="shared" si="4"/>
        <v xml:space="preserve">C-TD-106  C-TD-118  C-TD-128  C-TD-138  C-TD-148                            </v>
      </c>
      <c r="Y29" s="17" t="s">
        <v>1792</v>
      </c>
      <c r="Z29" s="17" t="s">
        <v>1810</v>
      </c>
      <c r="AA29" s="17" t="s">
        <v>1909</v>
      </c>
      <c r="AB29" s="17" t="s">
        <v>1910</v>
      </c>
      <c r="AC29" s="17" t="s">
        <v>1911</v>
      </c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40"/>
      <c r="AT29" s="33" t="s">
        <v>806</v>
      </c>
      <c r="AU29" s="33" t="s">
        <v>815</v>
      </c>
      <c r="AV29" s="36" t="s">
        <v>1014</v>
      </c>
      <c r="AW29" s="33" t="str">
        <f t="shared" si="5"/>
        <v>H-ELTR004-01</v>
      </c>
      <c r="AX29" s="33" t="s">
        <v>815</v>
      </c>
      <c r="AZ29" s="81" t="str">
        <f t="shared" si="6"/>
        <v>22.9kV FR-CN/CO-W 1C-100㎟-P</v>
      </c>
    </row>
    <row r="30" spans="1:52" s="4" customFormat="1" ht="25" hidden="1" customHeight="1">
      <c r="A30" s="60" t="str">
        <f t="shared" si="2"/>
        <v>X</v>
      </c>
      <c r="B30" s="60">
        <f t="shared" si="7"/>
        <v>11</v>
      </c>
      <c r="C30" s="55" t="str">
        <f t="shared" si="0"/>
        <v>H-ELTR004-02</v>
      </c>
      <c r="D30" s="56" t="s">
        <v>638</v>
      </c>
      <c r="E30" s="51" t="s">
        <v>62</v>
      </c>
      <c r="F30" s="16" t="s">
        <v>59</v>
      </c>
      <c r="G30" s="17" t="s">
        <v>63</v>
      </c>
      <c r="H30" s="18">
        <v>100</v>
      </c>
      <c r="I30" s="18"/>
      <c r="J30" s="18">
        <v>30</v>
      </c>
      <c r="K30" s="56">
        <f t="shared" si="1"/>
        <v>39</v>
      </c>
      <c r="L30" s="56">
        <f t="shared" si="3"/>
        <v>1194.5999999999999</v>
      </c>
      <c r="M30" s="18" t="s">
        <v>1355</v>
      </c>
      <c r="N30" s="15" t="s">
        <v>2038</v>
      </c>
      <c r="O30" s="15">
        <v>22.9</v>
      </c>
      <c r="P30" s="18">
        <v>4500</v>
      </c>
      <c r="Q30" s="18" t="s">
        <v>641</v>
      </c>
      <c r="R30" s="17" t="s">
        <v>1156</v>
      </c>
      <c r="S30" s="17" t="s">
        <v>64</v>
      </c>
      <c r="T30" s="17" t="s">
        <v>65</v>
      </c>
      <c r="U30" s="17" t="s">
        <v>792</v>
      </c>
      <c r="V30" s="17" t="s">
        <v>23</v>
      </c>
      <c r="W30" s="17" t="s">
        <v>2496</v>
      </c>
      <c r="X30" s="17" t="str">
        <f t="shared" si="4"/>
        <v xml:space="preserve">C-TD-106  C-TD-118  C-TD-128  C-TD-138  C-TD-148                            </v>
      </c>
      <c r="Y30" s="17" t="s">
        <v>1792</v>
      </c>
      <c r="Z30" s="17" t="s">
        <v>1810</v>
      </c>
      <c r="AA30" s="17" t="s">
        <v>1909</v>
      </c>
      <c r="AB30" s="17" t="s">
        <v>1910</v>
      </c>
      <c r="AC30" s="17" t="s">
        <v>1911</v>
      </c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40"/>
      <c r="AT30" s="33" t="s">
        <v>806</v>
      </c>
      <c r="AU30" s="33" t="s">
        <v>815</v>
      </c>
      <c r="AV30" s="36" t="s">
        <v>1015</v>
      </c>
      <c r="AW30" s="33" t="str">
        <f t="shared" si="5"/>
        <v>H-ELTR004-02</v>
      </c>
      <c r="AX30" s="33" t="s">
        <v>815</v>
      </c>
      <c r="AZ30" s="81" t="str">
        <f t="shared" si="6"/>
        <v>22.9kV FR-CN/CO-W 1C-100㎟-P</v>
      </c>
    </row>
    <row r="31" spans="1:52" s="4" customFormat="1" ht="25" hidden="1" customHeight="1">
      <c r="A31" s="60" t="str">
        <f t="shared" si="2"/>
        <v>X</v>
      </c>
      <c r="B31" s="60">
        <f t="shared" si="7"/>
        <v>12</v>
      </c>
      <c r="C31" s="55" t="str">
        <f t="shared" si="0"/>
        <v>H-ELTR004-03</v>
      </c>
      <c r="D31" s="56" t="s">
        <v>638</v>
      </c>
      <c r="E31" s="51" t="s">
        <v>54</v>
      </c>
      <c r="F31" s="16" t="s">
        <v>66</v>
      </c>
      <c r="G31" s="17" t="s">
        <v>56</v>
      </c>
      <c r="H31" s="18">
        <v>100</v>
      </c>
      <c r="I31" s="18"/>
      <c r="J31" s="18">
        <v>30</v>
      </c>
      <c r="K31" s="56">
        <f t="shared" si="1"/>
        <v>39</v>
      </c>
      <c r="L31" s="56">
        <f t="shared" si="3"/>
        <v>1194.5999999999999</v>
      </c>
      <c r="M31" s="18" t="s">
        <v>1355</v>
      </c>
      <c r="N31" s="15" t="s">
        <v>2037</v>
      </c>
      <c r="O31" s="15">
        <v>22.9</v>
      </c>
      <c r="P31" s="18">
        <v>4500</v>
      </c>
      <c r="Q31" s="18" t="s">
        <v>641</v>
      </c>
      <c r="R31" s="17" t="s">
        <v>792</v>
      </c>
      <c r="S31" s="17" t="s">
        <v>64</v>
      </c>
      <c r="T31" s="17" t="s">
        <v>60</v>
      </c>
      <c r="U31" s="17" t="s">
        <v>792</v>
      </c>
      <c r="V31" s="17" t="s">
        <v>67</v>
      </c>
      <c r="W31" s="17" t="s">
        <v>2496</v>
      </c>
      <c r="X31" s="17" t="str">
        <f t="shared" si="4"/>
        <v xml:space="preserve">C-TD-106  C-TD-118  C-TD-128  C-TD-138  C-TD-148                            </v>
      </c>
      <c r="Y31" s="17" t="s">
        <v>1792</v>
      </c>
      <c r="Z31" s="17" t="s">
        <v>1810</v>
      </c>
      <c r="AA31" s="17" t="s">
        <v>1909</v>
      </c>
      <c r="AB31" s="17" t="s">
        <v>1910</v>
      </c>
      <c r="AC31" s="17" t="s">
        <v>1911</v>
      </c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40"/>
      <c r="AT31" s="33" t="s">
        <v>806</v>
      </c>
      <c r="AU31" s="33" t="s">
        <v>815</v>
      </c>
      <c r="AV31" s="36" t="s">
        <v>1017</v>
      </c>
      <c r="AW31" s="33" t="str">
        <f t="shared" si="5"/>
        <v>H-ELTR004-03</v>
      </c>
      <c r="AX31" s="33" t="s">
        <v>815</v>
      </c>
      <c r="AZ31" s="81" t="str">
        <f t="shared" si="6"/>
        <v>22.9kV FR-CN/CO-W 1C-100㎟-P</v>
      </c>
    </row>
    <row r="32" spans="1:52" s="4" customFormat="1" ht="25" hidden="1" customHeight="1">
      <c r="A32" s="60" t="str">
        <f t="shared" si="2"/>
        <v>X</v>
      </c>
      <c r="B32" s="60">
        <f t="shared" si="7"/>
        <v>13</v>
      </c>
      <c r="C32" s="55" t="str">
        <f t="shared" si="0"/>
        <v>H-ELTR005-01</v>
      </c>
      <c r="D32" s="56" t="s">
        <v>638</v>
      </c>
      <c r="E32" s="51" t="s">
        <v>54</v>
      </c>
      <c r="F32" s="16" t="s">
        <v>66</v>
      </c>
      <c r="G32" s="17" t="s">
        <v>56</v>
      </c>
      <c r="H32" s="18">
        <v>100</v>
      </c>
      <c r="I32" s="18"/>
      <c r="J32" s="18">
        <v>20</v>
      </c>
      <c r="K32" s="56">
        <f t="shared" si="1"/>
        <v>39</v>
      </c>
      <c r="L32" s="56">
        <f t="shared" si="3"/>
        <v>1194.5999999999999</v>
      </c>
      <c r="M32" s="18" t="s">
        <v>1355</v>
      </c>
      <c r="N32" s="15" t="s">
        <v>2039</v>
      </c>
      <c r="O32" s="15">
        <v>22.9</v>
      </c>
      <c r="P32" s="18">
        <v>4000</v>
      </c>
      <c r="Q32" s="18" t="s">
        <v>640</v>
      </c>
      <c r="R32" s="17" t="s">
        <v>792</v>
      </c>
      <c r="S32" s="17" t="s">
        <v>68</v>
      </c>
      <c r="T32" s="17" t="s">
        <v>65</v>
      </c>
      <c r="U32" s="17" t="s">
        <v>792</v>
      </c>
      <c r="V32" s="17" t="s">
        <v>69</v>
      </c>
      <c r="W32" s="17" t="s">
        <v>2497</v>
      </c>
      <c r="X32" s="17" t="str">
        <f t="shared" si="4"/>
        <v xml:space="preserve">C-TD-106  C-TF-105  C-TF-104  C-TD-109  C-TD-125                            </v>
      </c>
      <c r="Y32" s="17" t="s">
        <v>1792</v>
      </c>
      <c r="Z32" s="17" t="s">
        <v>1906</v>
      </c>
      <c r="AA32" s="17" t="s">
        <v>1907</v>
      </c>
      <c r="AB32" s="17" t="s">
        <v>1908</v>
      </c>
      <c r="AC32" s="17" t="s">
        <v>1912</v>
      </c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40"/>
      <c r="AT32" s="33" t="s">
        <v>806</v>
      </c>
      <c r="AU32" s="33" t="s">
        <v>816</v>
      </c>
      <c r="AV32" s="36" t="s">
        <v>1014</v>
      </c>
      <c r="AW32" s="33" t="str">
        <f t="shared" si="5"/>
        <v>H-ELTR005-01</v>
      </c>
      <c r="AX32" s="33" t="s">
        <v>816</v>
      </c>
      <c r="AZ32" s="81" t="str">
        <f t="shared" si="6"/>
        <v>22.9kV FR-CN/CO-W 1C-100㎟-P</v>
      </c>
    </row>
    <row r="33" spans="1:52" s="4" customFormat="1" ht="25" hidden="1" customHeight="1">
      <c r="A33" s="60" t="str">
        <f t="shared" si="2"/>
        <v>X</v>
      </c>
      <c r="B33" s="60">
        <f t="shared" si="7"/>
        <v>14</v>
      </c>
      <c r="C33" s="55" t="str">
        <f t="shared" si="0"/>
        <v>H-ELTR005-02</v>
      </c>
      <c r="D33" s="56" t="s">
        <v>638</v>
      </c>
      <c r="E33" s="51" t="s">
        <v>62</v>
      </c>
      <c r="F33" s="16" t="s">
        <v>70</v>
      </c>
      <c r="G33" s="17" t="s">
        <v>56</v>
      </c>
      <c r="H33" s="18">
        <v>100</v>
      </c>
      <c r="I33" s="18"/>
      <c r="J33" s="18">
        <v>20</v>
      </c>
      <c r="K33" s="56">
        <f t="shared" si="1"/>
        <v>39</v>
      </c>
      <c r="L33" s="56">
        <f t="shared" si="3"/>
        <v>1194.5999999999999</v>
      </c>
      <c r="M33" s="18" t="s">
        <v>1355</v>
      </c>
      <c r="N33" s="15" t="s">
        <v>2037</v>
      </c>
      <c r="O33" s="15">
        <v>22.9</v>
      </c>
      <c r="P33" s="18">
        <v>4000</v>
      </c>
      <c r="Q33" s="18" t="s">
        <v>641</v>
      </c>
      <c r="R33" s="17" t="s">
        <v>792</v>
      </c>
      <c r="S33" s="17" t="s">
        <v>68</v>
      </c>
      <c r="T33" s="17" t="s">
        <v>65</v>
      </c>
      <c r="U33" s="17" t="s">
        <v>792</v>
      </c>
      <c r="V33" s="17" t="s">
        <v>71</v>
      </c>
      <c r="W33" s="17" t="s">
        <v>2497</v>
      </c>
      <c r="X33" s="17" t="str">
        <f t="shared" si="4"/>
        <v xml:space="preserve">C-TD-106  C-TF-105  C-TF-104  C-TD-109  C-TD-125                            </v>
      </c>
      <c r="Y33" s="17" t="s">
        <v>1792</v>
      </c>
      <c r="Z33" s="17" t="s">
        <v>1906</v>
      </c>
      <c r="AA33" s="17" t="s">
        <v>1907</v>
      </c>
      <c r="AB33" s="17" t="s">
        <v>1908</v>
      </c>
      <c r="AC33" s="17" t="s">
        <v>1912</v>
      </c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40"/>
      <c r="AT33" s="33" t="s">
        <v>806</v>
      </c>
      <c r="AU33" s="33" t="s">
        <v>816</v>
      </c>
      <c r="AV33" s="36" t="s">
        <v>1015</v>
      </c>
      <c r="AW33" s="33" t="str">
        <f t="shared" si="5"/>
        <v>H-ELTR005-02</v>
      </c>
      <c r="AX33" s="33" t="s">
        <v>816</v>
      </c>
      <c r="AZ33" s="81" t="str">
        <f t="shared" si="6"/>
        <v>22.9kV FR-CN/CO-W 1C-100㎟-P</v>
      </c>
    </row>
    <row r="34" spans="1:52" s="4" customFormat="1" ht="25" hidden="1" customHeight="1">
      <c r="A34" s="60" t="str">
        <f t="shared" si="2"/>
        <v>X</v>
      </c>
      <c r="B34" s="60">
        <f t="shared" si="7"/>
        <v>15</v>
      </c>
      <c r="C34" s="55" t="str">
        <f t="shared" si="0"/>
        <v>H-ELTR005-03</v>
      </c>
      <c r="D34" s="56" t="s">
        <v>638</v>
      </c>
      <c r="E34" s="51" t="s">
        <v>62</v>
      </c>
      <c r="F34" s="16" t="s">
        <v>66</v>
      </c>
      <c r="G34" s="17" t="s">
        <v>72</v>
      </c>
      <c r="H34" s="18">
        <v>100</v>
      </c>
      <c r="I34" s="18"/>
      <c r="J34" s="18">
        <v>20</v>
      </c>
      <c r="K34" s="56">
        <f t="shared" si="1"/>
        <v>39</v>
      </c>
      <c r="L34" s="56">
        <f t="shared" si="3"/>
        <v>1194.5999999999999</v>
      </c>
      <c r="M34" s="18" t="s">
        <v>1355</v>
      </c>
      <c r="N34" s="15" t="s">
        <v>2038</v>
      </c>
      <c r="O34" s="15">
        <v>22.9</v>
      </c>
      <c r="P34" s="18">
        <v>4000</v>
      </c>
      <c r="Q34" s="18" t="s">
        <v>642</v>
      </c>
      <c r="R34" s="17" t="s">
        <v>792</v>
      </c>
      <c r="S34" s="17" t="s">
        <v>73</v>
      </c>
      <c r="T34" s="17" t="s">
        <v>65</v>
      </c>
      <c r="U34" s="17" t="s">
        <v>792</v>
      </c>
      <c r="V34" s="17" t="s">
        <v>69</v>
      </c>
      <c r="W34" s="17" t="s">
        <v>2497</v>
      </c>
      <c r="X34" s="17" t="str">
        <f t="shared" si="4"/>
        <v xml:space="preserve">C-TD-106  C-TF-105  C-TF-104  C-TD-109  C-TD-125                            </v>
      </c>
      <c r="Y34" s="17" t="s">
        <v>1792</v>
      </c>
      <c r="Z34" s="17" t="s">
        <v>1906</v>
      </c>
      <c r="AA34" s="17" t="s">
        <v>1907</v>
      </c>
      <c r="AB34" s="17" t="s">
        <v>1908</v>
      </c>
      <c r="AC34" s="17" t="s">
        <v>1912</v>
      </c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40"/>
      <c r="AT34" s="33" t="s">
        <v>806</v>
      </c>
      <c r="AU34" s="33" t="s">
        <v>816</v>
      </c>
      <c r="AV34" s="36" t="s">
        <v>1017</v>
      </c>
      <c r="AW34" s="33" t="str">
        <f t="shared" si="5"/>
        <v>H-ELTR005-03</v>
      </c>
      <c r="AX34" s="33" t="s">
        <v>816</v>
      </c>
      <c r="AZ34" s="81" t="str">
        <f t="shared" si="6"/>
        <v>22.9kV FR-CN/CO-W 1C-100㎟-P</v>
      </c>
    </row>
    <row r="35" spans="1:52" s="4" customFormat="1" ht="25" hidden="1" customHeight="1">
      <c r="A35" s="60" t="str">
        <f t="shared" si="2"/>
        <v>X</v>
      </c>
      <c r="B35" s="60">
        <f t="shared" si="7"/>
        <v>16</v>
      </c>
      <c r="C35" s="55" t="str">
        <f t="shared" si="0"/>
        <v>H-ELTR006-01</v>
      </c>
      <c r="D35" s="56" t="s">
        <v>638</v>
      </c>
      <c r="E35" s="51" t="s">
        <v>62</v>
      </c>
      <c r="F35" s="16" t="s">
        <v>70</v>
      </c>
      <c r="G35" s="17" t="s">
        <v>56</v>
      </c>
      <c r="H35" s="18">
        <v>100</v>
      </c>
      <c r="I35" s="18"/>
      <c r="J35" s="18">
        <v>34</v>
      </c>
      <c r="K35" s="56">
        <f t="shared" si="1"/>
        <v>39</v>
      </c>
      <c r="L35" s="56">
        <f t="shared" si="3"/>
        <v>1194.5999999999999</v>
      </c>
      <c r="M35" s="18" t="s">
        <v>1355</v>
      </c>
      <c r="N35" s="15" t="s">
        <v>2041</v>
      </c>
      <c r="O35" s="15">
        <v>22.9</v>
      </c>
      <c r="P35" s="18">
        <v>4000</v>
      </c>
      <c r="Q35" s="18" t="s">
        <v>641</v>
      </c>
      <c r="R35" s="17" t="s">
        <v>792</v>
      </c>
      <c r="S35" s="17" t="s">
        <v>29</v>
      </c>
      <c r="T35" s="17" t="s">
        <v>74</v>
      </c>
      <c r="U35" s="17" t="s">
        <v>792</v>
      </c>
      <c r="V35" s="17" t="s">
        <v>75</v>
      </c>
      <c r="W35" s="17" t="s">
        <v>2498</v>
      </c>
      <c r="X35" s="17" t="str">
        <f t="shared" si="4"/>
        <v xml:space="preserve">C-TD-106  C-TF-105  C-TF-104  C-TD-109  C-TD-125                            </v>
      </c>
      <c r="Y35" s="17" t="s">
        <v>1792</v>
      </c>
      <c r="Z35" s="17" t="s">
        <v>1906</v>
      </c>
      <c r="AA35" s="17" t="s">
        <v>1907</v>
      </c>
      <c r="AB35" s="17" t="s">
        <v>1908</v>
      </c>
      <c r="AC35" s="17" t="s">
        <v>1912</v>
      </c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40"/>
      <c r="AT35" s="33" t="s">
        <v>806</v>
      </c>
      <c r="AU35" s="33" t="s">
        <v>817</v>
      </c>
      <c r="AV35" s="36" t="s">
        <v>1014</v>
      </c>
      <c r="AW35" s="33" t="str">
        <f t="shared" si="5"/>
        <v>H-ELTR006-01</v>
      </c>
      <c r="AX35" s="33" t="s">
        <v>817</v>
      </c>
      <c r="AZ35" s="81" t="str">
        <f t="shared" si="6"/>
        <v>22.9kV FR-CN/CO-W 1C-100㎟-P</v>
      </c>
    </row>
    <row r="36" spans="1:52" s="4" customFormat="1" ht="25" hidden="1" customHeight="1">
      <c r="A36" s="60" t="str">
        <f t="shared" si="2"/>
        <v>X</v>
      </c>
      <c r="B36" s="60">
        <f t="shared" si="7"/>
        <v>17</v>
      </c>
      <c r="C36" s="55" t="str">
        <f t="shared" si="0"/>
        <v>H-ELTR006-02</v>
      </c>
      <c r="D36" s="56" t="s">
        <v>638</v>
      </c>
      <c r="E36" s="51" t="s">
        <v>62</v>
      </c>
      <c r="F36" s="16" t="s">
        <v>66</v>
      </c>
      <c r="G36" s="17" t="s">
        <v>56</v>
      </c>
      <c r="H36" s="18">
        <v>100</v>
      </c>
      <c r="I36" s="18"/>
      <c r="J36" s="18">
        <v>34</v>
      </c>
      <c r="K36" s="56">
        <f t="shared" si="1"/>
        <v>39</v>
      </c>
      <c r="L36" s="56">
        <f t="shared" si="3"/>
        <v>1194.5999999999999</v>
      </c>
      <c r="M36" s="18" t="s">
        <v>1355</v>
      </c>
      <c r="N36" s="15" t="s">
        <v>2038</v>
      </c>
      <c r="O36" s="15">
        <v>22.9</v>
      </c>
      <c r="P36" s="18">
        <v>4000</v>
      </c>
      <c r="Q36" s="18" t="s">
        <v>642</v>
      </c>
      <c r="R36" s="17" t="s">
        <v>792</v>
      </c>
      <c r="S36" s="17" t="s">
        <v>29</v>
      </c>
      <c r="T36" s="17" t="s">
        <v>74</v>
      </c>
      <c r="U36" s="17" t="s">
        <v>792</v>
      </c>
      <c r="V36" s="17" t="s">
        <v>76</v>
      </c>
      <c r="W36" s="17" t="s">
        <v>2498</v>
      </c>
      <c r="X36" s="17" t="str">
        <f t="shared" si="4"/>
        <v xml:space="preserve">C-TD-106  C-TF-105  C-TF-104  C-TD-109  C-TD-125                            </v>
      </c>
      <c r="Y36" s="17" t="s">
        <v>1792</v>
      </c>
      <c r="Z36" s="17" t="s">
        <v>1906</v>
      </c>
      <c r="AA36" s="17" t="s">
        <v>1907</v>
      </c>
      <c r="AB36" s="17" t="s">
        <v>1908</v>
      </c>
      <c r="AC36" s="17" t="s">
        <v>1912</v>
      </c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40"/>
      <c r="AT36" s="33" t="s">
        <v>806</v>
      </c>
      <c r="AU36" s="33" t="s">
        <v>817</v>
      </c>
      <c r="AV36" s="36" t="s">
        <v>1015</v>
      </c>
      <c r="AW36" s="33" t="str">
        <f t="shared" si="5"/>
        <v>H-ELTR006-02</v>
      </c>
      <c r="AX36" s="33" t="s">
        <v>817</v>
      </c>
      <c r="AZ36" s="81" t="str">
        <f t="shared" si="6"/>
        <v>22.9kV FR-CN/CO-W 1C-100㎟-P</v>
      </c>
    </row>
    <row r="37" spans="1:52" s="4" customFormat="1" ht="25" hidden="1" customHeight="1">
      <c r="A37" s="60" t="str">
        <f t="shared" si="2"/>
        <v>X</v>
      </c>
      <c r="B37" s="60">
        <f t="shared" si="7"/>
        <v>18</v>
      </c>
      <c r="C37" s="55" t="str">
        <f t="shared" si="0"/>
        <v>H-ELTR006-03</v>
      </c>
      <c r="D37" s="56" t="s">
        <v>638</v>
      </c>
      <c r="E37" s="51" t="s">
        <v>54</v>
      </c>
      <c r="F37" s="16" t="s">
        <v>59</v>
      </c>
      <c r="G37" s="17" t="s">
        <v>77</v>
      </c>
      <c r="H37" s="18">
        <v>100</v>
      </c>
      <c r="I37" s="18"/>
      <c r="J37" s="18">
        <v>34</v>
      </c>
      <c r="K37" s="56">
        <f t="shared" si="1"/>
        <v>39</v>
      </c>
      <c r="L37" s="56">
        <f t="shared" si="3"/>
        <v>1194.5999999999999</v>
      </c>
      <c r="M37" s="18" t="s">
        <v>1355</v>
      </c>
      <c r="N37" s="15" t="s">
        <v>2038</v>
      </c>
      <c r="O37" s="15">
        <v>22.9</v>
      </c>
      <c r="P37" s="18">
        <v>4000</v>
      </c>
      <c r="Q37" s="18" t="s">
        <v>641</v>
      </c>
      <c r="R37" s="17" t="s">
        <v>792</v>
      </c>
      <c r="S37" s="17" t="s">
        <v>78</v>
      </c>
      <c r="T37" s="17" t="s">
        <v>79</v>
      </c>
      <c r="U37" s="17" t="s">
        <v>792</v>
      </c>
      <c r="V37" s="17" t="s">
        <v>80</v>
      </c>
      <c r="W37" s="17" t="s">
        <v>2498</v>
      </c>
      <c r="X37" s="17" t="str">
        <f t="shared" si="4"/>
        <v xml:space="preserve">C-TD-106  C-TF-105  C-TF-104  C-TD-109  C-TD-125                            </v>
      </c>
      <c r="Y37" s="17" t="s">
        <v>1792</v>
      </c>
      <c r="Z37" s="17" t="s">
        <v>1906</v>
      </c>
      <c r="AA37" s="17" t="s">
        <v>1907</v>
      </c>
      <c r="AB37" s="17" t="s">
        <v>1908</v>
      </c>
      <c r="AC37" s="17" t="s">
        <v>1912</v>
      </c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40"/>
      <c r="AT37" s="33" t="s">
        <v>806</v>
      </c>
      <c r="AU37" s="33" t="s">
        <v>817</v>
      </c>
      <c r="AV37" s="36" t="s">
        <v>1017</v>
      </c>
      <c r="AW37" s="33" t="str">
        <f t="shared" si="5"/>
        <v>H-ELTR006-03</v>
      </c>
      <c r="AX37" s="33" t="s">
        <v>817</v>
      </c>
      <c r="AZ37" s="81" t="str">
        <f t="shared" si="6"/>
        <v>22.9kV FR-CN/CO-W 1C-100㎟-P</v>
      </c>
    </row>
    <row r="38" spans="1:52" s="4" customFormat="1" ht="25" hidden="1" customHeight="1">
      <c r="A38" s="60" t="str">
        <f t="shared" si="2"/>
        <v>X</v>
      </c>
      <c r="B38" s="60">
        <f t="shared" si="7"/>
        <v>19</v>
      </c>
      <c r="C38" s="55" t="str">
        <f t="shared" si="0"/>
        <v>H-ELTR007-01</v>
      </c>
      <c r="D38" s="56" t="s">
        <v>638</v>
      </c>
      <c r="E38" s="51" t="s">
        <v>81</v>
      </c>
      <c r="F38" s="16" t="s">
        <v>66</v>
      </c>
      <c r="G38" s="17" t="s">
        <v>56</v>
      </c>
      <c r="H38" s="18">
        <v>100</v>
      </c>
      <c r="I38" s="18"/>
      <c r="J38" s="18">
        <v>30</v>
      </c>
      <c r="K38" s="56">
        <f t="shared" si="1"/>
        <v>39</v>
      </c>
      <c r="L38" s="56">
        <f t="shared" si="3"/>
        <v>1194.5999999999999</v>
      </c>
      <c r="M38" s="18" t="s">
        <v>1355</v>
      </c>
      <c r="N38" s="15" t="s">
        <v>2037</v>
      </c>
      <c r="O38" s="15">
        <v>22.9</v>
      </c>
      <c r="P38" s="18">
        <v>4000</v>
      </c>
      <c r="Q38" s="18" t="s">
        <v>642</v>
      </c>
      <c r="R38" s="17" t="s">
        <v>792</v>
      </c>
      <c r="S38" s="17" t="s">
        <v>82</v>
      </c>
      <c r="T38" s="17" t="s">
        <v>65</v>
      </c>
      <c r="U38" s="17" t="s">
        <v>792</v>
      </c>
      <c r="V38" s="17" t="s">
        <v>83</v>
      </c>
      <c r="W38" s="17" t="s">
        <v>2499</v>
      </c>
      <c r="X38" s="17" t="str">
        <f t="shared" si="4"/>
        <v xml:space="preserve">C-TF-105  C-TF-104  C-TD-109  C-TD-125  C-TD-145                            </v>
      </c>
      <c r="Y38" s="17" t="s">
        <v>1906</v>
      </c>
      <c r="Z38" s="17" t="s">
        <v>1907</v>
      </c>
      <c r="AA38" s="17" t="s">
        <v>1908</v>
      </c>
      <c r="AB38" s="17" t="s">
        <v>1912</v>
      </c>
      <c r="AC38" s="17" t="s">
        <v>1913</v>
      </c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40"/>
      <c r="AT38" s="33" t="s">
        <v>806</v>
      </c>
      <c r="AU38" s="33" t="s">
        <v>818</v>
      </c>
      <c r="AV38" s="36" t="s">
        <v>1014</v>
      </c>
      <c r="AW38" s="33" t="str">
        <f t="shared" si="5"/>
        <v>H-ELTR007-01</v>
      </c>
      <c r="AX38" s="33" t="s">
        <v>818</v>
      </c>
      <c r="AZ38" s="81" t="str">
        <f t="shared" si="6"/>
        <v>22.9kV FR-CN/CO-W 1C-100㎟-P</v>
      </c>
    </row>
    <row r="39" spans="1:52" s="4" customFormat="1" ht="25" hidden="1" customHeight="1">
      <c r="A39" s="60" t="str">
        <f t="shared" si="2"/>
        <v>X</v>
      </c>
      <c r="B39" s="60">
        <f t="shared" si="7"/>
        <v>20</v>
      </c>
      <c r="C39" s="55" t="str">
        <f t="shared" si="0"/>
        <v>H-ELTR007-02</v>
      </c>
      <c r="D39" s="56" t="s">
        <v>638</v>
      </c>
      <c r="E39" s="51" t="s">
        <v>81</v>
      </c>
      <c r="F39" s="16" t="s">
        <v>66</v>
      </c>
      <c r="G39" s="17" t="s">
        <v>77</v>
      </c>
      <c r="H39" s="18">
        <v>100</v>
      </c>
      <c r="I39" s="18"/>
      <c r="J39" s="18">
        <v>30</v>
      </c>
      <c r="K39" s="56">
        <f t="shared" si="1"/>
        <v>39</v>
      </c>
      <c r="L39" s="56">
        <f t="shared" si="3"/>
        <v>1194.5999999999999</v>
      </c>
      <c r="M39" s="18" t="s">
        <v>1355</v>
      </c>
      <c r="N39" s="15" t="s">
        <v>2037</v>
      </c>
      <c r="O39" s="15">
        <v>22.9</v>
      </c>
      <c r="P39" s="18">
        <v>4000</v>
      </c>
      <c r="Q39" s="18" t="s">
        <v>641</v>
      </c>
      <c r="R39" s="17" t="s">
        <v>792</v>
      </c>
      <c r="S39" s="17" t="s">
        <v>84</v>
      </c>
      <c r="T39" s="17" t="s">
        <v>79</v>
      </c>
      <c r="U39" s="17" t="s">
        <v>792</v>
      </c>
      <c r="V39" s="17" t="s">
        <v>85</v>
      </c>
      <c r="W39" s="17" t="s">
        <v>2499</v>
      </c>
      <c r="X39" s="17" t="str">
        <f t="shared" si="4"/>
        <v xml:space="preserve">C-TF-105  C-TF-104  C-TD-109  C-TD-125  C-TD-145                            </v>
      </c>
      <c r="Y39" s="17" t="s">
        <v>1906</v>
      </c>
      <c r="Z39" s="17" t="s">
        <v>1907</v>
      </c>
      <c r="AA39" s="17" t="s">
        <v>1908</v>
      </c>
      <c r="AB39" s="17" t="s">
        <v>1912</v>
      </c>
      <c r="AC39" s="17" t="s">
        <v>1913</v>
      </c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40"/>
      <c r="AT39" s="33" t="s">
        <v>806</v>
      </c>
      <c r="AU39" s="33" t="s">
        <v>818</v>
      </c>
      <c r="AV39" s="36" t="s">
        <v>1015</v>
      </c>
      <c r="AW39" s="33" t="str">
        <f t="shared" si="5"/>
        <v>H-ELTR007-02</v>
      </c>
      <c r="AX39" s="33" t="s">
        <v>818</v>
      </c>
      <c r="AZ39" s="81" t="str">
        <f t="shared" si="6"/>
        <v>22.9kV FR-CN/CO-W 1C-100㎟-P</v>
      </c>
    </row>
    <row r="40" spans="1:52" s="4" customFormat="1" ht="25" hidden="1" customHeight="1">
      <c r="A40" s="60" t="str">
        <f t="shared" si="2"/>
        <v>X</v>
      </c>
      <c r="B40" s="60">
        <f t="shared" si="7"/>
        <v>21</v>
      </c>
      <c r="C40" s="55" t="str">
        <f t="shared" si="0"/>
        <v>H-ELTR007-03</v>
      </c>
      <c r="D40" s="56" t="s">
        <v>638</v>
      </c>
      <c r="E40" s="51" t="s">
        <v>54</v>
      </c>
      <c r="F40" s="16" t="s">
        <v>66</v>
      </c>
      <c r="G40" s="17" t="s">
        <v>63</v>
      </c>
      <c r="H40" s="18">
        <v>100</v>
      </c>
      <c r="I40" s="18"/>
      <c r="J40" s="18">
        <v>30</v>
      </c>
      <c r="K40" s="56">
        <f t="shared" si="1"/>
        <v>39</v>
      </c>
      <c r="L40" s="56">
        <f t="shared" si="3"/>
        <v>1194.5999999999999</v>
      </c>
      <c r="M40" s="18" t="s">
        <v>1355</v>
      </c>
      <c r="N40" s="15" t="s">
        <v>2037</v>
      </c>
      <c r="O40" s="15">
        <v>22.9</v>
      </c>
      <c r="P40" s="18">
        <v>4000</v>
      </c>
      <c r="Q40" s="18" t="s">
        <v>642</v>
      </c>
      <c r="R40" s="17" t="s">
        <v>792</v>
      </c>
      <c r="S40" s="17" t="s">
        <v>86</v>
      </c>
      <c r="T40" s="17" t="s">
        <v>74</v>
      </c>
      <c r="U40" s="17" t="s">
        <v>792</v>
      </c>
      <c r="V40" s="17" t="s">
        <v>24</v>
      </c>
      <c r="W40" s="17" t="s">
        <v>2499</v>
      </c>
      <c r="X40" s="17" t="str">
        <f t="shared" si="4"/>
        <v xml:space="preserve">C-TF-105  C-TF-104  C-TD-109  C-TD-125  C-TD-145                            </v>
      </c>
      <c r="Y40" s="17" t="s">
        <v>1906</v>
      </c>
      <c r="Z40" s="17" t="s">
        <v>1907</v>
      </c>
      <c r="AA40" s="17" t="s">
        <v>1908</v>
      </c>
      <c r="AB40" s="17" t="s">
        <v>1912</v>
      </c>
      <c r="AC40" s="17" t="s">
        <v>1913</v>
      </c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40"/>
      <c r="AT40" s="33" t="s">
        <v>806</v>
      </c>
      <c r="AU40" s="33" t="s">
        <v>818</v>
      </c>
      <c r="AV40" s="36" t="s">
        <v>1017</v>
      </c>
      <c r="AW40" s="33" t="str">
        <f t="shared" si="5"/>
        <v>H-ELTR007-03</v>
      </c>
      <c r="AX40" s="33" t="s">
        <v>818</v>
      </c>
      <c r="AZ40" s="81" t="str">
        <f t="shared" si="6"/>
        <v>22.9kV FR-CN/CO-W 1C-100㎟-P</v>
      </c>
    </row>
    <row r="41" spans="1:52" s="4" customFormat="1" ht="25" hidden="1" customHeight="1">
      <c r="A41" s="60" t="str">
        <f t="shared" si="2"/>
        <v>X</v>
      </c>
      <c r="B41" s="60">
        <f t="shared" si="7"/>
        <v>22</v>
      </c>
      <c r="C41" s="55" t="str">
        <f t="shared" si="0"/>
        <v>H-ELTR008-01</v>
      </c>
      <c r="D41" s="56" t="s">
        <v>638</v>
      </c>
      <c r="E41" s="51" t="s">
        <v>54</v>
      </c>
      <c r="F41" s="16" t="s">
        <v>59</v>
      </c>
      <c r="G41" s="17" t="s">
        <v>56</v>
      </c>
      <c r="H41" s="18">
        <v>100</v>
      </c>
      <c r="I41" s="18"/>
      <c r="J41" s="18">
        <v>26</v>
      </c>
      <c r="K41" s="56">
        <f t="shared" si="1"/>
        <v>39</v>
      </c>
      <c r="L41" s="56">
        <f t="shared" si="3"/>
        <v>1194.5999999999999</v>
      </c>
      <c r="M41" s="18" t="s">
        <v>1355</v>
      </c>
      <c r="N41" s="15" t="s">
        <v>2042</v>
      </c>
      <c r="O41" s="15">
        <v>22.9</v>
      </c>
      <c r="P41" s="18">
        <v>400</v>
      </c>
      <c r="Q41" s="18" t="s">
        <v>642</v>
      </c>
      <c r="R41" s="17" t="s">
        <v>792</v>
      </c>
      <c r="S41" s="17" t="s">
        <v>87</v>
      </c>
      <c r="T41" s="17" t="s">
        <v>88</v>
      </c>
      <c r="U41" s="17" t="s">
        <v>792</v>
      </c>
      <c r="V41" s="17" t="s">
        <v>89</v>
      </c>
      <c r="W41" s="17" t="s">
        <v>1102</v>
      </c>
      <c r="X41" s="17" t="str">
        <f t="shared" si="4"/>
        <v xml:space="preserve">C-TF-105  C-TD-111  C-TD-118  C-TD-129                              </v>
      </c>
      <c r="Y41" s="17" t="s">
        <v>1906</v>
      </c>
      <c r="Z41" s="17" t="s">
        <v>1914</v>
      </c>
      <c r="AA41" s="17" t="s">
        <v>1915</v>
      </c>
      <c r="AB41" s="17" t="s">
        <v>1916</v>
      </c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40"/>
      <c r="AT41" s="33" t="s">
        <v>806</v>
      </c>
      <c r="AU41" s="33" t="s">
        <v>819</v>
      </c>
      <c r="AV41" s="36" t="s">
        <v>1014</v>
      </c>
      <c r="AW41" s="33" t="str">
        <f t="shared" si="5"/>
        <v>H-ELTR008-01</v>
      </c>
      <c r="AX41" s="33" t="s">
        <v>819</v>
      </c>
      <c r="AZ41" s="81" t="str">
        <f t="shared" si="6"/>
        <v>22.9kV FR-CN/CO-W 1C-100㎟-P</v>
      </c>
    </row>
    <row r="42" spans="1:52" s="4" customFormat="1" ht="25" hidden="1" customHeight="1">
      <c r="A42" s="60" t="str">
        <f t="shared" si="2"/>
        <v>X</v>
      </c>
      <c r="B42" s="60">
        <f t="shared" si="7"/>
        <v>23</v>
      </c>
      <c r="C42" s="55" t="str">
        <f t="shared" si="0"/>
        <v>H-ELTR008-02</v>
      </c>
      <c r="D42" s="56" t="s">
        <v>638</v>
      </c>
      <c r="E42" s="51" t="s">
        <v>62</v>
      </c>
      <c r="F42" s="16" t="s">
        <v>59</v>
      </c>
      <c r="G42" s="17" t="s">
        <v>63</v>
      </c>
      <c r="H42" s="18">
        <v>100</v>
      </c>
      <c r="I42" s="18"/>
      <c r="J42" s="18">
        <v>26</v>
      </c>
      <c r="K42" s="56">
        <f t="shared" si="1"/>
        <v>39</v>
      </c>
      <c r="L42" s="56">
        <f t="shared" si="3"/>
        <v>1194.5999999999999</v>
      </c>
      <c r="M42" s="18" t="s">
        <v>1355</v>
      </c>
      <c r="N42" s="15" t="s">
        <v>2037</v>
      </c>
      <c r="O42" s="15">
        <v>22.9</v>
      </c>
      <c r="P42" s="18">
        <v>400</v>
      </c>
      <c r="Q42" s="18" t="s">
        <v>641</v>
      </c>
      <c r="R42" s="17" t="s">
        <v>792</v>
      </c>
      <c r="S42" s="17" t="s">
        <v>90</v>
      </c>
      <c r="T42" s="17" t="s">
        <v>65</v>
      </c>
      <c r="U42" s="17" t="s">
        <v>792</v>
      </c>
      <c r="V42" s="17" t="s">
        <v>91</v>
      </c>
      <c r="W42" s="17" t="s">
        <v>1104</v>
      </c>
      <c r="X42" s="17" t="str">
        <f t="shared" si="4"/>
        <v xml:space="preserve">C-TF-105  C-TD-111  C-TD-118  C-TD-129                              </v>
      </c>
      <c r="Y42" s="17" t="s">
        <v>1906</v>
      </c>
      <c r="Z42" s="17" t="s">
        <v>1914</v>
      </c>
      <c r="AA42" s="17" t="s">
        <v>1915</v>
      </c>
      <c r="AB42" s="17" t="s">
        <v>1916</v>
      </c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40"/>
      <c r="AT42" s="33" t="s">
        <v>806</v>
      </c>
      <c r="AU42" s="33" t="s">
        <v>819</v>
      </c>
      <c r="AV42" s="36" t="s">
        <v>1015</v>
      </c>
      <c r="AW42" s="33" t="str">
        <f t="shared" si="5"/>
        <v>H-ELTR008-02</v>
      </c>
      <c r="AX42" s="33" t="s">
        <v>819</v>
      </c>
      <c r="AZ42" s="81" t="str">
        <f t="shared" si="6"/>
        <v>22.9kV FR-CN/CO-W 1C-100㎟-P</v>
      </c>
    </row>
    <row r="43" spans="1:52" s="4" customFormat="1" ht="25" hidden="1" customHeight="1">
      <c r="A43" s="60" t="str">
        <f t="shared" si="2"/>
        <v>X</v>
      </c>
      <c r="B43" s="60">
        <f t="shared" si="7"/>
        <v>24</v>
      </c>
      <c r="C43" s="55" t="str">
        <f t="shared" si="0"/>
        <v>H-ELTR008-03</v>
      </c>
      <c r="D43" s="56" t="s">
        <v>638</v>
      </c>
      <c r="E43" s="51" t="s">
        <v>54</v>
      </c>
      <c r="F43" s="16" t="s">
        <v>59</v>
      </c>
      <c r="G43" s="17" t="s">
        <v>92</v>
      </c>
      <c r="H43" s="18">
        <v>100</v>
      </c>
      <c r="I43" s="18"/>
      <c r="J43" s="18">
        <v>26</v>
      </c>
      <c r="K43" s="56">
        <f t="shared" si="1"/>
        <v>39</v>
      </c>
      <c r="L43" s="56">
        <f t="shared" si="3"/>
        <v>1194.5999999999999</v>
      </c>
      <c r="M43" s="18" t="s">
        <v>1355</v>
      </c>
      <c r="N43" s="15" t="s">
        <v>2037</v>
      </c>
      <c r="O43" s="15">
        <v>22.9</v>
      </c>
      <c r="P43" s="18">
        <v>400</v>
      </c>
      <c r="Q43" s="18" t="s">
        <v>641</v>
      </c>
      <c r="R43" s="17" t="s">
        <v>792</v>
      </c>
      <c r="S43" s="17" t="s">
        <v>87</v>
      </c>
      <c r="T43" s="17" t="s">
        <v>65</v>
      </c>
      <c r="U43" s="17" t="s">
        <v>792</v>
      </c>
      <c r="V43" s="17" t="s">
        <v>25</v>
      </c>
      <c r="W43" s="17" t="s">
        <v>1102</v>
      </c>
      <c r="X43" s="17" t="str">
        <f t="shared" si="4"/>
        <v xml:space="preserve">C-TF-105  C-TD-111  C-TD-118  C-TD-129                              </v>
      </c>
      <c r="Y43" s="17" t="s">
        <v>1906</v>
      </c>
      <c r="Z43" s="17" t="s">
        <v>1914</v>
      </c>
      <c r="AA43" s="17" t="s">
        <v>1915</v>
      </c>
      <c r="AB43" s="17" t="s">
        <v>1916</v>
      </c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40"/>
      <c r="AT43" s="33" t="s">
        <v>806</v>
      </c>
      <c r="AU43" s="33" t="s">
        <v>819</v>
      </c>
      <c r="AV43" s="36" t="s">
        <v>1017</v>
      </c>
      <c r="AW43" s="33" t="str">
        <f t="shared" si="5"/>
        <v>H-ELTR008-03</v>
      </c>
      <c r="AX43" s="33" t="s">
        <v>819</v>
      </c>
      <c r="AZ43" s="81" t="str">
        <f t="shared" si="6"/>
        <v>22.9kV FR-CN/CO-W 1C-100㎟-P</v>
      </c>
    </row>
    <row r="44" spans="1:52" s="4" customFormat="1" ht="25" hidden="1" customHeight="1">
      <c r="A44" s="60" t="str">
        <f t="shared" si="2"/>
        <v>X</v>
      </c>
      <c r="B44" s="60">
        <f t="shared" si="7"/>
        <v>25</v>
      </c>
      <c r="C44" s="55" t="str">
        <f t="shared" si="0"/>
        <v>H-ELTR009-01</v>
      </c>
      <c r="D44" s="56" t="s">
        <v>638</v>
      </c>
      <c r="E44" s="51" t="s">
        <v>54</v>
      </c>
      <c r="F44" s="16" t="s">
        <v>59</v>
      </c>
      <c r="G44" s="17" t="s">
        <v>56</v>
      </c>
      <c r="H44" s="18">
        <v>100</v>
      </c>
      <c r="I44" s="18"/>
      <c r="J44" s="18">
        <v>26</v>
      </c>
      <c r="K44" s="56">
        <f t="shared" si="1"/>
        <v>39</v>
      </c>
      <c r="L44" s="56">
        <f t="shared" si="3"/>
        <v>1194.5999999999999</v>
      </c>
      <c r="M44" s="18" t="s">
        <v>1355</v>
      </c>
      <c r="N44" s="15" t="s">
        <v>2037</v>
      </c>
      <c r="O44" s="15">
        <v>22.9</v>
      </c>
      <c r="P44" s="18">
        <v>400</v>
      </c>
      <c r="Q44" s="18" t="s">
        <v>642</v>
      </c>
      <c r="R44" s="17" t="s">
        <v>792</v>
      </c>
      <c r="S44" s="17" t="s">
        <v>1098</v>
      </c>
      <c r="T44" s="17" t="s">
        <v>65</v>
      </c>
      <c r="U44" s="17" t="s">
        <v>792</v>
      </c>
      <c r="V44" s="17" t="s">
        <v>1100</v>
      </c>
      <c r="W44" s="17" t="s">
        <v>1105</v>
      </c>
      <c r="X44" s="17" t="str">
        <f t="shared" si="4"/>
        <v xml:space="preserve">C-TF-105  C-TD-111  C-TD-118  C-TD-128  C-TD-130                            </v>
      </c>
      <c r="Y44" s="17" t="s">
        <v>1906</v>
      </c>
      <c r="Z44" s="17" t="s">
        <v>1914</v>
      </c>
      <c r="AA44" s="17" t="s">
        <v>1915</v>
      </c>
      <c r="AB44" s="17" t="s">
        <v>1909</v>
      </c>
      <c r="AC44" s="17" t="s">
        <v>1917</v>
      </c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40"/>
      <c r="AT44" s="33" t="s">
        <v>806</v>
      </c>
      <c r="AU44" s="33" t="s">
        <v>1101</v>
      </c>
      <c r="AV44" s="36" t="s">
        <v>1014</v>
      </c>
      <c r="AW44" s="33" t="str">
        <f>IF(AT44="","",CONCATENATE(AT44,"-",AU44,"-",AV44))</f>
        <v>H-ELTR009-01</v>
      </c>
      <c r="AX44" s="33" t="s">
        <v>819</v>
      </c>
      <c r="AZ44" s="81" t="str">
        <f t="shared" si="6"/>
        <v>22.9kV FR-CN/CO-W 1C-100㎟-P</v>
      </c>
    </row>
    <row r="45" spans="1:52" s="4" customFormat="1" ht="25" hidden="1" customHeight="1">
      <c r="A45" s="60" t="str">
        <f t="shared" si="2"/>
        <v>X</v>
      </c>
      <c r="B45" s="60">
        <f t="shared" si="7"/>
        <v>26</v>
      </c>
      <c r="C45" s="55" t="str">
        <f t="shared" si="0"/>
        <v>H-ELTR009-02</v>
      </c>
      <c r="D45" s="56" t="s">
        <v>638</v>
      </c>
      <c r="E45" s="51" t="s">
        <v>54</v>
      </c>
      <c r="F45" s="16" t="s">
        <v>59</v>
      </c>
      <c r="G45" s="17" t="s">
        <v>63</v>
      </c>
      <c r="H45" s="18">
        <v>100</v>
      </c>
      <c r="I45" s="18"/>
      <c r="J45" s="18">
        <v>26</v>
      </c>
      <c r="K45" s="56">
        <f t="shared" si="1"/>
        <v>39</v>
      </c>
      <c r="L45" s="56">
        <f t="shared" si="3"/>
        <v>1194.5999999999999</v>
      </c>
      <c r="M45" s="18" t="s">
        <v>1355</v>
      </c>
      <c r="N45" s="15" t="s">
        <v>2037</v>
      </c>
      <c r="O45" s="15">
        <v>22.9</v>
      </c>
      <c r="P45" s="18">
        <v>400</v>
      </c>
      <c r="Q45" s="18" t="s">
        <v>641</v>
      </c>
      <c r="R45" s="17" t="s">
        <v>792</v>
      </c>
      <c r="S45" s="17" t="s">
        <v>1099</v>
      </c>
      <c r="T45" s="17" t="s">
        <v>65</v>
      </c>
      <c r="U45" s="17" t="s">
        <v>792</v>
      </c>
      <c r="V45" s="17" t="s">
        <v>1100</v>
      </c>
      <c r="W45" s="17" t="s">
        <v>1105</v>
      </c>
      <c r="X45" s="17" t="str">
        <f t="shared" si="4"/>
        <v xml:space="preserve">C-TF-105  C-TD-111  C-TD-118  C-TD-128  C-TD-130                            </v>
      </c>
      <c r="Y45" s="17" t="s">
        <v>1906</v>
      </c>
      <c r="Z45" s="17" t="s">
        <v>1914</v>
      </c>
      <c r="AA45" s="17" t="s">
        <v>1915</v>
      </c>
      <c r="AB45" s="17" t="s">
        <v>1909</v>
      </c>
      <c r="AC45" s="17" t="s">
        <v>1917</v>
      </c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40"/>
      <c r="AT45" s="33" t="s">
        <v>806</v>
      </c>
      <c r="AU45" s="33" t="s">
        <v>1101</v>
      </c>
      <c r="AV45" s="36" t="s">
        <v>1015</v>
      </c>
      <c r="AW45" s="33" t="str">
        <f>IF(AT45="","",CONCATENATE(AT45,"-",AU45,"-",AV45))</f>
        <v>H-ELTR009-02</v>
      </c>
      <c r="AX45" s="33" t="s">
        <v>819</v>
      </c>
      <c r="AZ45" s="81" t="str">
        <f t="shared" si="6"/>
        <v>22.9kV FR-CN/CO-W 1C-100㎟-P</v>
      </c>
    </row>
    <row r="46" spans="1:52" s="4" customFormat="1" ht="25" hidden="1" customHeight="1">
      <c r="A46" s="60" t="str">
        <f t="shared" si="2"/>
        <v>X</v>
      </c>
      <c r="B46" s="60">
        <f t="shared" si="7"/>
        <v>27</v>
      </c>
      <c r="C46" s="55" t="str">
        <f t="shared" si="0"/>
        <v>H-ELTR009-03</v>
      </c>
      <c r="D46" s="56" t="s">
        <v>638</v>
      </c>
      <c r="E46" s="51" t="s">
        <v>54</v>
      </c>
      <c r="F46" s="16" t="s">
        <v>59</v>
      </c>
      <c r="G46" s="17" t="s">
        <v>63</v>
      </c>
      <c r="H46" s="18">
        <v>100</v>
      </c>
      <c r="I46" s="18"/>
      <c r="J46" s="18">
        <v>26</v>
      </c>
      <c r="K46" s="56">
        <f t="shared" si="1"/>
        <v>39</v>
      </c>
      <c r="L46" s="56">
        <f t="shared" si="3"/>
        <v>1194.5999999999999</v>
      </c>
      <c r="M46" s="18" t="s">
        <v>1355</v>
      </c>
      <c r="N46" s="15" t="s">
        <v>2037</v>
      </c>
      <c r="O46" s="15">
        <v>22.9</v>
      </c>
      <c r="P46" s="18">
        <v>400</v>
      </c>
      <c r="Q46" s="18" t="s">
        <v>641</v>
      </c>
      <c r="R46" s="17" t="s">
        <v>792</v>
      </c>
      <c r="S46" s="17" t="s">
        <v>1098</v>
      </c>
      <c r="T46" s="17" t="s">
        <v>65</v>
      </c>
      <c r="U46" s="17" t="s">
        <v>792</v>
      </c>
      <c r="V46" s="17" t="s">
        <v>1100</v>
      </c>
      <c r="W46" s="17" t="s">
        <v>1103</v>
      </c>
      <c r="X46" s="17" t="str">
        <f t="shared" si="4"/>
        <v xml:space="preserve">C-TF-105  C-TD-111  C-TD-118  C-TD-128  C-TD-130                            </v>
      </c>
      <c r="Y46" s="17" t="s">
        <v>1906</v>
      </c>
      <c r="Z46" s="17" t="s">
        <v>1914</v>
      </c>
      <c r="AA46" s="17" t="s">
        <v>1915</v>
      </c>
      <c r="AB46" s="17" t="s">
        <v>1909</v>
      </c>
      <c r="AC46" s="17" t="s">
        <v>1917</v>
      </c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40"/>
      <c r="AT46" s="33" t="s">
        <v>806</v>
      </c>
      <c r="AU46" s="33" t="s">
        <v>1101</v>
      </c>
      <c r="AV46" s="36" t="s">
        <v>1016</v>
      </c>
      <c r="AW46" s="33" t="str">
        <f>IF(AT46="","",CONCATENATE(AT46,"-",AU46,"-",AV46))</f>
        <v>H-ELTR009-03</v>
      </c>
      <c r="AX46" s="33" t="s">
        <v>819</v>
      </c>
      <c r="AZ46" s="81" t="str">
        <f t="shared" si="6"/>
        <v>22.9kV FR-CN/CO-W 1C-100㎟-P</v>
      </c>
    </row>
    <row r="47" spans="1:52" s="4" customFormat="1" ht="25" hidden="1" customHeight="1">
      <c r="A47" s="60" t="str">
        <f t="shared" si="2"/>
        <v>X</v>
      </c>
      <c r="B47" s="60"/>
      <c r="C47" s="55" t="str">
        <f t="shared" si="0"/>
        <v/>
      </c>
      <c r="D47" s="18"/>
      <c r="E47" s="51"/>
      <c r="F47" s="16"/>
      <c r="G47" s="17"/>
      <c r="H47" s="18"/>
      <c r="I47" s="18"/>
      <c r="J47" s="18"/>
      <c r="K47" s="56" t="str">
        <f t="shared" si="1"/>
        <v/>
      </c>
      <c r="L47" s="56" t="e">
        <f t="shared" si="3"/>
        <v>#VALUE!</v>
      </c>
      <c r="M47" s="18"/>
      <c r="N47" s="15"/>
      <c r="O47" s="15"/>
      <c r="P47" s="18"/>
      <c r="Q47" s="18"/>
      <c r="R47" s="17"/>
      <c r="S47" s="17"/>
      <c r="T47" s="17"/>
      <c r="U47" s="17"/>
      <c r="V47" s="17"/>
      <c r="W47" s="17"/>
      <c r="X47" s="17" t="str">
        <f t="shared" si="4"/>
        <v/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40"/>
      <c r="AT47" s="33"/>
      <c r="AU47" s="33"/>
      <c r="AV47" s="33"/>
      <c r="AW47" s="33" t="str">
        <f t="shared" si="5"/>
        <v/>
      </c>
      <c r="AX47" s="33"/>
      <c r="AZ47" s="81" t="str">
        <f t="shared" si="6"/>
        <v/>
      </c>
    </row>
    <row r="48" spans="1:52" s="4" customFormat="1" ht="25" hidden="1" customHeight="1">
      <c r="A48" s="60" t="str">
        <f t="shared" si="2"/>
        <v>X</v>
      </c>
      <c r="B48" s="60">
        <f>IF(C47="",B46+1,B47+1)</f>
        <v>28</v>
      </c>
      <c r="C48" s="55" t="str">
        <f t="shared" si="0"/>
        <v>L-SOFC101-01</v>
      </c>
      <c r="D48" s="56" t="s">
        <v>638</v>
      </c>
      <c r="E48" s="51" t="s">
        <v>93</v>
      </c>
      <c r="F48" s="16" t="s">
        <v>94</v>
      </c>
      <c r="G48" s="17" t="s">
        <v>63</v>
      </c>
      <c r="H48" s="18">
        <v>185</v>
      </c>
      <c r="I48" s="18"/>
      <c r="J48" s="18">
        <v>38</v>
      </c>
      <c r="K48" s="56">
        <f t="shared" si="1"/>
        <v>24</v>
      </c>
      <c r="L48" s="56">
        <f t="shared" si="3"/>
        <v>452.39</v>
      </c>
      <c r="M48" s="138" t="s">
        <v>1358</v>
      </c>
      <c r="N48" s="141">
        <v>13</v>
      </c>
      <c r="O48" s="15">
        <v>0.48</v>
      </c>
      <c r="P48" s="18">
        <v>300</v>
      </c>
      <c r="Q48" s="18" t="s">
        <v>640</v>
      </c>
      <c r="R48" s="17" t="s">
        <v>792</v>
      </c>
      <c r="S48" s="17" t="s">
        <v>95</v>
      </c>
      <c r="T48" s="17" t="s">
        <v>1176</v>
      </c>
      <c r="U48" s="17" t="s">
        <v>1333</v>
      </c>
      <c r="V48" s="17" t="s">
        <v>96</v>
      </c>
      <c r="W48" s="17" t="s">
        <v>1266</v>
      </c>
      <c r="X48" s="17" t="str">
        <f t="shared" si="4"/>
        <v xml:space="preserve">K-TF-455  K-TF-207  K-TF-212                                </v>
      </c>
      <c r="Y48" s="17" t="s">
        <v>1813</v>
      </c>
      <c r="Z48" s="17" t="s">
        <v>1812</v>
      </c>
      <c r="AA48" s="17" t="s">
        <v>1793</v>
      </c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40"/>
      <c r="AT48" s="33" t="s">
        <v>807</v>
      </c>
      <c r="AU48" s="33" t="s">
        <v>860</v>
      </c>
      <c r="AV48" s="36" t="s">
        <v>1014</v>
      </c>
      <c r="AW48" s="33" t="str">
        <f t="shared" si="5"/>
        <v>L-SOFC101-01</v>
      </c>
      <c r="AX48" s="33" t="s">
        <v>860</v>
      </c>
      <c r="AZ48" s="81" t="str">
        <f t="shared" si="6"/>
        <v>0.6/1kV FR-CV 1C-185㎟-P</v>
      </c>
    </row>
    <row r="49" spans="1:52" s="4" customFormat="1" ht="25" hidden="1" customHeight="1">
      <c r="A49" s="60" t="str">
        <f t="shared" si="2"/>
        <v>X</v>
      </c>
      <c r="B49" s="60">
        <f t="shared" ref="B49:B112" si="8">IF(C48="",B47+1,B48+1)</f>
        <v>29</v>
      </c>
      <c r="C49" s="55" t="str">
        <f t="shared" si="0"/>
        <v>L-SOFC101-02</v>
      </c>
      <c r="D49" s="56" t="s">
        <v>638</v>
      </c>
      <c r="E49" s="51" t="s">
        <v>34</v>
      </c>
      <c r="F49" s="16" t="s">
        <v>94</v>
      </c>
      <c r="G49" s="17" t="s">
        <v>63</v>
      </c>
      <c r="H49" s="18">
        <v>185</v>
      </c>
      <c r="I49" s="18"/>
      <c r="J49" s="18">
        <v>38</v>
      </c>
      <c r="K49" s="56">
        <f t="shared" si="1"/>
        <v>24</v>
      </c>
      <c r="L49" s="56">
        <f t="shared" si="3"/>
        <v>452.39</v>
      </c>
      <c r="M49" s="140"/>
      <c r="N49" s="142"/>
      <c r="O49" s="15">
        <v>0.48</v>
      </c>
      <c r="P49" s="18">
        <v>300</v>
      </c>
      <c r="Q49" s="18" t="s">
        <v>641</v>
      </c>
      <c r="R49" s="17" t="s">
        <v>792</v>
      </c>
      <c r="S49" s="17" t="s">
        <v>97</v>
      </c>
      <c r="T49" s="17" t="s">
        <v>1176</v>
      </c>
      <c r="U49" s="17" t="s">
        <v>1333</v>
      </c>
      <c r="V49" s="17" t="s">
        <v>98</v>
      </c>
      <c r="W49" s="17" t="s">
        <v>1266</v>
      </c>
      <c r="X49" s="17" t="str">
        <f t="shared" si="4"/>
        <v xml:space="preserve">K-TF-455  K-TF-207  K-TF-212                                </v>
      </c>
      <c r="Y49" s="17" t="s">
        <v>1813</v>
      </c>
      <c r="Z49" s="17" t="s">
        <v>1812</v>
      </c>
      <c r="AA49" s="17" t="s">
        <v>1793</v>
      </c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40"/>
      <c r="AT49" s="33" t="s">
        <v>807</v>
      </c>
      <c r="AU49" s="33" t="s">
        <v>860</v>
      </c>
      <c r="AV49" s="36" t="s">
        <v>1015</v>
      </c>
      <c r="AW49" s="33" t="str">
        <f t="shared" si="5"/>
        <v>L-SOFC101-02</v>
      </c>
      <c r="AX49" s="33" t="s">
        <v>860</v>
      </c>
      <c r="AZ49" s="81" t="str">
        <f t="shared" si="6"/>
        <v>0.6/1kV FR-CV 1C-185㎟-P</v>
      </c>
    </row>
    <row r="50" spans="1:52" s="4" customFormat="1" ht="25" hidden="1" customHeight="1">
      <c r="A50" s="60" t="str">
        <f t="shared" si="2"/>
        <v>X</v>
      </c>
      <c r="B50" s="60">
        <f t="shared" si="8"/>
        <v>30</v>
      </c>
      <c r="C50" s="55" t="str">
        <f t="shared" si="0"/>
        <v>L-SOFC101-03</v>
      </c>
      <c r="D50" s="56" t="s">
        <v>638</v>
      </c>
      <c r="E50" s="51" t="s">
        <v>93</v>
      </c>
      <c r="F50" s="16" t="s">
        <v>94</v>
      </c>
      <c r="G50" s="17" t="s">
        <v>63</v>
      </c>
      <c r="H50" s="18">
        <v>185</v>
      </c>
      <c r="I50" s="18"/>
      <c r="J50" s="18">
        <v>38</v>
      </c>
      <c r="K50" s="56">
        <f t="shared" si="1"/>
        <v>24</v>
      </c>
      <c r="L50" s="56">
        <f t="shared" si="3"/>
        <v>452.39</v>
      </c>
      <c r="M50" s="139"/>
      <c r="N50" s="143"/>
      <c r="O50" s="15">
        <v>0.48</v>
      </c>
      <c r="P50" s="18">
        <v>300</v>
      </c>
      <c r="Q50" s="18" t="s">
        <v>640</v>
      </c>
      <c r="R50" s="17" t="s">
        <v>792</v>
      </c>
      <c r="S50" s="17" t="s">
        <v>30</v>
      </c>
      <c r="T50" s="17" t="s">
        <v>1176</v>
      </c>
      <c r="U50" s="17" t="s">
        <v>1333</v>
      </c>
      <c r="V50" s="17" t="s">
        <v>96</v>
      </c>
      <c r="W50" s="17" t="s">
        <v>1266</v>
      </c>
      <c r="X50" s="17" t="str">
        <f t="shared" si="4"/>
        <v xml:space="preserve">K-TF-455  K-TF-207  K-TF-212                                </v>
      </c>
      <c r="Y50" s="17" t="s">
        <v>1813</v>
      </c>
      <c r="Z50" s="17" t="s">
        <v>1812</v>
      </c>
      <c r="AA50" s="17" t="s">
        <v>1793</v>
      </c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40"/>
      <c r="AT50" s="33" t="s">
        <v>807</v>
      </c>
      <c r="AU50" s="33" t="s">
        <v>860</v>
      </c>
      <c r="AV50" s="36" t="s">
        <v>1020</v>
      </c>
      <c r="AW50" s="33" t="str">
        <f t="shared" si="5"/>
        <v>L-SOFC101-03</v>
      </c>
      <c r="AX50" s="33" t="s">
        <v>860</v>
      </c>
      <c r="AZ50" s="81" t="str">
        <f t="shared" si="6"/>
        <v>0.6/1kV FR-CV 1C-185㎟-P</v>
      </c>
    </row>
    <row r="51" spans="1:52" s="4" customFormat="1" ht="25" hidden="1" customHeight="1">
      <c r="A51" s="60" t="str">
        <f t="shared" si="2"/>
        <v>X</v>
      </c>
      <c r="B51" s="60">
        <f t="shared" si="8"/>
        <v>31</v>
      </c>
      <c r="C51" s="55" t="str">
        <f t="shared" si="0"/>
        <v>L-SOFC101-04</v>
      </c>
      <c r="D51" s="56" t="s">
        <v>638</v>
      </c>
      <c r="E51" s="51" t="s">
        <v>34</v>
      </c>
      <c r="F51" s="16" t="s">
        <v>99</v>
      </c>
      <c r="G51" s="17" t="s">
        <v>63</v>
      </c>
      <c r="H51" s="18">
        <v>185</v>
      </c>
      <c r="I51" s="18"/>
      <c r="J51" s="18">
        <v>38</v>
      </c>
      <c r="K51" s="56">
        <f t="shared" si="1"/>
        <v>24</v>
      </c>
      <c r="L51" s="56">
        <f t="shared" si="3"/>
        <v>452.39</v>
      </c>
      <c r="M51" s="138" t="s">
        <v>1359</v>
      </c>
      <c r="N51" s="141">
        <v>13</v>
      </c>
      <c r="O51" s="15">
        <v>0.48</v>
      </c>
      <c r="P51" s="18">
        <v>300</v>
      </c>
      <c r="Q51" s="18" t="s">
        <v>641</v>
      </c>
      <c r="R51" s="17" t="s">
        <v>792</v>
      </c>
      <c r="S51" s="17" t="s">
        <v>30</v>
      </c>
      <c r="T51" s="17" t="s">
        <v>1176</v>
      </c>
      <c r="U51" s="17" t="s">
        <v>1333</v>
      </c>
      <c r="V51" s="17" t="s">
        <v>98</v>
      </c>
      <c r="W51" s="17" t="s">
        <v>1266</v>
      </c>
      <c r="X51" s="17" t="str">
        <f t="shared" si="4"/>
        <v xml:space="preserve">K-TF-455  K-TF-207  K-TF-212                                </v>
      </c>
      <c r="Y51" s="17" t="s">
        <v>1813</v>
      </c>
      <c r="Z51" s="17" t="s">
        <v>1812</v>
      </c>
      <c r="AA51" s="17" t="s">
        <v>1793</v>
      </c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40"/>
      <c r="AT51" s="33" t="s">
        <v>807</v>
      </c>
      <c r="AU51" s="33" t="s">
        <v>860</v>
      </c>
      <c r="AV51" s="36" t="s">
        <v>1021</v>
      </c>
      <c r="AW51" s="33" t="str">
        <f t="shared" si="5"/>
        <v>L-SOFC101-04</v>
      </c>
      <c r="AX51" s="33" t="s">
        <v>860</v>
      </c>
      <c r="AZ51" s="81" t="str">
        <f t="shared" si="6"/>
        <v>0.6/1kV FR-CV 1C-185㎟-P</v>
      </c>
    </row>
    <row r="52" spans="1:52" s="4" customFormat="1" ht="25" hidden="1" customHeight="1">
      <c r="A52" s="60" t="str">
        <f t="shared" si="2"/>
        <v>X</v>
      </c>
      <c r="B52" s="60">
        <f t="shared" si="8"/>
        <v>32</v>
      </c>
      <c r="C52" s="55" t="str">
        <f t="shared" si="0"/>
        <v>L-SOFC101-05</v>
      </c>
      <c r="D52" s="56" t="s">
        <v>638</v>
      </c>
      <c r="E52" s="51" t="s">
        <v>93</v>
      </c>
      <c r="F52" s="16" t="s">
        <v>94</v>
      </c>
      <c r="G52" s="17" t="s">
        <v>63</v>
      </c>
      <c r="H52" s="18">
        <v>185</v>
      </c>
      <c r="I52" s="18"/>
      <c r="J52" s="18">
        <v>38</v>
      </c>
      <c r="K52" s="56">
        <f t="shared" si="1"/>
        <v>24</v>
      </c>
      <c r="L52" s="56">
        <f t="shared" si="3"/>
        <v>452.39</v>
      </c>
      <c r="M52" s="140"/>
      <c r="N52" s="142"/>
      <c r="O52" s="15">
        <v>0.48</v>
      </c>
      <c r="P52" s="18">
        <v>300</v>
      </c>
      <c r="Q52" s="18" t="s">
        <v>641</v>
      </c>
      <c r="R52" s="17" t="s">
        <v>792</v>
      </c>
      <c r="S52" s="17" t="s">
        <v>97</v>
      </c>
      <c r="T52" s="17" t="s">
        <v>1176</v>
      </c>
      <c r="U52" s="17" t="s">
        <v>1333</v>
      </c>
      <c r="V52" s="17" t="s">
        <v>33</v>
      </c>
      <c r="W52" s="17" t="s">
        <v>1266</v>
      </c>
      <c r="X52" s="17" t="str">
        <f t="shared" si="4"/>
        <v xml:space="preserve">K-TF-455  K-TF-207  K-TF-212                                </v>
      </c>
      <c r="Y52" s="17" t="s">
        <v>1813</v>
      </c>
      <c r="Z52" s="17" t="s">
        <v>1812</v>
      </c>
      <c r="AA52" s="17" t="s">
        <v>1793</v>
      </c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40"/>
      <c r="AT52" s="33" t="s">
        <v>807</v>
      </c>
      <c r="AU52" s="33" t="s">
        <v>860</v>
      </c>
      <c r="AV52" s="36" t="s">
        <v>1022</v>
      </c>
      <c r="AW52" s="33" t="str">
        <f t="shared" si="5"/>
        <v>L-SOFC101-05</v>
      </c>
      <c r="AX52" s="33" t="s">
        <v>860</v>
      </c>
      <c r="AZ52" s="81" t="str">
        <f t="shared" si="6"/>
        <v>0.6/1kV FR-CV 1C-185㎟-P</v>
      </c>
    </row>
    <row r="53" spans="1:52" s="4" customFormat="1" ht="25" hidden="1" customHeight="1">
      <c r="A53" s="60" t="str">
        <f t="shared" si="2"/>
        <v>X</v>
      </c>
      <c r="B53" s="60">
        <f t="shared" si="8"/>
        <v>33</v>
      </c>
      <c r="C53" s="55" t="str">
        <f t="shared" si="0"/>
        <v>L-SOFC101-06</v>
      </c>
      <c r="D53" s="56" t="s">
        <v>638</v>
      </c>
      <c r="E53" s="51" t="s">
        <v>100</v>
      </c>
      <c r="F53" s="16" t="s">
        <v>99</v>
      </c>
      <c r="G53" s="17" t="s">
        <v>72</v>
      </c>
      <c r="H53" s="18">
        <v>185</v>
      </c>
      <c r="I53" s="18"/>
      <c r="J53" s="18">
        <v>38</v>
      </c>
      <c r="K53" s="56">
        <f t="shared" si="1"/>
        <v>24</v>
      </c>
      <c r="L53" s="56">
        <f t="shared" si="3"/>
        <v>452.39</v>
      </c>
      <c r="M53" s="139"/>
      <c r="N53" s="143"/>
      <c r="O53" s="15">
        <v>0.48</v>
      </c>
      <c r="P53" s="18">
        <v>300</v>
      </c>
      <c r="Q53" s="18" t="s">
        <v>641</v>
      </c>
      <c r="R53" s="17" t="s">
        <v>792</v>
      </c>
      <c r="S53" s="17" t="s">
        <v>30</v>
      </c>
      <c r="T53" s="17" t="s">
        <v>1176</v>
      </c>
      <c r="U53" s="17" t="s">
        <v>1333</v>
      </c>
      <c r="V53" s="17" t="s">
        <v>101</v>
      </c>
      <c r="W53" s="17" t="s">
        <v>1266</v>
      </c>
      <c r="X53" s="17" t="str">
        <f t="shared" si="4"/>
        <v xml:space="preserve">K-TF-455  K-TF-207  K-TF-212                                </v>
      </c>
      <c r="Y53" s="17" t="s">
        <v>1813</v>
      </c>
      <c r="Z53" s="17" t="s">
        <v>1812</v>
      </c>
      <c r="AA53" s="17" t="s">
        <v>1793</v>
      </c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40"/>
      <c r="AT53" s="33" t="s">
        <v>807</v>
      </c>
      <c r="AU53" s="33" t="s">
        <v>860</v>
      </c>
      <c r="AV53" s="36" t="s">
        <v>1023</v>
      </c>
      <c r="AW53" s="33" t="str">
        <f t="shared" si="5"/>
        <v>L-SOFC101-06</v>
      </c>
      <c r="AX53" s="33" t="s">
        <v>860</v>
      </c>
      <c r="AZ53" s="81" t="str">
        <f t="shared" si="6"/>
        <v>0.6/1kV FR-CV 1C-185㎟-P</v>
      </c>
    </row>
    <row r="54" spans="1:52" s="4" customFormat="1" ht="25" hidden="1" customHeight="1">
      <c r="A54" s="60" t="str">
        <f t="shared" si="2"/>
        <v>X</v>
      </c>
      <c r="B54" s="60">
        <f t="shared" si="8"/>
        <v>34</v>
      </c>
      <c r="C54" s="55" t="str">
        <f t="shared" si="0"/>
        <v>L-SOFC102-01</v>
      </c>
      <c r="D54" s="56" t="s">
        <v>638</v>
      </c>
      <c r="E54" s="51" t="s">
        <v>34</v>
      </c>
      <c r="F54" s="16" t="s">
        <v>94</v>
      </c>
      <c r="G54" s="17" t="s">
        <v>63</v>
      </c>
      <c r="H54" s="18">
        <v>185</v>
      </c>
      <c r="I54" s="18"/>
      <c r="J54" s="18">
        <v>35</v>
      </c>
      <c r="K54" s="56">
        <f t="shared" si="1"/>
        <v>24</v>
      </c>
      <c r="L54" s="56">
        <f t="shared" si="3"/>
        <v>452.39</v>
      </c>
      <c r="M54" s="138" t="s">
        <v>1360</v>
      </c>
      <c r="N54" s="141">
        <v>13</v>
      </c>
      <c r="O54" s="15">
        <v>0.48</v>
      </c>
      <c r="P54" s="18">
        <v>300</v>
      </c>
      <c r="Q54" s="18" t="s">
        <v>640</v>
      </c>
      <c r="R54" s="17" t="s">
        <v>792</v>
      </c>
      <c r="S54" s="17" t="s">
        <v>102</v>
      </c>
      <c r="T54" s="17" t="s">
        <v>1176</v>
      </c>
      <c r="U54" s="17" t="s">
        <v>1333</v>
      </c>
      <c r="V54" s="17" t="s">
        <v>103</v>
      </c>
      <c r="W54" s="17" t="s">
        <v>1267</v>
      </c>
      <c r="X54" s="17" t="str">
        <f t="shared" si="4"/>
        <v xml:space="preserve">K-TF-455  K-TF-207  K-TF-212                                </v>
      </c>
      <c r="Y54" s="17" t="s">
        <v>1813</v>
      </c>
      <c r="Z54" s="17" t="s">
        <v>1812</v>
      </c>
      <c r="AA54" s="17" t="s">
        <v>1793</v>
      </c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40"/>
      <c r="AT54" s="33" t="s">
        <v>807</v>
      </c>
      <c r="AU54" s="33" t="s">
        <v>861</v>
      </c>
      <c r="AV54" s="36" t="s">
        <v>1014</v>
      </c>
      <c r="AW54" s="33" t="str">
        <f t="shared" si="5"/>
        <v>L-SOFC102-01</v>
      </c>
      <c r="AX54" s="33" t="s">
        <v>861</v>
      </c>
      <c r="AZ54" s="81" t="str">
        <f t="shared" si="6"/>
        <v>0.6/1kV FR-CV 1C-185㎟-P</v>
      </c>
    </row>
    <row r="55" spans="1:52" s="4" customFormat="1" ht="25" hidden="1" customHeight="1">
      <c r="A55" s="60" t="str">
        <f t="shared" si="2"/>
        <v>X</v>
      </c>
      <c r="B55" s="60">
        <f t="shared" si="8"/>
        <v>35</v>
      </c>
      <c r="C55" s="55" t="str">
        <f t="shared" si="0"/>
        <v>L-SOFC102-02</v>
      </c>
      <c r="D55" s="56" t="s">
        <v>638</v>
      </c>
      <c r="E55" s="51" t="s">
        <v>93</v>
      </c>
      <c r="F55" s="16" t="s">
        <v>99</v>
      </c>
      <c r="G55" s="17" t="s">
        <v>63</v>
      </c>
      <c r="H55" s="18">
        <v>185</v>
      </c>
      <c r="I55" s="18"/>
      <c r="J55" s="18">
        <v>35</v>
      </c>
      <c r="K55" s="56">
        <f t="shared" si="1"/>
        <v>24</v>
      </c>
      <c r="L55" s="56">
        <f t="shared" si="3"/>
        <v>452.39</v>
      </c>
      <c r="M55" s="140"/>
      <c r="N55" s="142"/>
      <c r="O55" s="15">
        <v>0.48</v>
      </c>
      <c r="P55" s="18">
        <v>300</v>
      </c>
      <c r="Q55" s="18" t="s">
        <v>641</v>
      </c>
      <c r="R55" s="17" t="s">
        <v>792</v>
      </c>
      <c r="S55" s="17" t="s">
        <v>104</v>
      </c>
      <c r="T55" s="17" t="s">
        <v>1176</v>
      </c>
      <c r="U55" s="17" t="s">
        <v>1333</v>
      </c>
      <c r="V55" s="17" t="s">
        <v>105</v>
      </c>
      <c r="W55" s="17" t="s">
        <v>1267</v>
      </c>
      <c r="X55" s="17" t="str">
        <f t="shared" si="4"/>
        <v xml:space="preserve">K-TF-455  K-TF-207  K-TF-212                                </v>
      </c>
      <c r="Y55" s="17" t="s">
        <v>1813</v>
      </c>
      <c r="Z55" s="17" t="s">
        <v>1812</v>
      </c>
      <c r="AA55" s="17" t="s">
        <v>1793</v>
      </c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40"/>
      <c r="AT55" s="33" t="s">
        <v>807</v>
      </c>
      <c r="AU55" s="33" t="s">
        <v>861</v>
      </c>
      <c r="AV55" s="36" t="s">
        <v>1015</v>
      </c>
      <c r="AW55" s="33" t="str">
        <f t="shared" si="5"/>
        <v>L-SOFC102-02</v>
      </c>
      <c r="AX55" s="33" t="s">
        <v>861</v>
      </c>
      <c r="AZ55" s="81" t="str">
        <f t="shared" si="6"/>
        <v>0.6/1kV FR-CV 1C-185㎟-P</v>
      </c>
    </row>
    <row r="56" spans="1:52" s="4" customFormat="1" ht="25" hidden="1" customHeight="1">
      <c r="A56" s="60" t="str">
        <f t="shared" si="2"/>
        <v>X</v>
      </c>
      <c r="B56" s="60">
        <f t="shared" si="8"/>
        <v>36</v>
      </c>
      <c r="C56" s="55" t="str">
        <f t="shared" si="0"/>
        <v>L-SOFC102-03</v>
      </c>
      <c r="D56" s="56" t="s">
        <v>638</v>
      </c>
      <c r="E56" s="51" t="s">
        <v>93</v>
      </c>
      <c r="F56" s="16" t="s">
        <v>94</v>
      </c>
      <c r="G56" s="17" t="s">
        <v>63</v>
      </c>
      <c r="H56" s="18">
        <v>185</v>
      </c>
      <c r="I56" s="18"/>
      <c r="J56" s="18">
        <v>35</v>
      </c>
      <c r="K56" s="56">
        <f t="shared" si="1"/>
        <v>24</v>
      </c>
      <c r="L56" s="56">
        <f t="shared" si="3"/>
        <v>452.39</v>
      </c>
      <c r="M56" s="139"/>
      <c r="N56" s="143"/>
      <c r="O56" s="15">
        <v>0.48</v>
      </c>
      <c r="P56" s="18">
        <v>300</v>
      </c>
      <c r="Q56" s="18" t="s">
        <v>641</v>
      </c>
      <c r="R56" s="17" t="s">
        <v>792</v>
      </c>
      <c r="S56" s="17" t="s">
        <v>95</v>
      </c>
      <c r="T56" s="17" t="s">
        <v>1176</v>
      </c>
      <c r="U56" s="17" t="s">
        <v>1333</v>
      </c>
      <c r="V56" s="17" t="s">
        <v>103</v>
      </c>
      <c r="W56" s="17" t="s">
        <v>1267</v>
      </c>
      <c r="X56" s="17" t="str">
        <f t="shared" si="4"/>
        <v xml:space="preserve">K-TF-455  K-TF-207  K-TF-212                                </v>
      </c>
      <c r="Y56" s="17" t="s">
        <v>1813</v>
      </c>
      <c r="Z56" s="17" t="s">
        <v>1812</v>
      </c>
      <c r="AA56" s="17" t="s">
        <v>1793</v>
      </c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40"/>
      <c r="AT56" s="33" t="s">
        <v>807</v>
      </c>
      <c r="AU56" s="33" t="s">
        <v>861</v>
      </c>
      <c r="AV56" s="36" t="s">
        <v>1020</v>
      </c>
      <c r="AW56" s="33" t="str">
        <f t="shared" si="5"/>
        <v>L-SOFC102-03</v>
      </c>
      <c r="AX56" s="33" t="s">
        <v>861</v>
      </c>
      <c r="AZ56" s="81" t="str">
        <f t="shared" si="6"/>
        <v>0.6/1kV FR-CV 1C-185㎟-P</v>
      </c>
    </row>
    <row r="57" spans="1:52" s="4" customFormat="1" ht="25" hidden="1" customHeight="1">
      <c r="A57" s="60" t="str">
        <f t="shared" si="2"/>
        <v>X</v>
      </c>
      <c r="B57" s="60">
        <f t="shared" si="8"/>
        <v>37</v>
      </c>
      <c r="C57" s="55" t="str">
        <f t="shared" si="0"/>
        <v>L-SOFC102-04</v>
      </c>
      <c r="D57" s="56" t="s">
        <v>638</v>
      </c>
      <c r="E57" s="51" t="s">
        <v>106</v>
      </c>
      <c r="F57" s="16" t="s">
        <v>99</v>
      </c>
      <c r="G57" s="17" t="s">
        <v>63</v>
      </c>
      <c r="H57" s="18">
        <v>185</v>
      </c>
      <c r="I57" s="18"/>
      <c r="J57" s="18">
        <v>35</v>
      </c>
      <c r="K57" s="56">
        <f t="shared" si="1"/>
        <v>24</v>
      </c>
      <c r="L57" s="56">
        <f t="shared" si="3"/>
        <v>452.39</v>
      </c>
      <c r="M57" s="138" t="s">
        <v>1361</v>
      </c>
      <c r="N57" s="141">
        <v>13</v>
      </c>
      <c r="O57" s="15">
        <v>0.48</v>
      </c>
      <c r="P57" s="18">
        <v>300</v>
      </c>
      <c r="Q57" s="18" t="s">
        <v>641</v>
      </c>
      <c r="R57" s="17" t="s">
        <v>792</v>
      </c>
      <c r="S57" s="17" t="s">
        <v>104</v>
      </c>
      <c r="T57" s="17" t="s">
        <v>1176</v>
      </c>
      <c r="U57" s="17" t="s">
        <v>1333</v>
      </c>
      <c r="V57" s="17" t="s">
        <v>107</v>
      </c>
      <c r="W57" s="17" t="s">
        <v>1267</v>
      </c>
      <c r="X57" s="17" t="str">
        <f t="shared" si="4"/>
        <v xml:space="preserve">K-TF-455  K-TF-207  K-TF-212                                </v>
      </c>
      <c r="Y57" s="17" t="s">
        <v>1813</v>
      </c>
      <c r="Z57" s="17" t="s">
        <v>1812</v>
      </c>
      <c r="AA57" s="17" t="s">
        <v>1793</v>
      </c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40"/>
      <c r="AT57" s="33" t="s">
        <v>807</v>
      </c>
      <c r="AU57" s="33" t="s">
        <v>861</v>
      </c>
      <c r="AV57" s="36" t="s">
        <v>1021</v>
      </c>
      <c r="AW57" s="33" t="str">
        <f t="shared" si="5"/>
        <v>L-SOFC102-04</v>
      </c>
      <c r="AX57" s="33" t="s">
        <v>861</v>
      </c>
      <c r="AZ57" s="81" t="str">
        <f t="shared" si="6"/>
        <v>0.6/1kV FR-CV 1C-185㎟-P</v>
      </c>
    </row>
    <row r="58" spans="1:52" s="4" customFormat="1" ht="25" hidden="1" customHeight="1">
      <c r="A58" s="60" t="str">
        <f t="shared" si="2"/>
        <v>X</v>
      </c>
      <c r="B58" s="60">
        <f t="shared" si="8"/>
        <v>38</v>
      </c>
      <c r="C58" s="55" t="str">
        <f t="shared" si="0"/>
        <v>L-SOFC102-05</v>
      </c>
      <c r="D58" s="56" t="s">
        <v>638</v>
      </c>
      <c r="E58" s="51" t="s">
        <v>100</v>
      </c>
      <c r="F58" s="16" t="s">
        <v>108</v>
      </c>
      <c r="G58" s="17" t="s">
        <v>6</v>
      </c>
      <c r="H58" s="18">
        <v>185</v>
      </c>
      <c r="I58" s="18"/>
      <c r="J58" s="18">
        <v>35</v>
      </c>
      <c r="K58" s="56">
        <f t="shared" si="1"/>
        <v>24</v>
      </c>
      <c r="L58" s="56">
        <f t="shared" si="3"/>
        <v>452.39</v>
      </c>
      <c r="M58" s="140"/>
      <c r="N58" s="142"/>
      <c r="O58" s="15">
        <v>0.48</v>
      </c>
      <c r="P58" s="18">
        <v>300</v>
      </c>
      <c r="Q58" s="18" t="s">
        <v>640</v>
      </c>
      <c r="R58" s="17" t="s">
        <v>792</v>
      </c>
      <c r="S58" s="17" t="s">
        <v>97</v>
      </c>
      <c r="T58" s="17" t="s">
        <v>1176</v>
      </c>
      <c r="U58" s="17" t="s">
        <v>1333</v>
      </c>
      <c r="V58" s="17" t="s">
        <v>107</v>
      </c>
      <c r="W58" s="17" t="s">
        <v>1267</v>
      </c>
      <c r="X58" s="17" t="str">
        <f t="shared" si="4"/>
        <v xml:space="preserve">K-TF-455  K-TF-207  K-TF-212                                </v>
      </c>
      <c r="Y58" s="17" t="s">
        <v>1813</v>
      </c>
      <c r="Z58" s="17" t="s">
        <v>1812</v>
      </c>
      <c r="AA58" s="17" t="s">
        <v>1793</v>
      </c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40"/>
      <c r="AT58" s="33" t="s">
        <v>807</v>
      </c>
      <c r="AU58" s="33" t="s">
        <v>861</v>
      </c>
      <c r="AV58" s="36" t="s">
        <v>1022</v>
      </c>
      <c r="AW58" s="33" t="str">
        <f t="shared" si="5"/>
        <v>L-SOFC102-05</v>
      </c>
      <c r="AX58" s="33" t="s">
        <v>861</v>
      </c>
      <c r="AZ58" s="81" t="str">
        <f t="shared" si="6"/>
        <v>0.6/1kV FR-CV 1C-185㎟-P</v>
      </c>
    </row>
    <row r="59" spans="1:52" s="4" customFormat="1" ht="25" hidden="1" customHeight="1">
      <c r="A59" s="60" t="str">
        <f t="shared" si="2"/>
        <v>X</v>
      </c>
      <c r="B59" s="60">
        <f t="shared" si="8"/>
        <v>39</v>
      </c>
      <c r="C59" s="55" t="str">
        <f t="shared" si="0"/>
        <v>L-SOFC102-06</v>
      </c>
      <c r="D59" s="56" t="s">
        <v>638</v>
      </c>
      <c r="E59" s="51" t="s">
        <v>93</v>
      </c>
      <c r="F59" s="16" t="s">
        <v>109</v>
      </c>
      <c r="G59" s="17" t="s">
        <v>63</v>
      </c>
      <c r="H59" s="18">
        <v>185</v>
      </c>
      <c r="I59" s="18"/>
      <c r="J59" s="18">
        <v>35</v>
      </c>
      <c r="K59" s="56">
        <f t="shared" si="1"/>
        <v>24</v>
      </c>
      <c r="L59" s="56">
        <f t="shared" si="3"/>
        <v>452.39</v>
      </c>
      <c r="M59" s="139"/>
      <c r="N59" s="143"/>
      <c r="O59" s="15">
        <v>0.48</v>
      </c>
      <c r="P59" s="18">
        <v>300</v>
      </c>
      <c r="Q59" s="18" t="s">
        <v>641</v>
      </c>
      <c r="R59" s="17" t="s">
        <v>792</v>
      </c>
      <c r="S59" s="17" t="s">
        <v>95</v>
      </c>
      <c r="T59" s="17" t="s">
        <v>1176</v>
      </c>
      <c r="U59" s="17" t="s">
        <v>1333</v>
      </c>
      <c r="V59" s="17" t="s">
        <v>110</v>
      </c>
      <c r="W59" s="17" t="s">
        <v>1267</v>
      </c>
      <c r="X59" s="17" t="str">
        <f t="shared" si="4"/>
        <v xml:space="preserve">K-TF-455  K-TF-207  K-TF-212                                </v>
      </c>
      <c r="Y59" s="17" t="s">
        <v>1813</v>
      </c>
      <c r="Z59" s="17" t="s">
        <v>1812</v>
      </c>
      <c r="AA59" s="17" t="s">
        <v>1793</v>
      </c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40"/>
      <c r="AT59" s="33" t="s">
        <v>807</v>
      </c>
      <c r="AU59" s="33" t="s">
        <v>861</v>
      </c>
      <c r="AV59" s="36" t="s">
        <v>1023</v>
      </c>
      <c r="AW59" s="33" t="str">
        <f t="shared" si="5"/>
        <v>L-SOFC102-06</v>
      </c>
      <c r="AX59" s="33" t="s">
        <v>861</v>
      </c>
      <c r="AZ59" s="81" t="str">
        <f t="shared" si="6"/>
        <v>0.6/1kV FR-CV 1C-185㎟-P</v>
      </c>
    </row>
    <row r="60" spans="1:52" s="4" customFormat="1" ht="25" hidden="1" customHeight="1">
      <c r="A60" s="60" t="str">
        <f t="shared" si="2"/>
        <v>O</v>
      </c>
      <c r="B60" s="60">
        <f t="shared" si="8"/>
        <v>40</v>
      </c>
      <c r="C60" s="55" t="str">
        <f t="shared" si="0"/>
        <v>L-SOFC103-01</v>
      </c>
      <c r="D60" s="56" t="s">
        <v>638</v>
      </c>
      <c r="E60" s="51" t="s">
        <v>34</v>
      </c>
      <c r="F60" s="16" t="s">
        <v>99</v>
      </c>
      <c r="G60" s="17" t="s">
        <v>63</v>
      </c>
      <c r="H60" s="18">
        <v>185</v>
      </c>
      <c r="I60" s="18"/>
      <c r="J60" s="18">
        <v>36</v>
      </c>
      <c r="K60" s="56">
        <f t="shared" si="1"/>
        <v>24</v>
      </c>
      <c r="L60" s="56">
        <f t="shared" si="3"/>
        <v>452.39</v>
      </c>
      <c r="M60" s="138" t="s">
        <v>1362</v>
      </c>
      <c r="N60" s="141">
        <v>13</v>
      </c>
      <c r="O60" s="15">
        <v>0.48</v>
      </c>
      <c r="P60" s="18">
        <v>300</v>
      </c>
      <c r="Q60" s="18" t="s">
        <v>641</v>
      </c>
      <c r="R60" s="17" t="s">
        <v>792</v>
      </c>
      <c r="S60" s="17" t="s">
        <v>95</v>
      </c>
      <c r="T60" s="17" t="s">
        <v>1176</v>
      </c>
      <c r="U60" s="17" t="s">
        <v>1333</v>
      </c>
      <c r="V60" s="17" t="s">
        <v>111</v>
      </c>
      <c r="W60" s="17" t="s">
        <v>1268</v>
      </c>
      <c r="X60" s="17" t="str">
        <f t="shared" si="4"/>
        <v xml:space="preserve">K-TF-455  K-TF-107  K-TF-112                                </v>
      </c>
      <c r="Y60" s="17" t="s">
        <v>1813</v>
      </c>
      <c r="Z60" s="17" t="s">
        <v>1920</v>
      </c>
      <c r="AA60" s="17" t="s">
        <v>1918</v>
      </c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40"/>
      <c r="AT60" s="33" t="s">
        <v>807</v>
      </c>
      <c r="AU60" s="33" t="s">
        <v>862</v>
      </c>
      <c r="AV60" s="36" t="s">
        <v>1014</v>
      </c>
      <c r="AW60" s="33" t="str">
        <f t="shared" si="5"/>
        <v>L-SOFC103-01</v>
      </c>
      <c r="AX60" s="33" t="s">
        <v>862</v>
      </c>
      <c r="AZ60" s="81" t="str">
        <f t="shared" si="6"/>
        <v>0.6/1kV FR-CV 1C-185㎟-P</v>
      </c>
    </row>
    <row r="61" spans="1:52" s="4" customFormat="1" ht="25" hidden="1" customHeight="1">
      <c r="A61" s="60" t="str">
        <f t="shared" si="2"/>
        <v>O</v>
      </c>
      <c r="B61" s="60">
        <f t="shared" si="8"/>
        <v>41</v>
      </c>
      <c r="C61" s="55" t="str">
        <f t="shared" si="0"/>
        <v>L-SOFC103-02</v>
      </c>
      <c r="D61" s="56" t="s">
        <v>638</v>
      </c>
      <c r="E61" s="51" t="s">
        <v>112</v>
      </c>
      <c r="F61" s="16" t="s">
        <v>94</v>
      </c>
      <c r="G61" s="17" t="s">
        <v>56</v>
      </c>
      <c r="H61" s="18">
        <v>185</v>
      </c>
      <c r="I61" s="18"/>
      <c r="J61" s="18">
        <v>36</v>
      </c>
      <c r="K61" s="56">
        <f t="shared" si="1"/>
        <v>24</v>
      </c>
      <c r="L61" s="56">
        <f t="shared" si="3"/>
        <v>452.39</v>
      </c>
      <c r="M61" s="140"/>
      <c r="N61" s="142"/>
      <c r="O61" s="15">
        <v>0.48</v>
      </c>
      <c r="P61" s="18">
        <v>300</v>
      </c>
      <c r="Q61" s="18" t="s">
        <v>641</v>
      </c>
      <c r="R61" s="17" t="s">
        <v>792</v>
      </c>
      <c r="S61" s="17" t="s">
        <v>97</v>
      </c>
      <c r="T61" s="17" t="s">
        <v>1176</v>
      </c>
      <c r="U61" s="17" t="s">
        <v>1333</v>
      </c>
      <c r="V61" s="17" t="s">
        <v>113</v>
      </c>
      <c r="W61" s="17" t="s">
        <v>1268</v>
      </c>
      <c r="X61" s="17" t="str">
        <f t="shared" si="4"/>
        <v xml:space="preserve">K-TF-455  K-TF-107  K-TF-112                                </v>
      </c>
      <c r="Y61" s="17" t="s">
        <v>1813</v>
      </c>
      <c r="Z61" s="17" t="s">
        <v>1920</v>
      </c>
      <c r="AA61" s="17" t="s">
        <v>1918</v>
      </c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40"/>
      <c r="AT61" s="33" t="s">
        <v>807</v>
      </c>
      <c r="AU61" s="33" t="s">
        <v>862</v>
      </c>
      <c r="AV61" s="36" t="s">
        <v>1015</v>
      </c>
      <c r="AW61" s="33" t="str">
        <f t="shared" si="5"/>
        <v>L-SOFC103-02</v>
      </c>
      <c r="AX61" s="33" t="s">
        <v>862</v>
      </c>
      <c r="AZ61" s="81" t="str">
        <f t="shared" si="6"/>
        <v>0.6/1kV FR-CV 1C-185㎟-P</v>
      </c>
    </row>
    <row r="62" spans="1:52" s="4" customFormat="1" ht="25" hidden="1" customHeight="1">
      <c r="A62" s="60" t="str">
        <f t="shared" si="2"/>
        <v>O</v>
      </c>
      <c r="B62" s="60">
        <f t="shared" si="8"/>
        <v>42</v>
      </c>
      <c r="C62" s="55" t="str">
        <f t="shared" si="0"/>
        <v>L-SOFC103-03</v>
      </c>
      <c r="D62" s="56" t="s">
        <v>638</v>
      </c>
      <c r="E62" s="51" t="s">
        <v>93</v>
      </c>
      <c r="F62" s="16" t="s">
        <v>94</v>
      </c>
      <c r="G62" s="17" t="s">
        <v>56</v>
      </c>
      <c r="H62" s="18">
        <v>185</v>
      </c>
      <c r="I62" s="18"/>
      <c r="J62" s="18">
        <v>36</v>
      </c>
      <c r="K62" s="56">
        <f t="shared" si="1"/>
        <v>24</v>
      </c>
      <c r="L62" s="56">
        <f t="shared" si="3"/>
        <v>452.39</v>
      </c>
      <c r="M62" s="139"/>
      <c r="N62" s="143"/>
      <c r="O62" s="15">
        <v>0.48</v>
      </c>
      <c r="P62" s="18">
        <v>300</v>
      </c>
      <c r="Q62" s="18" t="s">
        <v>641</v>
      </c>
      <c r="R62" s="17" t="s">
        <v>792</v>
      </c>
      <c r="S62" s="17" t="s">
        <v>97</v>
      </c>
      <c r="T62" s="17" t="s">
        <v>1176</v>
      </c>
      <c r="U62" s="17" t="s">
        <v>1333</v>
      </c>
      <c r="V62" s="17" t="s">
        <v>114</v>
      </c>
      <c r="W62" s="17" t="s">
        <v>1268</v>
      </c>
      <c r="X62" s="17" t="str">
        <f t="shared" si="4"/>
        <v xml:space="preserve">K-TF-455  K-TF-107  K-TF-112                                </v>
      </c>
      <c r="Y62" s="17" t="s">
        <v>1813</v>
      </c>
      <c r="Z62" s="17" t="s">
        <v>1920</v>
      </c>
      <c r="AA62" s="17" t="s">
        <v>1918</v>
      </c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40"/>
      <c r="AT62" s="33" t="s">
        <v>807</v>
      </c>
      <c r="AU62" s="33" t="s">
        <v>862</v>
      </c>
      <c r="AV62" s="36" t="s">
        <v>1020</v>
      </c>
      <c r="AW62" s="33" t="str">
        <f t="shared" si="5"/>
        <v>L-SOFC103-03</v>
      </c>
      <c r="AX62" s="33" t="s">
        <v>862</v>
      </c>
      <c r="AZ62" s="81" t="str">
        <f t="shared" si="6"/>
        <v>0.6/1kV FR-CV 1C-185㎟-P</v>
      </c>
    </row>
    <row r="63" spans="1:52" s="4" customFormat="1" ht="25" hidden="1" customHeight="1">
      <c r="A63" s="60" t="str">
        <f t="shared" si="2"/>
        <v>O</v>
      </c>
      <c r="B63" s="60">
        <f t="shared" si="8"/>
        <v>43</v>
      </c>
      <c r="C63" s="55" t="str">
        <f t="shared" si="0"/>
        <v>L-SOFC103-04</v>
      </c>
      <c r="D63" s="56" t="s">
        <v>638</v>
      </c>
      <c r="E63" s="51" t="s">
        <v>93</v>
      </c>
      <c r="F63" s="16" t="s">
        <v>94</v>
      </c>
      <c r="G63" s="17" t="s">
        <v>92</v>
      </c>
      <c r="H63" s="18">
        <v>185</v>
      </c>
      <c r="I63" s="18"/>
      <c r="J63" s="18">
        <v>36</v>
      </c>
      <c r="K63" s="56">
        <f t="shared" si="1"/>
        <v>24</v>
      </c>
      <c r="L63" s="56">
        <f t="shared" si="3"/>
        <v>452.39</v>
      </c>
      <c r="M63" s="138" t="s">
        <v>1363</v>
      </c>
      <c r="N63" s="141">
        <v>13</v>
      </c>
      <c r="O63" s="15">
        <v>0.48</v>
      </c>
      <c r="P63" s="18">
        <v>300</v>
      </c>
      <c r="Q63" s="18" t="s">
        <v>641</v>
      </c>
      <c r="R63" s="17" t="s">
        <v>792</v>
      </c>
      <c r="S63" s="17" t="s">
        <v>95</v>
      </c>
      <c r="T63" s="17" t="s">
        <v>1176</v>
      </c>
      <c r="U63" s="17" t="s">
        <v>1333</v>
      </c>
      <c r="V63" s="17" t="s">
        <v>115</v>
      </c>
      <c r="W63" s="17" t="s">
        <v>1268</v>
      </c>
      <c r="X63" s="17" t="str">
        <f t="shared" si="4"/>
        <v xml:space="preserve">K-TF-455  K-TF-107  K-TF-112                                </v>
      </c>
      <c r="Y63" s="17" t="s">
        <v>1813</v>
      </c>
      <c r="Z63" s="17" t="s">
        <v>1920</v>
      </c>
      <c r="AA63" s="17" t="s">
        <v>1918</v>
      </c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40"/>
      <c r="AT63" s="33" t="s">
        <v>807</v>
      </c>
      <c r="AU63" s="33" t="s">
        <v>862</v>
      </c>
      <c r="AV63" s="36" t="s">
        <v>1021</v>
      </c>
      <c r="AW63" s="33" t="str">
        <f t="shared" si="5"/>
        <v>L-SOFC103-04</v>
      </c>
      <c r="AX63" s="33" t="s">
        <v>862</v>
      </c>
      <c r="AZ63" s="81" t="str">
        <f t="shared" si="6"/>
        <v>0.6/1kV FR-CV 1C-185㎟-P</v>
      </c>
    </row>
    <row r="64" spans="1:52" s="4" customFormat="1" ht="25" hidden="1" customHeight="1">
      <c r="A64" s="60" t="str">
        <f t="shared" si="2"/>
        <v>O</v>
      </c>
      <c r="B64" s="60">
        <f t="shared" si="8"/>
        <v>44</v>
      </c>
      <c r="C64" s="55" t="str">
        <f t="shared" si="0"/>
        <v>L-SOFC103-05</v>
      </c>
      <c r="D64" s="56" t="s">
        <v>638</v>
      </c>
      <c r="E64" s="51" t="s">
        <v>112</v>
      </c>
      <c r="F64" s="16" t="s">
        <v>116</v>
      </c>
      <c r="G64" s="17" t="s">
        <v>63</v>
      </c>
      <c r="H64" s="18">
        <v>185</v>
      </c>
      <c r="I64" s="18"/>
      <c r="J64" s="18">
        <v>36</v>
      </c>
      <c r="K64" s="56">
        <f t="shared" si="1"/>
        <v>24</v>
      </c>
      <c r="L64" s="56">
        <f t="shared" si="3"/>
        <v>452.39</v>
      </c>
      <c r="M64" s="140"/>
      <c r="N64" s="142"/>
      <c r="O64" s="15">
        <v>0.48</v>
      </c>
      <c r="P64" s="18">
        <v>300</v>
      </c>
      <c r="Q64" s="18" t="s">
        <v>640</v>
      </c>
      <c r="R64" s="17" t="s">
        <v>792</v>
      </c>
      <c r="S64" s="17" t="s">
        <v>95</v>
      </c>
      <c r="T64" s="17" t="s">
        <v>1176</v>
      </c>
      <c r="U64" s="17" t="s">
        <v>1333</v>
      </c>
      <c r="V64" s="17" t="s">
        <v>117</v>
      </c>
      <c r="W64" s="17" t="s">
        <v>1268</v>
      </c>
      <c r="X64" s="17" t="str">
        <f t="shared" si="4"/>
        <v xml:space="preserve">K-TF-455  K-TF-107  K-TF-112                                </v>
      </c>
      <c r="Y64" s="17" t="s">
        <v>1813</v>
      </c>
      <c r="Z64" s="17" t="s">
        <v>1920</v>
      </c>
      <c r="AA64" s="17" t="s">
        <v>1918</v>
      </c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40"/>
      <c r="AT64" s="33" t="s">
        <v>807</v>
      </c>
      <c r="AU64" s="33" t="s">
        <v>862</v>
      </c>
      <c r="AV64" s="36" t="s">
        <v>1022</v>
      </c>
      <c r="AW64" s="33" t="str">
        <f t="shared" si="5"/>
        <v>L-SOFC103-05</v>
      </c>
      <c r="AX64" s="33" t="s">
        <v>862</v>
      </c>
      <c r="AZ64" s="81" t="str">
        <f t="shared" si="6"/>
        <v>0.6/1kV FR-CV 1C-185㎟-P</v>
      </c>
    </row>
    <row r="65" spans="1:52" s="4" customFormat="1" ht="25" hidden="1" customHeight="1">
      <c r="A65" s="60" t="str">
        <f t="shared" si="2"/>
        <v>O</v>
      </c>
      <c r="B65" s="60">
        <f t="shared" si="8"/>
        <v>45</v>
      </c>
      <c r="C65" s="55" t="str">
        <f t="shared" si="0"/>
        <v>L-SOFC103-06</v>
      </c>
      <c r="D65" s="56" t="s">
        <v>638</v>
      </c>
      <c r="E65" s="51" t="s">
        <v>93</v>
      </c>
      <c r="F65" s="16" t="s">
        <v>99</v>
      </c>
      <c r="G65" s="17" t="s">
        <v>92</v>
      </c>
      <c r="H65" s="18">
        <v>185</v>
      </c>
      <c r="I65" s="18"/>
      <c r="J65" s="18">
        <v>36</v>
      </c>
      <c r="K65" s="56">
        <f t="shared" si="1"/>
        <v>24</v>
      </c>
      <c r="L65" s="56">
        <f t="shared" si="3"/>
        <v>452.39</v>
      </c>
      <c r="M65" s="139"/>
      <c r="N65" s="143"/>
      <c r="O65" s="15">
        <v>0.48</v>
      </c>
      <c r="P65" s="18">
        <v>300</v>
      </c>
      <c r="Q65" s="18" t="s">
        <v>641</v>
      </c>
      <c r="R65" s="17" t="s">
        <v>792</v>
      </c>
      <c r="S65" s="17" t="s">
        <v>30</v>
      </c>
      <c r="T65" s="17" t="s">
        <v>1176</v>
      </c>
      <c r="U65" s="17" t="s">
        <v>1333</v>
      </c>
      <c r="V65" s="17" t="s">
        <v>117</v>
      </c>
      <c r="W65" s="17" t="s">
        <v>1268</v>
      </c>
      <c r="X65" s="17" t="str">
        <f t="shared" si="4"/>
        <v xml:space="preserve">K-TF-455  K-TF-107  K-TF-112                                </v>
      </c>
      <c r="Y65" s="17" t="s">
        <v>1813</v>
      </c>
      <c r="Z65" s="17" t="s">
        <v>1920</v>
      </c>
      <c r="AA65" s="17" t="s">
        <v>1918</v>
      </c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40"/>
      <c r="AT65" s="33" t="s">
        <v>807</v>
      </c>
      <c r="AU65" s="33" t="s">
        <v>862</v>
      </c>
      <c r="AV65" s="36" t="s">
        <v>1023</v>
      </c>
      <c r="AW65" s="33" t="str">
        <f t="shared" si="5"/>
        <v>L-SOFC103-06</v>
      </c>
      <c r="AX65" s="33" t="s">
        <v>862</v>
      </c>
      <c r="AZ65" s="81" t="str">
        <f t="shared" si="6"/>
        <v>0.6/1kV FR-CV 1C-185㎟-P</v>
      </c>
    </row>
    <row r="66" spans="1:52" s="4" customFormat="1" ht="25" hidden="1" customHeight="1">
      <c r="A66" s="60" t="str">
        <f t="shared" si="2"/>
        <v>O</v>
      </c>
      <c r="B66" s="60">
        <f t="shared" si="8"/>
        <v>46</v>
      </c>
      <c r="C66" s="55" t="str">
        <f t="shared" si="0"/>
        <v>L-SOFC104-01</v>
      </c>
      <c r="D66" s="56" t="s">
        <v>638</v>
      </c>
      <c r="E66" s="51" t="s">
        <v>118</v>
      </c>
      <c r="F66" s="16" t="s">
        <v>99</v>
      </c>
      <c r="G66" s="17" t="s">
        <v>56</v>
      </c>
      <c r="H66" s="18">
        <v>185</v>
      </c>
      <c r="I66" s="18"/>
      <c r="J66" s="18">
        <v>37</v>
      </c>
      <c r="K66" s="56">
        <f t="shared" si="1"/>
        <v>24</v>
      </c>
      <c r="L66" s="56">
        <f t="shared" si="3"/>
        <v>452.39</v>
      </c>
      <c r="M66" s="138" t="s">
        <v>1364</v>
      </c>
      <c r="N66" s="141">
        <v>13</v>
      </c>
      <c r="O66" s="15">
        <v>0.48</v>
      </c>
      <c r="P66" s="18">
        <v>300</v>
      </c>
      <c r="Q66" s="18" t="s">
        <v>640</v>
      </c>
      <c r="R66" s="17" t="s">
        <v>792</v>
      </c>
      <c r="S66" s="17" t="s">
        <v>30</v>
      </c>
      <c r="T66" s="17" t="s">
        <v>1176</v>
      </c>
      <c r="U66" s="17" t="s">
        <v>1333</v>
      </c>
      <c r="V66" s="17" t="s">
        <v>119</v>
      </c>
      <c r="W66" s="17" t="s">
        <v>1269</v>
      </c>
      <c r="X66" s="17" t="str">
        <f t="shared" si="4"/>
        <v xml:space="preserve">K-TF-455  K-TF-107  K-TF-112                                </v>
      </c>
      <c r="Y66" s="17" t="s">
        <v>1813</v>
      </c>
      <c r="Z66" s="17" t="s">
        <v>1920</v>
      </c>
      <c r="AA66" s="17" t="s">
        <v>1918</v>
      </c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40"/>
      <c r="AT66" s="33" t="s">
        <v>807</v>
      </c>
      <c r="AU66" s="33" t="s">
        <v>863</v>
      </c>
      <c r="AV66" s="36" t="s">
        <v>1014</v>
      </c>
      <c r="AW66" s="33" t="str">
        <f t="shared" si="5"/>
        <v>L-SOFC104-01</v>
      </c>
      <c r="AX66" s="33" t="s">
        <v>863</v>
      </c>
      <c r="AZ66" s="81" t="str">
        <f t="shared" si="6"/>
        <v>0.6/1kV FR-CV 1C-185㎟-P</v>
      </c>
    </row>
    <row r="67" spans="1:52" s="4" customFormat="1" ht="25" hidden="1" customHeight="1">
      <c r="A67" s="60" t="str">
        <f t="shared" si="2"/>
        <v>O</v>
      </c>
      <c r="B67" s="60">
        <f t="shared" si="8"/>
        <v>47</v>
      </c>
      <c r="C67" s="55" t="str">
        <f t="shared" si="0"/>
        <v>L-SOFC104-02</v>
      </c>
      <c r="D67" s="56" t="s">
        <v>638</v>
      </c>
      <c r="E67" s="51" t="s">
        <v>34</v>
      </c>
      <c r="F67" s="16" t="s">
        <v>99</v>
      </c>
      <c r="G67" s="17" t="s">
        <v>63</v>
      </c>
      <c r="H67" s="18">
        <v>185</v>
      </c>
      <c r="I67" s="18"/>
      <c r="J67" s="18">
        <v>37</v>
      </c>
      <c r="K67" s="56">
        <f t="shared" si="1"/>
        <v>24</v>
      </c>
      <c r="L67" s="56">
        <f t="shared" si="3"/>
        <v>452.39</v>
      </c>
      <c r="M67" s="140"/>
      <c r="N67" s="142"/>
      <c r="O67" s="15">
        <v>0.48</v>
      </c>
      <c r="P67" s="18">
        <v>300</v>
      </c>
      <c r="Q67" s="18" t="s">
        <v>642</v>
      </c>
      <c r="R67" s="17" t="s">
        <v>792</v>
      </c>
      <c r="S67" s="17" t="s">
        <v>95</v>
      </c>
      <c r="T67" s="17" t="s">
        <v>1176</v>
      </c>
      <c r="U67" s="17" t="s">
        <v>1333</v>
      </c>
      <c r="V67" s="17" t="s">
        <v>120</v>
      </c>
      <c r="W67" s="17" t="s">
        <v>1269</v>
      </c>
      <c r="X67" s="17" t="str">
        <f t="shared" si="4"/>
        <v xml:space="preserve">K-TF-455  K-TF-107  K-TF-112                                </v>
      </c>
      <c r="Y67" s="17" t="s">
        <v>1813</v>
      </c>
      <c r="Z67" s="17" t="s">
        <v>1920</v>
      </c>
      <c r="AA67" s="17" t="s">
        <v>1918</v>
      </c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40"/>
      <c r="AT67" s="33" t="s">
        <v>807</v>
      </c>
      <c r="AU67" s="33" t="s">
        <v>863</v>
      </c>
      <c r="AV67" s="36" t="s">
        <v>1015</v>
      </c>
      <c r="AW67" s="33" t="str">
        <f t="shared" si="5"/>
        <v>L-SOFC104-02</v>
      </c>
      <c r="AX67" s="33" t="s">
        <v>863</v>
      </c>
      <c r="AZ67" s="81" t="str">
        <f t="shared" si="6"/>
        <v>0.6/1kV FR-CV 1C-185㎟-P</v>
      </c>
    </row>
    <row r="68" spans="1:52" s="4" customFormat="1" ht="25" hidden="1" customHeight="1">
      <c r="A68" s="60" t="str">
        <f t="shared" si="2"/>
        <v>O</v>
      </c>
      <c r="B68" s="60">
        <f t="shared" si="8"/>
        <v>48</v>
      </c>
      <c r="C68" s="55" t="str">
        <f t="shared" si="0"/>
        <v>L-SOFC104-03</v>
      </c>
      <c r="D68" s="56" t="s">
        <v>638</v>
      </c>
      <c r="E68" s="51" t="s">
        <v>100</v>
      </c>
      <c r="F68" s="16" t="s">
        <v>94</v>
      </c>
      <c r="G68" s="17" t="s">
        <v>63</v>
      </c>
      <c r="H68" s="18">
        <v>185</v>
      </c>
      <c r="I68" s="18"/>
      <c r="J68" s="18">
        <v>37</v>
      </c>
      <c r="K68" s="56">
        <f t="shared" si="1"/>
        <v>24</v>
      </c>
      <c r="L68" s="56">
        <f t="shared" si="3"/>
        <v>452.39</v>
      </c>
      <c r="M68" s="139"/>
      <c r="N68" s="143"/>
      <c r="O68" s="15">
        <v>0.48</v>
      </c>
      <c r="P68" s="18">
        <v>300</v>
      </c>
      <c r="Q68" s="18" t="s">
        <v>642</v>
      </c>
      <c r="R68" s="17" t="s">
        <v>792</v>
      </c>
      <c r="S68" s="17" t="s">
        <v>95</v>
      </c>
      <c r="T68" s="17" t="s">
        <v>1176</v>
      </c>
      <c r="U68" s="17" t="s">
        <v>1333</v>
      </c>
      <c r="V68" s="17" t="s">
        <v>119</v>
      </c>
      <c r="W68" s="17" t="s">
        <v>1269</v>
      </c>
      <c r="X68" s="17" t="str">
        <f t="shared" si="4"/>
        <v xml:space="preserve">K-TF-455  K-TF-107  K-TF-112                                </v>
      </c>
      <c r="Y68" s="17" t="s">
        <v>1813</v>
      </c>
      <c r="Z68" s="17" t="s">
        <v>1920</v>
      </c>
      <c r="AA68" s="17" t="s">
        <v>1918</v>
      </c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40"/>
      <c r="AT68" s="33" t="s">
        <v>807</v>
      </c>
      <c r="AU68" s="33" t="s">
        <v>863</v>
      </c>
      <c r="AV68" s="36" t="s">
        <v>1020</v>
      </c>
      <c r="AW68" s="33" t="str">
        <f t="shared" si="5"/>
        <v>L-SOFC104-03</v>
      </c>
      <c r="AX68" s="33" t="s">
        <v>863</v>
      </c>
      <c r="AZ68" s="81" t="str">
        <f t="shared" si="6"/>
        <v>0.6/1kV FR-CV 1C-185㎟-P</v>
      </c>
    </row>
    <row r="69" spans="1:52" s="4" customFormat="1" ht="25" hidden="1" customHeight="1">
      <c r="A69" s="60" t="str">
        <f t="shared" si="2"/>
        <v>O</v>
      </c>
      <c r="B69" s="60">
        <f t="shared" si="8"/>
        <v>49</v>
      </c>
      <c r="C69" s="55" t="str">
        <f t="shared" si="0"/>
        <v>L-SOFC104-04</v>
      </c>
      <c r="D69" s="56" t="s">
        <v>638</v>
      </c>
      <c r="E69" s="51" t="s">
        <v>100</v>
      </c>
      <c r="F69" s="16" t="s">
        <v>121</v>
      </c>
      <c r="G69" s="17" t="s">
        <v>63</v>
      </c>
      <c r="H69" s="18">
        <v>185</v>
      </c>
      <c r="I69" s="18"/>
      <c r="J69" s="18">
        <v>37</v>
      </c>
      <c r="K69" s="56">
        <f t="shared" si="1"/>
        <v>24</v>
      </c>
      <c r="L69" s="56">
        <f t="shared" si="3"/>
        <v>452.39</v>
      </c>
      <c r="M69" s="138" t="s">
        <v>1365</v>
      </c>
      <c r="N69" s="141">
        <v>13</v>
      </c>
      <c r="O69" s="15">
        <v>0.48</v>
      </c>
      <c r="P69" s="18">
        <v>300</v>
      </c>
      <c r="Q69" s="18" t="s">
        <v>641</v>
      </c>
      <c r="R69" s="17" t="s">
        <v>792</v>
      </c>
      <c r="S69" s="17" t="s">
        <v>30</v>
      </c>
      <c r="T69" s="17" t="s">
        <v>1176</v>
      </c>
      <c r="U69" s="17" t="s">
        <v>1333</v>
      </c>
      <c r="V69" s="17" t="s">
        <v>122</v>
      </c>
      <c r="W69" s="17" t="s">
        <v>1269</v>
      </c>
      <c r="X69" s="17" t="str">
        <f t="shared" si="4"/>
        <v xml:space="preserve">K-TF-455  K-TF-107  K-TF-112                                </v>
      </c>
      <c r="Y69" s="17" t="s">
        <v>1813</v>
      </c>
      <c r="Z69" s="17" t="s">
        <v>1920</v>
      </c>
      <c r="AA69" s="17" t="s">
        <v>1918</v>
      </c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40"/>
      <c r="AT69" s="33" t="s">
        <v>807</v>
      </c>
      <c r="AU69" s="33" t="s">
        <v>863</v>
      </c>
      <c r="AV69" s="36" t="s">
        <v>1021</v>
      </c>
      <c r="AW69" s="33" t="str">
        <f t="shared" si="5"/>
        <v>L-SOFC104-04</v>
      </c>
      <c r="AX69" s="33" t="s">
        <v>863</v>
      </c>
      <c r="AZ69" s="81" t="str">
        <f t="shared" si="6"/>
        <v>0.6/1kV FR-CV 1C-185㎟-P</v>
      </c>
    </row>
    <row r="70" spans="1:52" s="4" customFormat="1" ht="25" hidden="1" customHeight="1">
      <c r="A70" s="60" t="str">
        <f t="shared" si="2"/>
        <v>O</v>
      </c>
      <c r="B70" s="60">
        <f t="shared" si="8"/>
        <v>50</v>
      </c>
      <c r="C70" s="55" t="str">
        <f t="shared" si="0"/>
        <v>L-SOFC104-05</v>
      </c>
      <c r="D70" s="56" t="s">
        <v>638</v>
      </c>
      <c r="E70" s="51" t="s">
        <v>93</v>
      </c>
      <c r="F70" s="16" t="s">
        <v>94</v>
      </c>
      <c r="G70" s="17" t="s">
        <v>6</v>
      </c>
      <c r="H70" s="18">
        <v>185</v>
      </c>
      <c r="I70" s="18"/>
      <c r="J70" s="18">
        <v>37</v>
      </c>
      <c r="K70" s="56">
        <f t="shared" si="1"/>
        <v>24</v>
      </c>
      <c r="L70" s="56">
        <f t="shared" si="3"/>
        <v>452.39</v>
      </c>
      <c r="M70" s="140"/>
      <c r="N70" s="142"/>
      <c r="O70" s="15">
        <v>0.48</v>
      </c>
      <c r="P70" s="18">
        <v>300</v>
      </c>
      <c r="Q70" s="18" t="s">
        <v>641</v>
      </c>
      <c r="R70" s="17" t="s">
        <v>792</v>
      </c>
      <c r="S70" s="17" t="s">
        <v>95</v>
      </c>
      <c r="T70" s="17" t="s">
        <v>1176</v>
      </c>
      <c r="U70" s="17" t="s">
        <v>1333</v>
      </c>
      <c r="V70" s="17" t="s">
        <v>122</v>
      </c>
      <c r="W70" s="17" t="s">
        <v>1269</v>
      </c>
      <c r="X70" s="17" t="str">
        <f t="shared" si="4"/>
        <v xml:space="preserve">K-TF-455  K-TF-107  K-TF-112                                </v>
      </c>
      <c r="Y70" s="17" t="s">
        <v>1813</v>
      </c>
      <c r="Z70" s="17" t="s">
        <v>1920</v>
      </c>
      <c r="AA70" s="17" t="s">
        <v>1918</v>
      </c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40"/>
      <c r="AT70" s="33" t="s">
        <v>807</v>
      </c>
      <c r="AU70" s="33" t="s">
        <v>863</v>
      </c>
      <c r="AV70" s="36" t="s">
        <v>1022</v>
      </c>
      <c r="AW70" s="33" t="str">
        <f t="shared" si="5"/>
        <v>L-SOFC104-05</v>
      </c>
      <c r="AX70" s="33" t="s">
        <v>863</v>
      </c>
      <c r="AZ70" s="81" t="str">
        <f t="shared" si="6"/>
        <v>0.6/1kV FR-CV 1C-185㎟-P</v>
      </c>
    </row>
    <row r="71" spans="1:52" s="4" customFormat="1" ht="25" hidden="1" customHeight="1">
      <c r="A71" s="60" t="str">
        <f t="shared" si="2"/>
        <v>O</v>
      </c>
      <c r="B71" s="60">
        <f t="shared" si="8"/>
        <v>51</v>
      </c>
      <c r="C71" s="55" t="str">
        <f t="shared" si="0"/>
        <v>L-SOFC104-06</v>
      </c>
      <c r="D71" s="56" t="s">
        <v>638</v>
      </c>
      <c r="E71" s="51" t="s">
        <v>34</v>
      </c>
      <c r="F71" s="16" t="s">
        <v>94</v>
      </c>
      <c r="G71" s="17" t="s">
        <v>92</v>
      </c>
      <c r="H71" s="18">
        <v>185</v>
      </c>
      <c r="I71" s="18"/>
      <c r="J71" s="18">
        <v>37</v>
      </c>
      <c r="K71" s="56">
        <f t="shared" si="1"/>
        <v>24</v>
      </c>
      <c r="L71" s="56">
        <f t="shared" si="3"/>
        <v>452.39</v>
      </c>
      <c r="M71" s="139"/>
      <c r="N71" s="143"/>
      <c r="O71" s="15">
        <v>0.48</v>
      </c>
      <c r="P71" s="18">
        <v>300</v>
      </c>
      <c r="Q71" s="18" t="s">
        <v>640</v>
      </c>
      <c r="R71" s="17" t="s">
        <v>792</v>
      </c>
      <c r="S71" s="17" t="s">
        <v>104</v>
      </c>
      <c r="T71" s="17" t="s">
        <v>1176</v>
      </c>
      <c r="U71" s="17" t="s">
        <v>1333</v>
      </c>
      <c r="V71" s="17" t="s">
        <v>120</v>
      </c>
      <c r="W71" s="17" t="s">
        <v>1269</v>
      </c>
      <c r="X71" s="17" t="str">
        <f t="shared" si="4"/>
        <v xml:space="preserve">K-TF-455  K-TF-107  K-TF-112                                </v>
      </c>
      <c r="Y71" s="17" t="s">
        <v>1813</v>
      </c>
      <c r="Z71" s="17" t="s">
        <v>1920</v>
      </c>
      <c r="AA71" s="17" t="s">
        <v>1918</v>
      </c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40"/>
      <c r="AT71" s="33" t="s">
        <v>807</v>
      </c>
      <c r="AU71" s="33" t="s">
        <v>863</v>
      </c>
      <c r="AV71" s="36" t="s">
        <v>1023</v>
      </c>
      <c r="AW71" s="33" t="str">
        <f t="shared" si="5"/>
        <v>L-SOFC104-06</v>
      </c>
      <c r="AX71" s="33" t="s">
        <v>863</v>
      </c>
      <c r="AZ71" s="81" t="str">
        <f t="shared" si="6"/>
        <v>0.6/1kV FR-CV 1C-185㎟-P</v>
      </c>
    </row>
    <row r="72" spans="1:52" s="4" customFormat="1" ht="25" hidden="1" customHeight="1">
      <c r="A72" s="60" t="str">
        <f t="shared" si="2"/>
        <v>X</v>
      </c>
      <c r="B72" s="60">
        <f t="shared" si="8"/>
        <v>52</v>
      </c>
      <c r="C72" s="55" t="str">
        <f t="shared" si="0"/>
        <v>L-SOFC105-01</v>
      </c>
      <c r="D72" s="56" t="s">
        <v>638</v>
      </c>
      <c r="E72" s="51" t="s">
        <v>93</v>
      </c>
      <c r="F72" s="16" t="s">
        <v>99</v>
      </c>
      <c r="G72" s="17" t="s">
        <v>72</v>
      </c>
      <c r="H72" s="18">
        <v>185</v>
      </c>
      <c r="I72" s="18"/>
      <c r="J72" s="18">
        <v>40</v>
      </c>
      <c r="K72" s="56">
        <f t="shared" si="1"/>
        <v>24</v>
      </c>
      <c r="L72" s="56">
        <f t="shared" si="3"/>
        <v>452.39</v>
      </c>
      <c r="M72" s="138" t="s">
        <v>1366</v>
      </c>
      <c r="N72" s="141">
        <v>13</v>
      </c>
      <c r="O72" s="15">
        <v>0.48</v>
      </c>
      <c r="P72" s="18">
        <v>300</v>
      </c>
      <c r="Q72" s="18" t="s">
        <v>642</v>
      </c>
      <c r="R72" s="17" t="s">
        <v>792</v>
      </c>
      <c r="S72" s="17" t="s">
        <v>123</v>
      </c>
      <c r="T72" s="17" t="s">
        <v>1176</v>
      </c>
      <c r="U72" s="17" t="s">
        <v>1333</v>
      </c>
      <c r="V72" s="17" t="s">
        <v>124</v>
      </c>
      <c r="W72" s="17" t="s">
        <v>1270</v>
      </c>
      <c r="X72" s="17" t="str">
        <f t="shared" si="4"/>
        <v xml:space="preserve">K-TF-456  K-TF-208  K-TF-212  K-PC-555                              </v>
      </c>
      <c r="Y72" s="17" t="s">
        <v>1919</v>
      </c>
      <c r="Z72" s="17" t="s">
        <v>1921</v>
      </c>
      <c r="AA72" s="17" t="s">
        <v>1793</v>
      </c>
      <c r="AB72" s="17" t="s">
        <v>1814</v>
      </c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40"/>
      <c r="AT72" s="33" t="s">
        <v>807</v>
      </c>
      <c r="AU72" s="33" t="s">
        <v>864</v>
      </c>
      <c r="AV72" s="36" t="s">
        <v>1014</v>
      </c>
      <c r="AW72" s="33" t="str">
        <f t="shared" si="5"/>
        <v>L-SOFC105-01</v>
      </c>
      <c r="AX72" s="33" t="s">
        <v>864</v>
      </c>
      <c r="AZ72" s="81" t="str">
        <f t="shared" si="6"/>
        <v>0.6/1kV FR-CV 1C-185㎟-P</v>
      </c>
    </row>
    <row r="73" spans="1:52" s="4" customFormat="1" ht="25" hidden="1" customHeight="1">
      <c r="A73" s="60" t="str">
        <f t="shared" si="2"/>
        <v>X</v>
      </c>
      <c r="B73" s="60">
        <f t="shared" si="8"/>
        <v>53</v>
      </c>
      <c r="C73" s="55" t="str">
        <f t="shared" si="0"/>
        <v>L-SOFC105-02</v>
      </c>
      <c r="D73" s="56" t="s">
        <v>638</v>
      </c>
      <c r="E73" s="51" t="s">
        <v>93</v>
      </c>
      <c r="F73" s="16" t="s">
        <v>109</v>
      </c>
      <c r="G73" s="17" t="s">
        <v>92</v>
      </c>
      <c r="H73" s="18">
        <v>185</v>
      </c>
      <c r="I73" s="18"/>
      <c r="J73" s="18">
        <v>40</v>
      </c>
      <c r="K73" s="56">
        <f t="shared" si="1"/>
        <v>24</v>
      </c>
      <c r="L73" s="56">
        <f t="shared" si="3"/>
        <v>452.39</v>
      </c>
      <c r="M73" s="140"/>
      <c r="N73" s="142"/>
      <c r="O73" s="15">
        <v>0.48</v>
      </c>
      <c r="P73" s="18">
        <v>300</v>
      </c>
      <c r="Q73" s="18" t="s">
        <v>641</v>
      </c>
      <c r="R73" s="17" t="s">
        <v>792</v>
      </c>
      <c r="S73" s="17" t="s">
        <v>104</v>
      </c>
      <c r="T73" s="17" t="s">
        <v>1176</v>
      </c>
      <c r="U73" s="17" t="s">
        <v>1333</v>
      </c>
      <c r="V73" s="17" t="s">
        <v>125</v>
      </c>
      <c r="W73" s="17" t="s">
        <v>1270</v>
      </c>
      <c r="X73" s="17" t="str">
        <f t="shared" si="4"/>
        <v xml:space="preserve">K-TF-456  K-TF-208  K-TF-212  K-PC-555                              </v>
      </c>
      <c r="Y73" s="17" t="s">
        <v>1919</v>
      </c>
      <c r="Z73" s="17" t="s">
        <v>1921</v>
      </c>
      <c r="AA73" s="17" t="s">
        <v>1793</v>
      </c>
      <c r="AB73" s="17" t="s">
        <v>1814</v>
      </c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40"/>
      <c r="AT73" s="33" t="s">
        <v>807</v>
      </c>
      <c r="AU73" s="33" t="s">
        <v>864</v>
      </c>
      <c r="AV73" s="36" t="s">
        <v>1015</v>
      </c>
      <c r="AW73" s="33" t="str">
        <f t="shared" si="5"/>
        <v>L-SOFC105-02</v>
      </c>
      <c r="AX73" s="33" t="s">
        <v>864</v>
      </c>
      <c r="AZ73" s="81" t="str">
        <f t="shared" si="6"/>
        <v>0.6/1kV FR-CV 1C-185㎟-P</v>
      </c>
    </row>
    <row r="74" spans="1:52" s="4" customFormat="1" ht="25" hidden="1" customHeight="1">
      <c r="A74" s="60" t="str">
        <f t="shared" si="2"/>
        <v>X</v>
      </c>
      <c r="B74" s="60">
        <f t="shared" si="8"/>
        <v>54</v>
      </c>
      <c r="C74" s="55" t="str">
        <f t="shared" si="0"/>
        <v>L-SOFC105-03</v>
      </c>
      <c r="D74" s="56" t="s">
        <v>638</v>
      </c>
      <c r="E74" s="51" t="s">
        <v>34</v>
      </c>
      <c r="F74" s="16" t="s">
        <v>94</v>
      </c>
      <c r="G74" s="17" t="s">
        <v>63</v>
      </c>
      <c r="H74" s="18">
        <v>185</v>
      </c>
      <c r="I74" s="18"/>
      <c r="J74" s="18">
        <v>40</v>
      </c>
      <c r="K74" s="56">
        <f t="shared" si="1"/>
        <v>24</v>
      </c>
      <c r="L74" s="56">
        <f t="shared" si="3"/>
        <v>452.39</v>
      </c>
      <c r="M74" s="139"/>
      <c r="N74" s="143"/>
      <c r="O74" s="15">
        <v>0.48</v>
      </c>
      <c r="P74" s="18">
        <v>300</v>
      </c>
      <c r="Q74" s="18" t="s">
        <v>642</v>
      </c>
      <c r="R74" s="17" t="s">
        <v>792</v>
      </c>
      <c r="S74" s="17" t="s">
        <v>104</v>
      </c>
      <c r="T74" s="17" t="s">
        <v>1176</v>
      </c>
      <c r="U74" s="17" t="s">
        <v>1333</v>
      </c>
      <c r="V74" s="17" t="s">
        <v>126</v>
      </c>
      <c r="W74" s="17" t="s">
        <v>1270</v>
      </c>
      <c r="X74" s="17" t="str">
        <f t="shared" si="4"/>
        <v xml:space="preserve">K-TF-456  K-TF-208  K-TF-212  K-PC-555                              </v>
      </c>
      <c r="Y74" s="17" t="s">
        <v>1919</v>
      </c>
      <c r="Z74" s="17" t="s">
        <v>1921</v>
      </c>
      <c r="AA74" s="17" t="s">
        <v>1793</v>
      </c>
      <c r="AB74" s="17" t="s">
        <v>1814</v>
      </c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40"/>
      <c r="AT74" s="33" t="s">
        <v>807</v>
      </c>
      <c r="AU74" s="33" t="s">
        <v>864</v>
      </c>
      <c r="AV74" s="36" t="s">
        <v>1020</v>
      </c>
      <c r="AW74" s="33" t="str">
        <f t="shared" si="5"/>
        <v>L-SOFC105-03</v>
      </c>
      <c r="AX74" s="33" t="s">
        <v>864</v>
      </c>
      <c r="AZ74" s="81" t="str">
        <f t="shared" si="6"/>
        <v>0.6/1kV FR-CV 1C-185㎟-P</v>
      </c>
    </row>
    <row r="75" spans="1:52" s="4" customFormat="1" ht="25" hidden="1" customHeight="1">
      <c r="A75" s="60" t="str">
        <f t="shared" si="2"/>
        <v>X</v>
      </c>
      <c r="B75" s="60">
        <f t="shared" si="8"/>
        <v>55</v>
      </c>
      <c r="C75" s="55" t="str">
        <f t="shared" si="0"/>
        <v>L-SOFC105-04</v>
      </c>
      <c r="D75" s="56" t="s">
        <v>638</v>
      </c>
      <c r="E75" s="51" t="s">
        <v>93</v>
      </c>
      <c r="F75" s="16" t="s">
        <v>108</v>
      </c>
      <c r="G75" s="17" t="s">
        <v>72</v>
      </c>
      <c r="H75" s="18">
        <v>185</v>
      </c>
      <c r="I75" s="18"/>
      <c r="J75" s="18">
        <v>40</v>
      </c>
      <c r="K75" s="56">
        <f t="shared" si="1"/>
        <v>24</v>
      </c>
      <c r="L75" s="56">
        <f t="shared" si="3"/>
        <v>452.39</v>
      </c>
      <c r="M75" s="138" t="s">
        <v>1367</v>
      </c>
      <c r="N75" s="141">
        <v>13</v>
      </c>
      <c r="O75" s="15">
        <v>0.48</v>
      </c>
      <c r="P75" s="18">
        <v>300</v>
      </c>
      <c r="Q75" s="18" t="s">
        <v>642</v>
      </c>
      <c r="R75" s="17" t="s">
        <v>792</v>
      </c>
      <c r="S75" s="17" t="s">
        <v>30</v>
      </c>
      <c r="T75" s="17" t="s">
        <v>1176</v>
      </c>
      <c r="U75" s="17" t="s">
        <v>1333</v>
      </c>
      <c r="V75" s="17" t="s">
        <v>124</v>
      </c>
      <c r="W75" s="17" t="s">
        <v>1270</v>
      </c>
      <c r="X75" s="17" t="str">
        <f t="shared" si="4"/>
        <v xml:space="preserve">K-TF-456  K-TF-208  K-TF-212  K-PC-554                              </v>
      </c>
      <c r="Y75" s="17" t="s">
        <v>1919</v>
      </c>
      <c r="Z75" s="17" t="s">
        <v>1921</v>
      </c>
      <c r="AA75" s="17" t="s">
        <v>1793</v>
      </c>
      <c r="AB75" s="17" t="s">
        <v>1815</v>
      </c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40"/>
      <c r="AT75" s="33" t="s">
        <v>807</v>
      </c>
      <c r="AU75" s="33" t="s">
        <v>864</v>
      </c>
      <c r="AV75" s="36" t="s">
        <v>1021</v>
      </c>
      <c r="AW75" s="33" t="str">
        <f t="shared" si="5"/>
        <v>L-SOFC105-04</v>
      </c>
      <c r="AX75" s="33" t="s">
        <v>864</v>
      </c>
      <c r="AZ75" s="81" t="str">
        <f t="shared" si="6"/>
        <v>0.6/1kV FR-CV 1C-185㎟-P</v>
      </c>
    </row>
    <row r="76" spans="1:52" s="4" customFormat="1" ht="25" hidden="1" customHeight="1">
      <c r="A76" s="60" t="str">
        <f t="shared" si="2"/>
        <v>X</v>
      </c>
      <c r="B76" s="60">
        <f t="shared" si="8"/>
        <v>56</v>
      </c>
      <c r="C76" s="55" t="str">
        <f t="shared" si="0"/>
        <v>L-SOFC105-05</v>
      </c>
      <c r="D76" s="56" t="s">
        <v>638</v>
      </c>
      <c r="E76" s="51" t="s">
        <v>93</v>
      </c>
      <c r="F76" s="16" t="s">
        <v>99</v>
      </c>
      <c r="G76" s="17" t="s">
        <v>63</v>
      </c>
      <c r="H76" s="18">
        <v>185</v>
      </c>
      <c r="I76" s="18"/>
      <c r="J76" s="18">
        <v>40</v>
      </c>
      <c r="K76" s="56">
        <f t="shared" si="1"/>
        <v>24</v>
      </c>
      <c r="L76" s="56">
        <f t="shared" si="3"/>
        <v>452.39</v>
      </c>
      <c r="M76" s="140"/>
      <c r="N76" s="142"/>
      <c r="O76" s="15">
        <v>0.48</v>
      </c>
      <c r="P76" s="18">
        <v>300</v>
      </c>
      <c r="Q76" s="18" t="s">
        <v>642</v>
      </c>
      <c r="R76" s="17" t="s">
        <v>792</v>
      </c>
      <c r="S76" s="17" t="s">
        <v>97</v>
      </c>
      <c r="T76" s="17" t="s">
        <v>1176</v>
      </c>
      <c r="U76" s="17" t="s">
        <v>1333</v>
      </c>
      <c r="V76" s="17" t="s">
        <v>124</v>
      </c>
      <c r="W76" s="17" t="s">
        <v>1270</v>
      </c>
      <c r="X76" s="17" t="str">
        <f t="shared" si="4"/>
        <v xml:space="preserve">K-TF-456  K-TF-208  K-TF-212  K-PC-554                              </v>
      </c>
      <c r="Y76" s="17" t="s">
        <v>1919</v>
      </c>
      <c r="Z76" s="17" t="s">
        <v>1921</v>
      </c>
      <c r="AA76" s="17" t="s">
        <v>1793</v>
      </c>
      <c r="AB76" s="17" t="s">
        <v>1815</v>
      </c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40"/>
      <c r="AT76" s="33" t="s">
        <v>807</v>
      </c>
      <c r="AU76" s="33" t="s">
        <v>864</v>
      </c>
      <c r="AV76" s="36" t="s">
        <v>1022</v>
      </c>
      <c r="AW76" s="33" t="str">
        <f t="shared" si="5"/>
        <v>L-SOFC105-05</v>
      </c>
      <c r="AX76" s="33" t="s">
        <v>864</v>
      </c>
      <c r="AZ76" s="81" t="str">
        <f t="shared" si="6"/>
        <v>0.6/1kV FR-CV 1C-185㎟-P</v>
      </c>
    </row>
    <row r="77" spans="1:52" s="4" customFormat="1" ht="25" hidden="1" customHeight="1">
      <c r="A77" s="60" t="str">
        <f t="shared" si="2"/>
        <v>X</v>
      </c>
      <c r="B77" s="60">
        <f t="shared" si="8"/>
        <v>57</v>
      </c>
      <c r="C77" s="55" t="str">
        <f t="shared" si="0"/>
        <v>L-SOFC105-06</v>
      </c>
      <c r="D77" s="56" t="s">
        <v>638</v>
      </c>
      <c r="E77" s="51" t="s">
        <v>34</v>
      </c>
      <c r="F77" s="16" t="s">
        <v>99</v>
      </c>
      <c r="G77" s="17" t="s">
        <v>56</v>
      </c>
      <c r="H77" s="18">
        <v>185</v>
      </c>
      <c r="I77" s="18"/>
      <c r="J77" s="18">
        <v>40</v>
      </c>
      <c r="K77" s="56">
        <f t="shared" si="1"/>
        <v>24</v>
      </c>
      <c r="L77" s="56">
        <f t="shared" si="3"/>
        <v>452.39</v>
      </c>
      <c r="M77" s="139"/>
      <c r="N77" s="143"/>
      <c r="O77" s="15">
        <v>0.48</v>
      </c>
      <c r="P77" s="18">
        <v>300</v>
      </c>
      <c r="Q77" s="18" t="s">
        <v>641</v>
      </c>
      <c r="R77" s="17" t="s">
        <v>792</v>
      </c>
      <c r="S77" s="17" t="s">
        <v>95</v>
      </c>
      <c r="T77" s="17" t="s">
        <v>1176</v>
      </c>
      <c r="U77" s="17" t="s">
        <v>1333</v>
      </c>
      <c r="V77" s="17" t="s">
        <v>126</v>
      </c>
      <c r="W77" s="17" t="s">
        <v>1270</v>
      </c>
      <c r="X77" s="17" t="str">
        <f t="shared" si="4"/>
        <v xml:space="preserve">K-TF-456  K-TF-208  K-TF-212  K-PC-554                              </v>
      </c>
      <c r="Y77" s="17" t="s">
        <v>1919</v>
      </c>
      <c r="Z77" s="17" t="s">
        <v>1921</v>
      </c>
      <c r="AA77" s="17" t="s">
        <v>1793</v>
      </c>
      <c r="AB77" s="17" t="s">
        <v>1815</v>
      </c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40"/>
      <c r="AT77" s="33" t="s">
        <v>807</v>
      </c>
      <c r="AU77" s="33" t="s">
        <v>864</v>
      </c>
      <c r="AV77" s="36" t="s">
        <v>1023</v>
      </c>
      <c r="AW77" s="33" t="str">
        <f t="shared" si="5"/>
        <v>L-SOFC105-06</v>
      </c>
      <c r="AX77" s="33" t="s">
        <v>864</v>
      </c>
      <c r="AZ77" s="81" t="str">
        <f t="shared" si="6"/>
        <v>0.6/1kV FR-CV 1C-185㎟-P</v>
      </c>
    </row>
    <row r="78" spans="1:52" s="4" customFormat="1" ht="25" hidden="1" customHeight="1">
      <c r="A78" s="60" t="str">
        <f t="shared" si="2"/>
        <v>X</v>
      </c>
      <c r="B78" s="60">
        <f t="shared" si="8"/>
        <v>58</v>
      </c>
      <c r="C78" s="55" t="str">
        <f t="shared" si="0"/>
        <v>L-SOFC106-01</v>
      </c>
      <c r="D78" s="56" t="s">
        <v>638</v>
      </c>
      <c r="E78" s="51" t="s">
        <v>34</v>
      </c>
      <c r="F78" s="16" t="s">
        <v>94</v>
      </c>
      <c r="G78" s="17" t="s">
        <v>63</v>
      </c>
      <c r="H78" s="18">
        <v>185</v>
      </c>
      <c r="I78" s="18"/>
      <c r="J78" s="18">
        <v>43</v>
      </c>
      <c r="K78" s="56">
        <f t="shared" si="1"/>
        <v>24</v>
      </c>
      <c r="L78" s="56">
        <f t="shared" si="3"/>
        <v>452.39</v>
      </c>
      <c r="M78" s="138" t="s">
        <v>1368</v>
      </c>
      <c r="N78" s="141">
        <v>13</v>
      </c>
      <c r="O78" s="15">
        <v>0.48</v>
      </c>
      <c r="P78" s="18">
        <v>300</v>
      </c>
      <c r="Q78" s="18" t="s">
        <v>641</v>
      </c>
      <c r="R78" s="17" t="s">
        <v>792</v>
      </c>
      <c r="S78" s="17" t="s">
        <v>30</v>
      </c>
      <c r="T78" s="17" t="s">
        <v>1176</v>
      </c>
      <c r="U78" s="17" t="s">
        <v>1333</v>
      </c>
      <c r="V78" s="17" t="s">
        <v>127</v>
      </c>
      <c r="W78" s="17" t="s">
        <v>1271</v>
      </c>
      <c r="X78" s="17" t="str">
        <f t="shared" si="4"/>
        <v xml:space="preserve">K-TF-456  K-TF-208  K-TF-212  K-PC-553                              </v>
      </c>
      <c r="Y78" s="17" t="s">
        <v>1919</v>
      </c>
      <c r="Z78" s="17" t="s">
        <v>1921</v>
      </c>
      <c r="AA78" s="17" t="s">
        <v>1793</v>
      </c>
      <c r="AB78" s="17" t="s">
        <v>1816</v>
      </c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40"/>
      <c r="AT78" s="33" t="s">
        <v>807</v>
      </c>
      <c r="AU78" s="33" t="s">
        <v>865</v>
      </c>
      <c r="AV78" s="36" t="s">
        <v>1014</v>
      </c>
      <c r="AW78" s="33" t="str">
        <f t="shared" si="5"/>
        <v>L-SOFC106-01</v>
      </c>
      <c r="AX78" s="33" t="s">
        <v>865</v>
      </c>
      <c r="AZ78" s="81" t="str">
        <f t="shared" si="6"/>
        <v>0.6/1kV FR-CV 1C-185㎟-P</v>
      </c>
    </row>
    <row r="79" spans="1:52" s="4" customFormat="1" ht="25" hidden="1" customHeight="1">
      <c r="A79" s="60" t="str">
        <f t="shared" si="2"/>
        <v>X</v>
      </c>
      <c r="B79" s="60">
        <f t="shared" si="8"/>
        <v>59</v>
      </c>
      <c r="C79" s="55" t="str">
        <f t="shared" si="0"/>
        <v>L-SOFC106-02</v>
      </c>
      <c r="D79" s="56" t="s">
        <v>638</v>
      </c>
      <c r="E79" s="51" t="s">
        <v>34</v>
      </c>
      <c r="F79" s="16" t="s">
        <v>99</v>
      </c>
      <c r="G79" s="17" t="s">
        <v>63</v>
      </c>
      <c r="H79" s="18">
        <v>185</v>
      </c>
      <c r="I79" s="18"/>
      <c r="J79" s="18">
        <v>43</v>
      </c>
      <c r="K79" s="56">
        <f t="shared" si="1"/>
        <v>24</v>
      </c>
      <c r="L79" s="56">
        <f t="shared" si="3"/>
        <v>452.39</v>
      </c>
      <c r="M79" s="140"/>
      <c r="N79" s="142"/>
      <c r="O79" s="15">
        <v>0.48</v>
      </c>
      <c r="P79" s="18">
        <v>300</v>
      </c>
      <c r="Q79" s="18" t="s">
        <v>642</v>
      </c>
      <c r="R79" s="17" t="s">
        <v>792</v>
      </c>
      <c r="S79" s="17" t="s">
        <v>30</v>
      </c>
      <c r="T79" s="17" t="s">
        <v>1176</v>
      </c>
      <c r="U79" s="17" t="s">
        <v>1333</v>
      </c>
      <c r="V79" s="17" t="s">
        <v>128</v>
      </c>
      <c r="W79" s="17" t="s">
        <v>1271</v>
      </c>
      <c r="X79" s="17" t="str">
        <f t="shared" si="4"/>
        <v xml:space="preserve">K-TF-456  K-TF-208  K-TF-212  K-PC-553                              </v>
      </c>
      <c r="Y79" s="17" t="s">
        <v>1919</v>
      </c>
      <c r="Z79" s="17" t="s">
        <v>1921</v>
      </c>
      <c r="AA79" s="17" t="s">
        <v>1793</v>
      </c>
      <c r="AB79" s="17" t="s">
        <v>1816</v>
      </c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40"/>
      <c r="AT79" s="33" t="s">
        <v>807</v>
      </c>
      <c r="AU79" s="33" t="s">
        <v>865</v>
      </c>
      <c r="AV79" s="36" t="s">
        <v>1015</v>
      </c>
      <c r="AW79" s="33" t="str">
        <f t="shared" si="5"/>
        <v>L-SOFC106-02</v>
      </c>
      <c r="AX79" s="33" t="s">
        <v>865</v>
      </c>
      <c r="AZ79" s="81" t="str">
        <f t="shared" si="6"/>
        <v>0.6/1kV FR-CV 1C-185㎟-P</v>
      </c>
    </row>
    <row r="80" spans="1:52" s="4" customFormat="1" ht="25" hidden="1" customHeight="1">
      <c r="A80" s="60" t="str">
        <f t="shared" si="2"/>
        <v>X</v>
      </c>
      <c r="B80" s="60">
        <f t="shared" si="8"/>
        <v>60</v>
      </c>
      <c r="C80" s="55" t="str">
        <f t="shared" si="0"/>
        <v>L-SOFC106-03</v>
      </c>
      <c r="D80" s="56" t="s">
        <v>638</v>
      </c>
      <c r="E80" s="51" t="s">
        <v>100</v>
      </c>
      <c r="F80" s="16" t="s">
        <v>108</v>
      </c>
      <c r="G80" s="17" t="s">
        <v>92</v>
      </c>
      <c r="H80" s="18">
        <v>185</v>
      </c>
      <c r="I80" s="18"/>
      <c r="J80" s="18">
        <v>43</v>
      </c>
      <c r="K80" s="56">
        <f t="shared" si="1"/>
        <v>24</v>
      </c>
      <c r="L80" s="56">
        <f t="shared" si="3"/>
        <v>452.39</v>
      </c>
      <c r="M80" s="139"/>
      <c r="N80" s="143"/>
      <c r="O80" s="15">
        <v>0.48</v>
      </c>
      <c r="P80" s="18">
        <v>300</v>
      </c>
      <c r="Q80" s="18" t="s">
        <v>641</v>
      </c>
      <c r="R80" s="17" t="s">
        <v>792</v>
      </c>
      <c r="S80" s="17" t="s">
        <v>95</v>
      </c>
      <c r="T80" s="17" t="s">
        <v>1176</v>
      </c>
      <c r="U80" s="17" t="s">
        <v>1333</v>
      </c>
      <c r="V80" s="17" t="s">
        <v>129</v>
      </c>
      <c r="W80" s="17" t="s">
        <v>1271</v>
      </c>
      <c r="X80" s="17" t="str">
        <f t="shared" si="4"/>
        <v xml:space="preserve">K-TF-456  K-TF-208  K-TF-212  K-PC-553                              </v>
      </c>
      <c r="Y80" s="17" t="s">
        <v>1919</v>
      </c>
      <c r="Z80" s="17" t="s">
        <v>1921</v>
      </c>
      <c r="AA80" s="17" t="s">
        <v>1793</v>
      </c>
      <c r="AB80" s="17" t="s">
        <v>1816</v>
      </c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40"/>
      <c r="AT80" s="33" t="s">
        <v>807</v>
      </c>
      <c r="AU80" s="33" t="s">
        <v>865</v>
      </c>
      <c r="AV80" s="36" t="s">
        <v>1020</v>
      </c>
      <c r="AW80" s="33" t="str">
        <f t="shared" si="5"/>
        <v>L-SOFC106-03</v>
      </c>
      <c r="AX80" s="33" t="s">
        <v>865</v>
      </c>
      <c r="AZ80" s="81" t="str">
        <f t="shared" si="6"/>
        <v>0.6/1kV FR-CV 1C-185㎟-P</v>
      </c>
    </row>
    <row r="81" spans="1:52" s="4" customFormat="1" ht="25" hidden="1" customHeight="1">
      <c r="A81" s="60" t="str">
        <f t="shared" si="2"/>
        <v>X</v>
      </c>
      <c r="B81" s="60">
        <f t="shared" si="8"/>
        <v>61</v>
      </c>
      <c r="C81" s="55" t="str">
        <f t="shared" si="0"/>
        <v>L-SOFC106-04</v>
      </c>
      <c r="D81" s="56" t="s">
        <v>638</v>
      </c>
      <c r="E81" s="51" t="s">
        <v>106</v>
      </c>
      <c r="F81" s="16" t="s">
        <v>99</v>
      </c>
      <c r="G81" s="17" t="s">
        <v>56</v>
      </c>
      <c r="H81" s="18">
        <v>185</v>
      </c>
      <c r="I81" s="18"/>
      <c r="J81" s="18">
        <v>43</v>
      </c>
      <c r="K81" s="56">
        <f t="shared" si="1"/>
        <v>24</v>
      </c>
      <c r="L81" s="56">
        <f t="shared" si="3"/>
        <v>452.39</v>
      </c>
      <c r="M81" s="138" t="s">
        <v>1369</v>
      </c>
      <c r="N81" s="141">
        <v>13</v>
      </c>
      <c r="O81" s="15">
        <v>0.48</v>
      </c>
      <c r="P81" s="18">
        <v>300</v>
      </c>
      <c r="Q81" s="18" t="s">
        <v>642</v>
      </c>
      <c r="R81" s="17" t="s">
        <v>792</v>
      </c>
      <c r="S81" s="17" t="s">
        <v>95</v>
      </c>
      <c r="T81" s="17" t="s">
        <v>1176</v>
      </c>
      <c r="U81" s="17" t="s">
        <v>1333</v>
      </c>
      <c r="V81" s="17" t="s">
        <v>130</v>
      </c>
      <c r="W81" s="17" t="s">
        <v>1271</v>
      </c>
      <c r="X81" s="17" t="str">
        <f t="shared" si="4"/>
        <v xml:space="preserve">K-TF-456  K-TF-208  K-TF-212  K-PC-552                              </v>
      </c>
      <c r="Y81" s="17" t="s">
        <v>1919</v>
      </c>
      <c r="Z81" s="17" t="s">
        <v>1921</v>
      </c>
      <c r="AA81" s="17" t="s">
        <v>1793</v>
      </c>
      <c r="AB81" s="17" t="s">
        <v>1817</v>
      </c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40"/>
      <c r="AT81" s="33" t="s">
        <v>807</v>
      </c>
      <c r="AU81" s="33" t="s">
        <v>865</v>
      </c>
      <c r="AV81" s="36" t="s">
        <v>1021</v>
      </c>
      <c r="AW81" s="33" t="str">
        <f t="shared" si="5"/>
        <v>L-SOFC106-04</v>
      </c>
      <c r="AX81" s="33" t="s">
        <v>865</v>
      </c>
      <c r="AZ81" s="81" t="str">
        <f t="shared" si="6"/>
        <v>0.6/1kV FR-CV 1C-185㎟-P</v>
      </c>
    </row>
    <row r="82" spans="1:52" s="4" customFormat="1" ht="25" hidden="1" customHeight="1">
      <c r="A82" s="60" t="str">
        <f t="shared" si="2"/>
        <v>X</v>
      </c>
      <c r="B82" s="60">
        <f t="shared" si="8"/>
        <v>62</v>
      </c>
      <c r="C82" s="55" t="str">
        <f t="shared" si="0"/>
        <v>L-SOFC106-05</v>
      </c>
      <c r="D82" s="56" t="s">
        <v>638</v>
      </c>
      <c r="E82" s="51" t="s">
        <v>34</v>
      </c>
      <c r="F82" s="16" t="s">
        <v>94</v>
      </c>
      <c r="G82" s="17" t="s">
        <v>92</v>
      </c>
      <c r="H82" s="18">
        <v>185</v>
      </c>
      <c r="I82" s="18"/>
      <c r="J82" s="18">
        <v>43</v>
      </c>
      <c r="K82" s="56">
        <f t="shared" si="1"/>
        <v>24</v>
      </c>
      <c r="L82" s="56">
        <f t="shared" si="3"/>
        <v>452.39</v>
      </c>
      <c r="M82" s="140"/>
      <c r="N82" s="142"/>
      <c r="O82" s="15">
        <v>0.48</v>
      </c>
      <c r="P82" s="18">
        <v>300</v>
      </c>
      <c r="Q82" s="18" t="s">
        <v>642</v>
      </c>
      <c r="R82" s="17" t="s">
        <v>792</v>
      </c>
      <c r="S82" s="17" t="s">
        <v>104</v>
      </c>
      <c r="T82" s="17" t="s">
        <v>1176</v>
      </c>
      <c r="U82" s="17" t="s">
        <v>1333</v>
      </c>
      <c r="V82" s="17" t="s">
        <v>127</v>
      </c>
      <c r="W82" s="17" t="s">
        <v>1271</v>
      </c>
      <c r="X82" s="17" t="str">
        <f t="shared" si="4"/>
        <v xml:space="preserve">K-TF-456  K-TF-208  K-TF-212  K-PC-552                              </v>
      </c>
      <c r="Y82" s="17" t="s">
        <v>1919</v>
      </c>
      <c r="Z82" s="17" t="s">
        <v>1921</v>
      </c>
      <c r="AA82" s="17" t="s">
        <v>1793</v>
      </c>
      <c r="AB82" s="17" t="s">
        <v>1817</v>
      </c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40"/>
      <c r="AT82" s="33" t="s">
        <v>807</v>
      </c>
      <c r="AU82" s="33" t="s">
        <v>865</v>
      </c>
      <c r="AV82" s="36" t="s">
        <v>1022</v>
      </c>
      <c r="AW82" s="33" t="str">
        <f t="shared" si="5"/>
        <v>L-SOFC106-05</v>
      </c>
      <c r="AX82" s="33" t="s">
        <v>865</v>
      </c>
      <c r="AZ82" s="81" t="str">
        <f t="shared" si="6"/>
        <v>0.6/1kV FR-CV 1C-185㎟-P</v>
      </c>
    </row>
    <row r="83" spans="1:52" s="4" customFormat="1" ht="25" hidden="1" customHeight="1">
      <c r="A83" s="60" t="str">
        <f t="shared" si="2"/>
        <v>X</v>
      </c>
      <c r="B83" s="60">
        <f t="shared" si="8"/>
        <v>63</v>
      </c>
      <c r="C83" s="55" t="str">
        <f t="shared" si="0"/>
        <v>L-SOFC106-06</v>
      </c>
      <c r="D83" s="56" t="s">
        <v>638</v>
      </c>
      <c r="E83" s="51" t="s">
        <v>118</v>
      </c>
      <c r="F83" s="16" t="s">
        <v>99</v>
      </c>
      <c r="G83" s="17" t="s">
        <v>56</v>
      </c>
      <c r="H83" s="18">
        <v>185</v>
      </c>
      <c r="I83" s="18"/>
      <c r="J83" s="18">
        <v>43</v>
      </c>
      <c r="K83" s="56">
        <f t="shared" si="1"/>
        <v>24</v>
      </c>
      <c r="L83" s="56">
        <f t="shared" si="3"/>
        <v>452.39</v>
      </c>
      <c r="M83" s="139"/>
      <c r="N83" s="143"/>
      <c r="O83" s="15">
        <v>0.48</v>
      </c>
      <c r="P83" s="18">
        <v>300</v>
      </c>
      <c r="Q83" s="18" t="s">
        <v>641</v>
      </c>
      <c r="R83" s="17" t="s">
        <v>792</v>
      </c>
      <c r="S83" s="17" t="s">
        <v>30</v>
      </c>
      <c r="T83" s="17" t="s">
        <v>1176</v>
      </c>
      <c r="U83" s="17" t="s">
        <v>1333</v>
      </c>
      <c r="V83" s="17" t="s">
        <v>128</v>
      </c>
      <c r="W83" s="17" t="s">
        <v>1271</v>
      </c>
      <c r="X83" s="17" t="str">
        <f t="shared" si="4"/>
        <v xml:space="preserve">K-TF-456  K-TF-208  K-TF-212  K-PC-552                              </v>
      </c>
      <c r="Y83" s="17" t="s">
        <v>1919</v>
      </c>
      <c r="Z83" s="17" t="s">
        <v>1921</v>
      </c>
      <c r="AA83" s="17" t="s">
        <v>1793</v>
      </c>
      <c r="AB83" s="17" t="s">
        <v>1817</v>
      </c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40"/>
      <c r="AT83" s="33" t="s">
        <v>807</v>
      </c>
      <c r="AU83" s="33" t="s">
        <v>865</v>
      </c>
      <c r="AV83" s="36" t="s">
        <v>1023</v>
      </c>
      <c r="AW83" s="33" t="str">
        <f t="shared" si="5"/>
        <v>L-SOFC106-06</v>
      </c>
      <c r="AX83" s="33" t="s">
        <v>865</v>
      </c>
      <c r="AZ83" s="81" t="str">
        <f t="shared" si="6"/>
        <v>0.6/1kV FR-CV 1C-185㎟-P</v>
      </c>
    </row>
    <row r="84" spans="1:52" s="4" customFormat="1" ht="25" hidden="1" customHeight="1">
      <c r="A84" s="60" t="str">
        <f t="shared" si="2"/>
        <v>O</v>
      </c>
      <c r="B84" s="60">
        <f t="shared" si="8"/>
        <v>64</v>
      </c>
      <c r="C84" s="55" t="str">
        <f t="shared" ref="C84:C147" si="9">AW84</f>
        <v>L-SOFC107-01</v>
      </c>
      <c r="D84" s="56" t="s">
        <v>638</v>
      </c>
      <c r="E84" s="51" t="s">
        <v>34</v>
      </c>
      <c r="F84" s="16" t="s">
        <v>99</v>
      </c>
      <c r="G84" s="17" t="s">
        <v>63</v>
      </c>
      <c r="H84" s="18">
        <v>185</v>
      </c>
      <c r="I84" s="18"/>
      <c r="J84" s="18">
        <v>45</v>
      </c>
      <c r="K84" s="56">
        <f t="shared" ref="K84:K147" si="10">IF(AZ84="","",(VLOOKUP(AZ84,cable,2,FALSE)))</f>
        <v>24</v>
      </c>
      <c r="L84" s="56">
        <f t="shared" si="3"/>
        <v>452.39</v>
      </c>
      <c r="M84" s="138" t="s">
        <v>1370</v>
      </c>
      <c r="N84" s="141">
        <v>13</v>
      </c>
      <c r="O84" s="15">
        <v>0.48</v>
      </c>
      <c r="P84" s="18">
        <v>300</v>
      </c>
      <c r="Q84" s="18" t="s">
        <v>641</v>
      </c>
      <c r="R84" s="17" t="s">
        <v>792</v>
      </c>
      <c r="S84" s="17" t="s">
        <v>95</v>
      </c>
      <c r="T84" s="17" t="s">
        <v>1176</v>
      </c>
      <c r="U84" s="17" t="s">
        <v>1333</v>
      </c>
      <c r="V84" s="17" t="s">
        <v>131</v>
      </c>
      <c r="W84" s="17" t="s">
        <v>1272</v>
      </c>
      <c r="X84" s="17" t="str">
        <f t="shared" si="4"/>
        <v xml:space="preserve">K-TF-456  K-TF-108  K-TF-112  K-PC-562                              </v>
      </c>
      <c r="Y84" s="17" t="s">
        <v>1919</v>
      </c>
      <c r="Z84" s="17" t="s">
        <v>1958</v>
      </c>
      <c r="AA84" s="17" t="s">
        <v>1918</v>
      </c>
      <c r="AB84" s="17" t="s">
        <v>1820</v>
      </c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40"/>
      <c r="AT84" s="33" t="s">
        <v>807</v>
      </c>
      <c r="AU84" s="33" t="s">
        <v>866</v>
      </c>
      <c r="AV84" s="36" t="s">
        <v>1014</v>
      </c>
      <c r="AW84" s="33" t="str">
        <f t="shared" si="5"/>
        <v>L-SOFC107-01</v>
      </c>
      <c r="AX84" s="33" t="s">
        <v>866</v>
      </c>
      <c r="AZ84" s="81" t="str">
        <f t="shared" si="6"/>
        <v>0.6/1kV FR-CV 1C-185㎟-P</v>
      </c>
    </row>
    <row r="85" spans="1:52" s="4" customFormat="1" ht="25" hidden="1" customHeight="1">
      <c r="A85" s="60" t="str">
        <f t="shared" ref="A85:A148" si="11">IFERROR(IF(MATCH($A$18,Y85:AQ85,0),"O","X"),"X")</f>
        <v>O</v>
      </c>
      <c r="B85" s="60">
        <f t="shared" si="8"/>
        <v>65</v>
      </c>
      <c r="C85" s="55" t="str">
        <f t="shared" si="9"/>
        <v>L-SOFC107-02</v>
      </c>
      <c r="D85" s="56" t="s">
        <v>638</v>
      </c>
      <c r="E85" s="51" t="s">
        <v>93</v>
      </c>
      <c r="F85" s="16" t="s">
        <v>94</v>
      </c>
      <c r="G85" s="17" t="s">
        <v>132</v>
      </c>
      <c r="H85" s="18">
        <v>185</v>
      </c>
      <c r="I85" s="18"/>
      <c r="J85" s="18">
        <v>45</v>
      </c>
      <c r="K85" s="56">
        <f t="shared" si="10"/>
        <v>24</v>
      </c>
      <c r="L85" s="56">
        <f t="shared" ref="L85:L101" si="12">ROUNDUP(PI()*((K85/2)*(K85/2)),2)</f>
        <v>452.39</v>
      </c>
      <c r="M85" s="140"/>
      <c r="N85" s="142"/>
      <c r="O85" s="15">
        <v>0.48</v>
      </c>
      <c r="P85" s="18">
        <v>300</v>
      </c>
      <c r="Q85" s="18" t="s">
        <v>640</v>
      </c>
      <c r="R85" s="17" t="s">
        <v>792</v>
      </c>
      <c r="S85" s="17" t="s">
        <v>95</v>
      </c>
      <c r="T85" s="17" t="s">
        <v>1176</v>
      </c>
      <c r="U85" s="17" t="s">
        <v>1333</v>
      </c>
      <c r="V85" s="17" t="s">
        <v>133</v>
      </c>
      <c r="W85" s="17" t="s">
        <v>1272</v>
      </c>
      <c r="X85" s="17" t="str">
        <f t="shared" ref="X85:X148" si="13">IF(Y85="","",CONCATENATE(Y85,"  ",Z85,"  ",AA85,"  ",AB85,"  ",AC85,"  ",AD85,"  ",AE85,"  ",AF85,"  ",AG85,"  ",AH85,"  ",AI85,"  ",AJ85,"  ",AK85,"  ",AL85,"  ",AM85,"  ",AN85,"  ",AO85,"  ",AP85,"  ",AQ85))</f>
        <v xml:space="preserve">K-TF-456  K-TF-108  K-TF-112  K-PC-562                              </v>
      </c>
      <c r="Y85" s="17" t="s">
        <v>1919</v>
      </c>
      <c r="Z85" s="17" t="s">
        <v>1958</v>
      </c>
      <c r="AA85" s="17" t="s">
        <v>1918</v>
      </c>
      <c r="AB85" s="17" t="s">
        <v>1820</v>
      </c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40"/>
      <c r="AT85" s="33" t="s">
        <v>807</v>
      </c>
      <c r="AU85" s="33" t="s">
        <v>866</v>
      </c>
      <c r="AV85" s="36" t="s">
        <v>1015</v>
      </c>
      <c r="AW85" s="33" t="str">
        <f t="shared" si="5"/>
        <v>L-SOFC107-02</v>
      </c>
      <c r="AX85" s="33" t="s">
        <v>866</v>
      </c>
      <c r="AZ85" s="81" t="str">
        <f t="shared" ref="AZ85:AZ148" si="14">IF(F85="","",CONCATENATE(E85," ",F85," ",G85,"-",H85,"㎟","-",D85))</f>
        <v>0.6/1kV FR-CV 1C-185㎟-P</v>
      </c>
    </row>
    <row r="86" spans="1:52" s="4" customFormat="1" ht="25" hidden="1" customHeight="1">
      <c r="A86" s="60" t="str">
        <f t="shared" si="11"/>
        <v>O</v>
      </c>
      <c r="B86" s="60">
        <f t="shared" si="8"/>
        <v>66</v>
      </c>
      <c r="C86" s="55" t="str">
        <f t="shared" si="9"/>
        <v>L-SOFC107-03</v>
      </c>
      <c r="D86" s="56" t="s">
        <v>638</v>
      </c>
      <c r="E86" s="51" t="s">
        <v>93</v>
      </c>
      <c r="F86" s="16" t="s">
        <v>94</v>
      </c>
      <c r="G86" s="17" t="s">
        <v>63</v>
      </c>
      <c r="H86" s="18">
        <v>185</v>
      </c>
      <c r="I86" s="18"/>
      <c r="J86" s="18">
        <v>45</v>
      </c>
      <c r="K86" s="56">
        <f t="shared" si="10"/>
        <v>24</v>
      </c>
      <c r="L86" s="56">
        <f t="shared" si="12"/>
        <v>452.39</v>
      </c>
      <c r="M86" s="139"/>
      <c r="N86" s="143"/>
      <c r="O86" s="15">
        <v>0.48</v>
      </c>
      <c r="P86" s="18">
        <v>300</v>
      </c>
      <c r="Q86" s="18" t="s">
        <v>641</v>
      </c>
      <c r="R86" s="17" t="s">
        <v>792</v>
      </c>
      <c r="S86" s="17" t="s">
        <v>95</v>
      </c>
      <c r="T86" s="17" t="s">
        <v>1176</v>
      </c>
      <c r="U86" s="17" t="s">
        <v>1333</v>
      </c>
      <c r="V86" s="17" t="s">
        <v>134</v>
      </c>
      <c r="W86" s="17" t="s">
        <v>1272</v>
      </c>
      <c r="X86" s="17" t="str">
        <f t="shared" si="13"/>
        <v xml:space="preserve">K-TF-456  K-TF-108  K-TF-112  K-PC-562                              </v>
      </c>
      <c r="Y86" s="17" t="s">
        <v>1919</v>
      </c>
      <c r="Z86" s="17" t="s">
        <v>1958</v>
      </c>
      <c r="AA86" s="17" t="s">
        <v>1918</v>
      </c>
      <c r="AB86" s="17" t="s">
        <v>1820</v>
      </c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40"/>
      <c r="AT86" s="33" t="s">
        <v>807</v>
      </c>
      <c r="AU86" s="33" t="s">
        <v>866</v>
      </c>
      <c r="AV86" s="36" t="s">
        <v>1020</v>
      </c>
      <c r="AW86" s="33" t="str">
        <f t="shared" si="5"/>
        <v>L-SOFC107-03</v>
      </c>
      <c r="AX86" s="33" t="s">
        <v>866</v>
      </c>
      <c r="AZ86" s="81" t="str">
        <f t="shared" si="14"/>
        <v>0.6/1kV FR-CV 1C-185㎟-P</v>
      </c>
    </row>
    <row r="87" spans="1:52" s="4" customFormat="1" ht="25" hidden="1" customHeight="1">
      <c r="A87" s="60" t="str">
        <f t="shared" si="11"/>
        <v>O</v>
      </c>
      <c r="B87" s="60">
        <f t="shared" si="8"/>
        <v>67</v>
      </c>
      <c r="C87" s="55" t="str">
        <f t="shared" si="9"/>
        <v>L-SOFC107-04</v>
      </c>
      <c r="D87" s="56" t="s">
        <v>638</v>
      </c>
      <c r="E87" s="51" t="s">
        <v>34</v>
      </c>
      <c r="F87" s="16" t="s">
        <v>121</v>
      </c>
      <c r="G87" s="17" t="s">
        <v>56</v>
      </c>
      <c r="H87" s="18">
        <v>185</v>
      </c>
      <c r="I87" s="18"/>
      <c r="J87" s="18">
        <v>45</v>
      </c>
      <c r="K87" s="56">
        <f t="shared" si="10"/>
        <v>24</v>
      </c>
      <c r="L87" s="56">
        <f t="shared" si="12"/>
        <v>452.39</v>
      </c>
      <c r="M87" s="138" t="s">
        <v>1371</v>
      </c>
      <c r="N87" s="141">
        <v>13</v>
      </c>
      <c r="O87" s="15">
        <v>0.48</v>
      </c>
      <c r="P87" s="18">
        <v>300</v>
      </c>
      <c r="Q87" s="18" t="s">
        <v>642</v>
      </c>
      <c r="R87" s="17" t="s">
        <v>792</v>
      </c>
      <c r="S87" s="17" t="s">
        <v>30</v>
      </c>
      <c r="T87" s="17" t="s">
        <v>1176</v>
      </c>
      <c r="U87" s="17" t="s">
        <v>1333</v>
      </c>
      <c r="V87" s="17" t="s">
        <v>131</v>
      </c>
      <c r="W87" s="17" t="s">
        <v>1272</v>
      </c>
      <c r="X87" s="17" t="str">
        <f t="shared" si="13"/>
        <v xml:space="preserve">K-TF-456  K-TF-108  K-TF-112  K-PC-563                              </v>
      </c>
      <c r="Y87" s="17" t="s">
        <v>1919</v>
      </c>
      <c r="Z87" s="17" t="s">
        <v>1958</v>
      </c>
      <c r="AA87" s="17" t="s">
        <v>1918</v>
      </c>
      <c r="AB87" s="17" t="s">
        <v>1821</v>
      </c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40"/>
      <c r="AT87" s="33" t="s">
        <v>807</v>
      </c>
      <c r="AU87" s="33" t="s">
        <v>866</v>
      </c>
      <c r="AV87" s="36" t="s">
        <v>1021</v>
      </c>
      <c r="AW87" s="33" t="str">
        <f t="shared" si="5"/>
        <v>L-SOFC107-04</v>
      </c>
      <c r="AX87" s="33" t="s">
        <v>866</v>
      </c>
      <c r="AZ87" s="81" t="str">
        <f t="shared" si="14"/>
        <v>0.6/1kV FR-CV 1C-185㎟-P</v>
      </c>
    </row>
    <row r="88" spans="1:52" s="4" customFormat="1" ht="25" hidden="1" customHeight="1">
      <c r="A88" s="60" t="str">
        <f t="shared" si="11"/>
        <v>O</v>
      </c>
      <c r="B88" s="60">
        <f t="shared" si="8"/>
        <v>68</v>
      </c>
      <c r="C88" s="55" t="str">
        <f t="shared" si="9"/>
        <v>L-SOFC107-05</v>
      </c>
      <c r="D88" s="56" t="s">
        <v>638</v>
      </c>
      <c r="E88" s="51" t="s">
        <v>93</v>
      </c>
      <c r="F88" s="16" t="s">
        <v>99</v>
      </c>
      <c r="G88" s="17" t="s">
        <v>92</v>
      </c>
      <c r="H88" s="18">
        <v>185</v>
      </c>
      <c r="I88" s="18"/>
      <c r="J88" s="18">
        <v>45</v>
      </c>
      <c r="K88" s="56">
        <f t="shared" si="10"/>
        <v>24</v>
      </c>
      <c r="L88" s="56">
        <f t="shared" si="12"/>
        <v>452.39</v>
      </c>
      <c r="M88" s="140"/>
      <c r="N88" s="142"/>
      <c r="O88" s="15">
        <v>0.48</v>
      </c>
      <c r="P88" s="18">
        <v>300</v>
      </c>
      <c r="Q88" s="18" t="s">
        <v>642</v>
      </c>
      <c r="R88" s="17" t="s">
        <v>792</v>
      </c>
      <c r="S88" s="17" t="s">
        <v>135</v>
      </c>
      <c r="T88" s="17" t="s">
        <v>1176</v>
      </c>
      <c r="U88" s="17" t="s">
        <v>1333</v>
      </c>
      <c r="V88" s="17" t="s">
        <v>131</v>
      </c>
      <c r="W88" s="17" t="s">
        <v>1272</v>
      </c>
      <c r="X88" s="17" t="str">
        <f t="shared" si="13"/>
        <v xml:space="preserve">K-TF-456  K-TF-108  K-TF-112  K-PC-563                              </v>
      </c>
      <c r="Y88" s="17" t="s">
        <v>1919</v>
      </c>
      <c r="Z88" s="17" t="s">
        <v>1958</v>
      </c>
      <c r="AA88" s="17" t="s">
        <v>1918</v>
      </c>
      <c r="AB88" s="17" t="s">
        <v>1821</v>
      </c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40"/>
      <c r="AT88" s="33" t="s">
        <v>807</v>
      </c>
      <c r="AU88" s="33" t="s">
        <v>866</v>
      </c>
      <c r="AV88" s="36" t="s">
        <v>1022</v>
      </c>
      <c r="AW88" s="33" t="str">
        <f t="shared" ref="AW88:AW151" si="15">IF(AT88="","",CONCATENATE(AT88,"-",AU88,"-",AV88))</f>
        <v>L-SOFC107-05</v>
      </c>
      <c r="AX88" s="33" t="s">
        <v>866</v>
      </c>
      <c r="AZ88" s="81" t="str">
        <f t="shared" si="14"/>
        <v>0.6/1kV FR-CV 1C-185㎟-P</v>
      </c>
    </row>
    <row r="89" spans="1:52" s="4" customFormat="1" ht="25" hidden="1" customHeight="1">
      <c r="A89" s="60" t="str">
        <f t="shared" si="11"/>
        <v>O</v>
      </c>
      <c r="B89" s="60">
        <f t="shared" si="8"/>
        <v>69</v>
      </c>
      <c r="C89" s="55" t="str">
        <f t="shared" si="9"/>
        <v>L-SOFC107-06</v>
      </c>
      <c r="D89" s="56" t="s">
        <v>638</v>
      </c>
      <c r="E89" s="51" t="s">
        <v>34</v>
      </c>
      <c r="F89" s="16" t="s">
        <v>94</v>
      </c>
      <c r="G89" s="17" t="s">
        <v>63</v>
      </c>
      <c r="H89" s="18">
        <v>185</v>
      </c>
      <c r="I89" s="18"/>
      <c r="J89" s="18">
        <v>45</v>
      </c>
      <c r="K89" s="56">
        <f t="shared" si="10"/>
        <v>24</v>
      </c>
      <c r="L89" s="56">
        <f t="shared" si="12"/>
        <v>452.39</v>
      </c>
      <c r="M89" s="139"/>
      <c r="N89" s="143"/>
      <c r="O89" s="15">
        <v>0.48</v>
      </c>
      <c r="P89" s="18">
        <v>300</v>
      </c>
      <c r="Q89" s="18" t="s">
        <v>642</v>
      </c>
      <c r="R89" s="17" t="s">
        <v>792</v>
      </c>
      <c r="S89" s="17" t="s">
        <v>95</v>
      </c>
      <c r="T89" s="17" t="s">
        <v>1176</v>
      </c>
      <c r="U89" s="17" t="s">
        <v>1333</v>
      </c>
      <c r="V89" s="17" t="s">
        <v>136</v>
      </c>
      <c r="W89" s="17" t="s">
        <v>1272</v>
      </c>
      <c r="X89" s="17" t="str">
        <f t="shared" si="13"/>
        <v xml:space="preserve">K-TF-456  K-TF-108  K-TF-112  K-PC-563                              </v>
      </c>
      <c r="Y89" s="17" t="s">
        <v>1919</v>
      </c>
      <c r="Z89" s="17" t="s">
        <v>1958</v>
      </c>
      <c r="AA89" s="17" t="s">
        <v>1918</v>
      </c>
      <c r="AB89" s="17" t="s">
        <v>1821</v>
      </c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40"/>
      <c r="AT89" s="33" t="s">
        <v>807</v>
      </c>
      <c r="AU89" s="33" t="s">
        <v>866</v>
      </c>
      <c r="AV89" s="36" t="s">
        <v>1023</v>
      </c>
      <c r="AW89" s="33" t="str">
        <f t="shared" si="15"/>
        <v>L-SOFC107-06</v>
      </c>
      <c r="AX89" s="33" t="s">
        <v>866</v>
      </c>
      <c r="AZ89" s="81" t="str">
        <f t="shared" si="14"/>
        <v>0.6/1kV FR-CV 1C-185㎟-P</v>
      </c>
    </row>
    <row r="90" spans="1:52" s="4" customFormat="1" ht="25" hidden="1" customHeight="1">
      <c r="A90" s="60" t="str">
        <f t="shared" si="11"/>
        <v>O</v>
      </c>
      <c r="B90" s="60">
        <f t="shared" si="8"/>
        <v>70</v>
      </c>
      <c r="C90" s="55" t="str">
        <f t="shared" si="9"/>
        <v>L-SOFC108-01</v>
      </c>
      <c r="D90" s="56" t="s">
        <v>638</v>
      </c>
      <c r="E90" s="51" t="s">
        <v>93</v>
      </c>
      <c r="F90" s="16" t="s">
        <v>94</v>
      </c>
      <c r="G90" s="17" t="s">
        <v>63</v>
      </c>
      <c r="H90" s="18">
        <v>185</v>
      </c>
      <c r="I90" s="18"/>
      <c r="J90" s="18">
        <v>48</v>
      </c>
      <c r="K90" s="56">
        <f t="shared" si="10"/>
        <v>24</v>
      </c>
      <c r="L90" s="56">
        <f t="shared" si="12"/>
        <v>452.39</v>
      </c>
      <c r="M90" s="138" t="s">
        <v>1372</v>
      </c>
      <c r="N90" s="141">
        <v>13</v>
      </c>
      <c r="O90" s="15">
        <v>0.48</v>
      </c>
      <c r="P90" s="18">
        <v>300</v>
      </c>
      <c r="Q90" s="18" t="s">
        <v>642</v>
      </c>
      <c r="R90" s="17" t="s">
        <v>792</v>
      </c>
      <c r="S90" s="17" t="s">
        <v>30</v>
      </c>
      <c r="T90" s="17" t="s">
        <v>1176</v>
      </c>
      <c r="U90" s="17" t="s">
        <v>1333</v>
      </c>
      <c r="V90" s="17" t="s">
        <v>137</v>
      </c>
      <c r="W90" s="17" t="s">
        <v>1273</v>
      </c>
      <c r="X90" s="17" t="str">
        <f t="shared" si="13"/>
        <v xml:space="preserve">K-TF-456  K-TF-108  K-TF-112  K-PC-565                              </v>
      </c>
      <c r="Y90" s="17" t="s">
        <v>1919</v>
      </c>
      <c r="Z90" s="17" t="s">
        <v>1958</v>
      </c>
      <c r="AA90" s="17" t="s">
        <v>1918</v>
      </c>
      <c r="AB90" s="17" t="s">
        <v>1822</v>
      </c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40"/>
      <c r="AT90" s="33" t="s">
        <v>807</v>
      </c>
      <c r="AU90" s="33" t="s">
        <v>867</v>
      </c>
      <c r="AV90" s="36" t="s">
        <v>1014</v>
      </c>
      <c r="AW90" s="33" t="str">
        <f t="shared" si="15"/>
        <v>L-SOFC108-01</v>
      </c>
      <c r="AX90" s="33" t="s">
        <v>867</v>
      </c>
      <c r="AZ90" s="81" t="str">
        <f t="shared" si="14"/>
        <v>0.6/1kV FR-CV 1C-185㎟-P</v>
      </c>
    </row>
    <row r="91" spans="1:52" s="4" customFormat="1" ht="25" hidden="1" customHeight="1">
      <c r="A91" s="60" t="str">
        <f t="shared" si="11"/>
        <v>O</v>
      </c>
      <c r="B91" s="60">
        <f t="shared" si="8"/>
        <v>71</v>
      </c>
      <c r="C91" s="55" t="str">
        <f t="shared" si="9"/>
        <v>L-SOFC108-02</v>
      </c>
      <c r="D91" s="56" t="s">
        <v>638</v>
      </c>
      <c r="E91" s="51" t="s">
        <v>34</v>
      </c>
      <c r="F91" s="16" t="s">
        <v>108</v>
      </c>
      <c r="G91" s="17" t="s">
        <v>56</v>
      </c>
      <c r="H91" s="18">
        <v>185</v>
      </c>
      <c r="I91" s="18"/>
      <c r="J91" s="18">
        <v>48</v>
      </c>
      <c r="K91" s="56">
        <f t="shared" si="10"/>
        <v>24</v>
      </c>
      <c r="L91" s="56">
        <f t="shared" si="12"/>
        <v>452.39</v>
      </c>
      <c r="M91" s="140"/>
      <c r="N91" s="142"/>
      <c r="O91" s="15">
        <v>0.48</v>
      </c>
      <c r="P91" s="18">
        <v>300</v>
      </c>
      <c r="Q91" s="18" t="s">
        <v>642</v>
      </c>
      <c r="R91" s="17" t="s">
        <v>792</v>
      </c>
      <c r="S91" s="17" t="s">
        <v>97</v>
      </c>
      <c r="T91" s="17" t="s">
        <v>1176</v>
      </c>
      <c r="U91" s="17" t="s">
        <v>1333</v>
      </c>
      <c r="V91" s="17" t="s">
        <v>138</v>
      </c>
      <c r="W91" s="17" t="s">
        <v>1273</v>
      </c>
      <c r="X91" s="17" t="str">
        <f t="shared" si="13"/>
        <v xml:space="preserve">K-TF-456  K-TF-108  K-TF-112  K-PC-565                              </v>
      </c>
      <c r="Y91" s="17" t="s">
        <v>1919</v>
      </c>
      <c r="Z91" s="17" t="s">
        <v>1958</v>
      </c>
      <c r="AA91" s="17" t="s">
        <v>1918</v>
      </c>
      <c r="AB91" s="17" t="s">
        <v>1822</v>
      </c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40"/>
      <c r="AT91" s="33" t="s">
        <v>807</v>
      </c>
      <c r="AU91" s="33" t="s">
        <v>867</v>
      </c>
      <c r="AV91" s="36" t="s">
        <v>1015</v>
      </c>
      <c r="AW91" s="33" t="str">
        <f t="shared" si="15"/>
        <v>L-SOFC108-02</v>
      </c>
      <c r="AX91" s="33" t="s">
        <v>867</v>
      </c>
      <c r="AZ91" s="81" t="str">
        <f t="shared" si="14"/>
        <v>0.6/1kV FR-CV 1C-185㎟-P</v>
      </c>
    </row>
    <row r="92" spans="1:52" s="4" customFormat="1" ht="25" hidden="1" customHeight="1">
      <c r="A92" s="60" t="str">
        <f t="shared" si="11"/>
        <v>O</v>
      </c>
      <c r="B92" s="60">
        <f t="shared" si="8"/>
        <v>72</v>
      </c>
      <c r="C92" s="55" t="str">
        <f t="shared" si="9"/>
        <v>L-SOFC108-03</v>
      </c>
      <c r="D92" s="56" t="s">
        <v>638</v>
      </c>
      <c r="E92" s="51" t="s">
        <v>100</v>
      </c>
      <c r="F92" s="16" t="s">
        <v>94</v>
      </c>
      <c r="G92" s="17" t="s">
        <v>132</v>
      </c>
      <c r="H92" s="18">
        <v>185</v>
      </c>
      <c r="I92" s="18"/>
      <c r="J92" s="18">
        <v>48</v>
      </c>
      <c r="K92" s="56">
        <f t="shared" si="10"/>
        <v>24</v>
      </c>
      <c r="L92" s="56">
        <f t="shared" si="12"/>
        <v>452.39</v>
      </c>
      <c r="M92" s="139"/>
      <c r="N92" s="143"/>
      <c r="O92" s="15">
        <v>0.48</v>
      </c>
      <c r="P92" s="18">
        <v>300</v>
      </c>
      <c r="Q92" s="18" t="s">
        <v>641</v>
      </c>
      <c r="R92" s="17" t="s">
        <v>792</v>
      </c>
      <c r="S92" s="17" t="s">
        <v>95</v>
      </c>
      <c r="T92" s="17" t="s">
        <v>1176</v>
      </c>
      <c r="U92" s="17" t="s">
        <v>1333</v>
      </c>
      <c r="V92" s="17" t="s">
        <v>139</v>
      </c>
      <c r="W92" s="17" t="s">
        <v>1273</v>
      </c>
      <c r="X92" s="17" t="str">
        <f t="shared" si="13"/>
        <v xml:space="preserve">K-TF-456  K-TF-108  K-TF-112  K-PC-565                              </v>
      </c>
      <c r="Y92" s="17" t="s">
        <v>1919</v>
      </c>
      <c r="Z92" s="17" t="s">
        <v>1958</v>
      </c>
      <c r="AA92" s="17" t="s">
        <v>1918</v>
      </c>
      <c r="AB92" s="17" t="s">
        <v>1822</v>
      </c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40"/>
      <c r="AT92" s="33" t="s">
        <v>807</v>
      </c>
      <c r="AU92" s="33" t="s">
        <v>867</v>
      </c>
      <c r="AV92" s="36" t="s">
        <v>1020</v>
      </c>
      <c r="AW92" s="33" t="str">
        <f t="shared" si="15"/>
        <v>L-SOFC108-03</v>
      </c>
      <c r="AX92" s="33" t="s">
        <v>867</v>
      </c>
      <c r="AZ92" s="81" t="str">
        <f t="shared" si="14"/>
        <v>0.6/1kV FR-CV 1C-185㎟-P</v>
      </c>
    </row>
    <row r="93" spans="1:52" s="4" customFormat="1" ht="25" hidden="1" customHeight="1">
      <c r="A93" s="60" t="str">
        <f t="shared" si="11"/>
        <v>O</v>
      </c>
      <c r="B93" s="60">
        <f t="shared" si="8"/>
        <v>73</v>
      </c>
      <c r="C93" s="55" t="str">
        <f t="shared" si="9"/>
        <v>L-SOFC108-04</v>
      </c>
      <c r="D93" s="56" t="s">
        <v>638</v>
      </c>
      <c r="E93" s="51" t="s">
        <v>34</v>
      </c>
      <c r="F93" s="16" t="s">
        <v>94</v>
      </c>
      <c r="G93" s="17" t="s">
        <v>56</v>
      </c>
      <c r="H93" s="18">
        <v>185</v>
      </c>
      <c r="I93" s="18"/>
      <c r="J93" s="18">
        <v>48</v>
      </c>
      <c r="K93" s="56">
        <f t="shared" si="10"/>
        <v>24</v>
      </c>
      <c r="L93" s="56">
        <f t="shared" si="12"/>
        <v>452.39</v>
      </c>
      <c r="M93" s="138" t="s">
        <v>1373</v>
      </c>
      <c r="N93" s="141">
        <v>13</v>
      </c>
      <c r="O93" s="15">
        <v>0.48</v>
      </c>
      <c r="P93" s="18">
        <v>300</v>
      </c>
      <c r="Q93" s="18" t="s">
        <v>642</v>
      </c>
      <c r="R93" s="17" t="s">
        <v>792</v>
      </c>
      <c r="S93" s="17" t="s">
        <v>30</v>
      </c>
      <c r="T93" s="17" t="s">
        <v>1176</v>
      </c>
      <c r="U93" s="17" t="s">
        <v>1333</v>
      </c>
      <c r="V93" s="17" t="s">
        <v>137</v>
      </c>
      <c r="W93" s="17" t="s">
        <v>1273</v>
      </c>
      <c r="X93" s="17" t="str">
        <f t="shared" si="13"/>
        <v xml:space="preserve">K-TF-456  K-TF-108  K-TF-112  K-PC-564                              </v>
      </c>
      <c r="Y93" s="17" t="s">
        <v>1919</v>
      </c>
      <c r="Z93" s="17" t="s">
        <v>1958</v>
      </c>
      <c r="AA93" s="17" t="s">
        <v>1918</v>
      </c>
      <c r="AB93" s="17" t="s">
        <v>1823</v>
      </c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40"/>
      <c r="AT93" s="33" t="s">
        <v>807</v>
      </c>
      <c r="AU93" s="33" t="s">
        <v>867</v>
      </c>
      <c r="AV93" s="36" t="s">
        <v>1021</v>
      </c>
      <c r="AW93" s="33" t="str">
        <f t="shared" si="15"/>
        <v>L-SOFC108-04</v>
      </c>
      <c r="AX93" s="33" t="s">
        <v>867</v>
      </c>
      <c r="AZ93" s="81" t="str">
        <f t="shared" si="14"/>
        <v>0.6/1kV FR-CV 1C-185㎟-P</v>
      </c>
    </row>
    <row r="94" spans="1:52" s="4" customFormat="1" ht="25" hidden="1" customHeight="1">
      <c r="A94" s="60" t="str">
        <f t="shared" si="11"/>
        <v>O</v>
      </c>
      <c r="B94" s="60">
        <f t="shared" si="8"/>
        <v>74</v>
      </c>
      <c r="C94" s="55" t="str">
        <f t="shared" si="9"/>
        <v>L-SOFC108-05</v>
      </c>
      <c r="D94" s="56" t="s">
        <v>638</v>
      </c>
      <c r="E94" s="51" t="s">
        <v>34</v>
      </c>
      <c r="F94" s="16" t="s">
        <v>99</v>
      </c>
      <c r="G94" s="17" t="s">
        <v>63</v>
      </c>
      <c r="H94" s="18">
        <v>185</v>
      </c>
      <c r="I94" s="18"/>
      <c r="J94" s="18">
        <v>48</v>
      </c>
      <c r="K94" s="56">
        <f t="shared" si="10"/>
        <v>24</v>
      </c>
      <c r="L94" s="56">
        <f t="shared" si="12"/>
        <v>452.39</v>
      </c>
      <c r="M94" s="140"/>
      <c r="N94" s="142"/>
      <c r="O94" s="15">
        <v>0.48</v>
      </c>
      <c r="P94" s="18">
        <v>300</v>
      </c>
      <c r="Q94" s="18" t="s">
        <v>642</v>
      </c>
      <c r="R94" s="17" t="s">
        <v>792</v>
      </c>
      <c r="S94" s="17" t="s">
        <v>95</v>
      </c>
      <c r="T94" s="17" t="s">
        <v>1176</v>
      </c>
      <c r="U94" s="17" t="s">
        <v>1333</v>
      </c>
      <c r="V94" s="17" t="s">
        <v>137</v>
      </c>
      <c r="W94" s="17" t="s">
        <v>1273</v>
      </c>
      <c r="X94" s="17" t="str">
        <f t="shared" si="13"/>
        <v xml:space="preserve">K-TF-456  K-TF-108  K-TF-112  K-PC-564                              </v>
      </c>
      <c r="Y94" s="17" t="s">
        <v>1919</v>
      </c>
      <c r="Z94" s="17" t="s">
        <v>1958</v>
      </c>
      <c r="AA94" s="17" t="s">
        <v>1918</v>
      </c>
      <c r="AB94" s="17" t="s">
        <v>1823</v>
      </c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40"/>
      <c r="AT94" s="33" t="s">
        <v>807</v>
      </c>
      <c r="AU94" s="33" t="s">
        <v>867</v>
      </c>
      <c r="AV94" s="36" t="s">
        <v>1022</v>
      </c>
      <c r="AW94" s="33" t="str">
        <f t="shared" si="15"/>
        <v>L-SOFC108-05</v>
      </c>
      <c r="AX94" s="33" t="s">
        <v>867</v>
      </c>
      <c r="AZ94" s="81" t="str">
        <f t="shared" si="14"/>
        <v>0.6/1kV FR-CV 1C-185㎟-P</v>
      </c>
    </row>
    <row r="95" spans="1:52" s="4" customFormat="1" ht="25" hidden="1" customHeight="1">
      <c r="A95" s="60" t="str">
        <f t="shared" si="11"/>
        <v>O</v>
      </c>
      <c r="B95" s="60">
        <f t="shared" si="8"/>
        <v>75</v>
      </c>
      <c r="C95" s="55" t="str">
        <f t="shared" si="9"/>
        <v>L-SOFC108-06</v>
      </c>
      <c r="D95" s="56" t="s">
        <v>638</v>
      </c>
      <c r="E95" s="51" t="s">
        <v>34</v>
      </c>
      <c r="F95" s="16" t="s">
        <v>99</v>
      </c>
      <c r="G95" s="17" t="s">
        <v>63</v>
      </c>
      <c r="H95" s="18">
        <v>185</v>
      </c>
      <c r="I95" s="18"/>
      <c r="J95" s="18">
        <v>48</v>
      </c>
      <c r="K95" s="56">
        <f t="shared" si="10"/>
        <v>24</v>
      </c>
      <c r="L95" s="56">
        <f t="shared" si="12"/>
        <v>452.39</v>
      </c>
      <c r="M95" s="139"/>
      <c r="N95" s="143"/>
      <c r="O95" s="15">
        <v>0.48</v>
      </c>
      <c r="P95" s="18">
        <v>300</v>
      </c>
      <c r="Q95" s="18" t="s">
        <v>640</v>
      </c>
      <c r="R95" s="17" t="s">
        <v>792</v>
      </c>
      <c r="S95" s="17" t="s">
        <v>30</v>
      </c>
      <c r="T95" s="17" t="s">
        <v>1176</v>
      </c>
      <c r="U95" s="17" t="s">
        <v>1333</v>
      </c>
      <c r="V95" s="17" t="s">
        <v>140</v>
      </c>
      <c r="W95" s="17" t="s">
        <v>1273</v>
      </c>
      <c r="X95" s="17" t="str">
        <f t="shared" si="13"/>
        <v xml:space="preserve">K-TF-456  K-TF-108  K-TF-112  K-PC-564                              </v>
      </c>
      <c r="Y95" s="17" t="s">
        <v>1919</v>
      </c>
      <c r="Z95" s="17" t="s">
        <v>1958</v>
      </c>
      <c r="AA95" s="17" t="s">
        <v>1918</v>
      </c>
      <c r="AB95" s="17" t="s">
        <v>1823</v>
      </c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40"/>
      <c r="AT95" s="33" t="s">
        <v>807</v>
      </c>
      <c r="AU95" s="33" t="s">
        <v>867</v>
      </c>
      <c r="AV95" s="36" t="s">
        <v>1023</v>
      </c>
      <c r="AW95" s="33" t="str">
        <f t="shared" si="15"/>
        <v>L-SOFC108-06</v>
      </c>
      <c r="AX95" s="33" t="s">
        <v>867</v>
      </c>
      <c r="AZ95" s="81" t="str">
        <f t="shared" si="14"/>
        <v>0.6/1kV FR-CV 1C-185㎟-P</v>
      </c>
    </row>
    <row r="96" spans="1:52" s="4" customFormat="1" ht="25" hidden="1" customHeight="1">
      <c r="A96" s="60" t="str">
        <f t="shared" si="11"/>
        <v>O</v>
      </c>
      <c r="B96" s="60">
        <f t="shared" si="8"/>
        <v>76</v>
      </c>
      <c r="C96" s="55" t="str">
        <f t="shared" si="9"/>
        <v>L-SOFC109-01</v>
      </c>
      <c r="D96" s="56" t="s">
        <v>638</v>
      </c>
      <c r="E96" s="51" t="s">
        <v>106</v>
      </c>
      <c r="F96" s="16" t="s">
        <v>94</v>
      </c>
      <c r="G96" s="17" t="s">
        <v>56</v>
      </c>
      <c r="H96" s="18">
        <v>185</v>
      </c>
      <c r="I96" s="18"/>
      <c r="J96" s="18">
        <v>51</v>
      </c>
      <c r="K96" s="56">
        <f t="shared" si="10"/>
        <v>24</v>
      </c>
      <c r="L96" s="56">
        <f t="shared" si="12"/>
        <v>452.39</v>
      </c>
      <c r="M96" s="138" t="s">
        <v>1374</v>
      </c>
      <c r="N96" s="141">
        <v>16</v>
      </c>
      <c r="O96" s="15">
        <v>0.48</v>
      </c>
      <c r="P96" s="18">
        <v>300</v>
      </c>
      <c r="Q96" s="18" t="s">
        <v>640</v>
      </c>
      <c r="R96" s="17" t="s">
        <v>792</v>
      </c>
      <c r="S96" s="17" t="s">
        <v>104</v>
      </c>
      <c r="T96" s="17" t="s">
        <v>1176</v>
      </c>
      <c r="U96" s="17" t="s">
        <v>1333</v>
      </c>
      <c r="V96" s="17" t="s">
        <v>141</v>
      </c>
      <c r="W96" s="17" t="s">
        <v>1274</v>
      </c>
      <c r="X96" s="17" t="str">
        <f t="shared" si="13"/>
        <v xml:space="preserve">K-TF-456  K-TF-108  K-TF-112  K-PC-551                              </v>
      </c>
      <c r="Y96" s="17" t="s">
        <v>1919</v>
      </c>
      <c r="Z96" s="17" t="s">
        <v>1958</v>
      </c>
      <c r="AA96" s="17" t="s">
        <v>1918</v>
      </c>
      <c r="AB96" s="17" t="s">
        <v>1818</v>
      </c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40"/>
      <c r="AT96" s="33" t="s">
        <v>807</v>
      </c>
      <c r="AU96" s="33" t="s">
        <v>868</v>
      </c>
      <c r="AV96" s="36" t="s">
        <v>1014</v>
      </c>
      <c r="AW96" s="33" t="str">
        <f t="shared" si="15"/>
        <v>L-SOFC109-01</v>
      </c>
      <c r="AX96" s="33" t="s">
        <v>868</v>
      </c>
      <c r="AZ96" s="81" t="str">
        <f t="shared" si="14"/>
        <v>0.6/1kV FR-CV 1C-185㎟-P</v>
      </c>
    </row>
    <row r="97" spans="1:52" s="4" customFormat="1" ht="25" hidden="1" customHeight="1">
      <c r="A97" s="60" t="str">
        <f t="shared" si="11"/>
        <v>O</v>
      </c>
      <c r="B97" s="60">
        <f t="shared" si="8"/>
        <v>77</v>
      </c>
      <c r="C97" s="55" t="str">
        <f t="shared" si="9"/>
        <v>L-SOFC109-02</v>
      </c>
      <c r="D97" s="56" t="s">
        <v>638</v>
      </c>
      <c r="E97" s="51" t="s">
        <v>34</v>
      </c>
      <c r="F97" s="16" t="s">
        <v>116</v>
      </c>
      <c r="G97" s="17" t="s">
        <v>92</v>
      </c>
      <c r="H97" s="18">
        <v>185</v>
      </c>
      <c r="I97" s="18"/>
      <c r="J97" s="18">
        <v>51</v>
      </c>
      <c r="K97" s="56">
        <f t="shared" si="10"/>
        <v>24</v>
      </c>
      <c r="L97" s="56">
        <f t="shared" si="12"/>
        <v>452.39</v>
      </c>
      <c r="M97" s="140"/>
      <c r="N97" s="142"/>
      <c r="O97" s="15">
        <v>0.48</v>
      </c>
      <c r="P97" s="18">
        <v>300</v>
      </c>
      <c r="Q97" s="18" t="s">
        <v>642</v>
      </c>
      <c r="R97" s="17" t="s">
        <v>792</v>
      </c>
      <c r="S97" s="17" t="s">
        <v>30</v>
      </c>
      <c r="T97" s="17" t="s">
        <v>1176</v>
      </c>
      <c r="U97" s="17" t="s">
        <v>1333</v>
      </c>
      <c r="V97" s="17" t="s">
        <v>141</v>
      </c>
      <c r="W97" s="17" t="s">
        <v>1274</v>
      </c>
      <c r="X97" s="17" t="str">
        <f t="shared" si="13"/>
        <v xml:space="preserve">K-TF-456  K-TF-108  K-TF-112  K-PC-551                              </v>
      </c>
      <c r="Y97" s="17" t="s">
        <v>1919</v>
      </c>
      <c r="Z97" s="17" t="s">
        <v>1958</v>
      </c>
      <c r="AA97" s="17" t="s">
        <v>1918</v>
      </c>
      <c r="AB97" s="17" t="s">
        <v>1818</v>
      </c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40"/>
      <c r="AT97" s="33" t="s">
        <v>807</v>
      </c>
      <c r="AU97" s="33" t="s">
        <v>868</v>
      </c>
      <c r="AV97" s="36" t="s">
        <v>1015</v>
      </c>
      <c r="AW97" s="33" t="str">
        <f t="shared" si="15"/>
        <v>L-SOFC109-02</v>
      </c>
      <c r="AX97" s="33" t="s">
        <v>868</v>
      </c>
      <c r="AZ97" s="81" t="str">
        <f t="shared" si="14"/>
        <v>0.6/1kV FR-CV 1C-185㎟-P</v>
      </c>
    </row>
    <row r="98" spans="1:52" s="4" customFormat="1" ht="25" hidden="1" customHeight="1">
      <c r="A98" s="60" t="str">
        <f t="shared" si="11"/>
        <v>O</v>
      </c>
      <c r="B98" s="60">
        <f t="shared" si="8"/>
        <v>78</v>
      </c>
      <c r="C98" s="55" t="str">
        <f t="shared" si="9"/>
        <v>L-SOFC109-03</v>
      </c>
      <c r="D98" s="56" t="s">
        <v>638</v>
      </c>
      <c r="E98" s="51" t="s">
        <v>93</v>
      </c>
      <c r="F98" s="16" t="s">
        <v>99</v>
      </c>
      <c r="G98" s="17" t="s">
        <v>56</v>
      </c>
      <c r="H98" s="18">
        <v>185</v>
      </c>
      <c r="I98" s="18"/>
      <c r="J98" s="18">
        <v>51</v>
      </c>
      <c r="K98" s="56">
        <f t="shared" si="10"/>
        <v>24</v>
      </c>
      <c r="L98" s="56">
        <f t="shared" si="12"/>
        <v>452.39</v>
      </c>
      <c r="M98" s="139"/>
      <c r="N98" s="143"/>
      <c r="O98" s="15">
        <v>0.48</v>
      </c>
      <c r="P98" s="18">
        <v>300</v>
      </c>
      <c r="Q98" s="18" t="s">
        <v>641</v>
      </c>
      <c r="R98" s="17" t="s">
        <v>792</v>
      </c>
      <c r="S98" s="17" t="s">
        <v>30</v>
      </c>
      <c r="T98" s="17" t="s">
        <v>1176</v>
      </c>
      <c r="U98" s="17" t="s">
        <v>1333</v>
      </c>
      <c r="V98" s="17" t="s">
        <v>142</v>
      </c>
      <c r="W98" s="17" t="s">
        <v>1274</v>
      </c>
      <c r="X98" s="17" t="str">
        <f t="shared" si="13"/>
        <v xml:space="preserve">K-TF-456  K-TF-108  K-TF-112  K-PC-551                              </v>
      </c>
      <c r="Y98" s="17" t="s">
        <v>1919</v>
      </c>
      <c r="Z98" s="17" t="s">
        <v>1958</v>
      </c>
      <c r="AA98" s="17" t="s">
        <v>1918</v>
      </c>
      <c r="AB98" s="17" t="s">
        <v>1818</v>
      </c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40"/>
      <c r="AT98" s="33" t="s">
        <v>807</v>
      </c>
      <c r="AU98" s="33" t="s">
        <v>868</v>
      </c>
      <c r="AV98" s="36" t="s">
        <v>1020</v>
      </c>
      <c r="AW98" s="33" t="str">
        <f t="shared" si="15"/>
        <v>L-SOFC109-03</v>
      </c>
      <c r="AX98" s="33" t="s">
        <v>868</v>
      </c>
      <c r="AZ98" s="81" t="str">
        <f t="shared" si="14"/>
        <v>0.6/1kV FR-CV 1C-185㎟-P</v>
      </c>
    </row>
    <row r="99" spans="1:52" s="4" customFormat="1" ht="25" hidden="1" customHeight="1">
      <c r="A99" s="60" t="str">
        <f t="shared" si="11"/>
        <v>O</v>
      </c>
      <c r="B99" s="60">
        <f t="shared" si="8"/>
        <v>79</v>
      </c>
      <c r="C99" s="55" t="str">
        <f t="shared" si="9"/>
        <v>L-SOFC109-04</v>
      </c>
      <c r="D99" s="56" t="s">
        <v>638</v>
      </c>
      <c r="E99" s="51" t="s">
        <v>118</v>
      </c>
      <c r="F99" s="16" t="s">
        <v>99</v>
      </c>
      <c r="G99" s="17" t="s">
        <v>56</v>
      </c>
      <c r="H99" s="18">
        <v>185</v>
      </c>
      <c r="I99" s="18"/>
      <c r="J99" s="18">
        <v>51</v>
      </c>
      <c r="K99" s="56">
        <f t="shared" si="10"/>
        <v>24</v>
      </c>
      <c r="L99" s="56">
        <f t="shared" si="12"/>
        <v>452.39</v>
      </c>
      <c r="M99" s="138" t="s">
        <v>1375</v>
      </c>
      <c r="N99" s="141">
        <v>16</v>
      </c>
      <c r="O99" s="15">
        <v>0.48</v>
      </c>
      <c r="P99" s="18">
        <v>300</v>
      </c>
      <c r="Q99" s="18" t="s">
        <v>642</v>
      </c>
      <c r="R99" s="17" t="s">
        <v>792</v>
      </c>
      <c r="S99" s="17" t="s">
        <v>95</v>
      </c>
      <c r="T99" s="17" t="s">
        <v>1176</v>
      </c>
      <c r="U99" s="17" t="s">
        <v>1333</v>
      </c>
      <c r="V99" s="17" t="s">
        <v>143</v>
      </c>
      <c r="W99" s="17" t="s">
        <v>1274</v>
      </c>
      <c r="X99" s="17" t="str">
        <f t="shared" si="13"/>
        <v xml:space="preserve">K-TF-456  K-TF-108  K-TF-112  K-PC-561                              </v>
      </c>
      <c r="Y99" s="17" t="s">
        <v>1919</v>
      </c>
      <c r="Z99" s="17" t="s">
        <v>1958</v>
      </c>
      <c r="AA99" s="17" t="s">
        <v>1918</v>
      </c>
      <c r="AB99" s="17" t="s">
        <v>1819</v>
      </c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40"/>
      <c r="AT99" s="33" t="s">
        <v>807</v>
      </c>
      <c r="AU99" s="33" t="s">
        <v>868</v>
      </c>
      <c r="AV99" s="36" t="s">
        <v>1021</v>
      </c>
      <c r="AW99" s="33" t="str">
        <f t="shared" si="15"/>
        <v>L-SOFC109-04</v>
      </c>
      <c r="AX99" s="33" t="s">
        <v>868</v>
      </c>
      <c r="AZ99" s="81" t="str">
        <f t="shared" si="14"/>
        <v>0.6/1kV FR-CV 1C-185㎟-P</v>
      </c>
    </row>
    <row r="100" spans="1:52" s="4" customFormat="1" ht="25" hidden="1" customHeight="1">
      <c r="A100" s="60" t="str">
        <f t="shared" si="11"/>
        <v>O</v>
      </c>
      <c r="B100" s="60">
        <f t="shared" si="8"/>
        <v>80</v>
      </c>
      <c r="C100" s="55" t="str">
        <f t="shared" si="9"/>
        <v>L-SOFC109-05</v>
      </c>
      <c r="D100" s="56" t="s">
        <v>638</v>
      </c>
      <c r="E100" s="51" t="s">
        <v>34</v>
      </c>
      <c r="F100" s="16" t="s">
        <v>108</v>
      </c>
      <c r="G100" s="17" t="s">
        <v>63</v>
      </c>
      <c r="H100" s="18">
        <v>185</v>
      </c>
      <c r="I100" s="18"/>
      <c r="J100" s="18">
        <v>51</v>
      </c>
      <c r="K100" s="56">
        <f t="shared" si="10"/>
        <v>24</v>
      </c>
      <c r="L100" s="56">
        <f t="shared" si="12"/>
        <v>452.39</v>
      </c>
      <c r="M100" s="140"/>
      <c r="N100" s="142"/>
      <c r="O100" s="15">
        <v>0.48</v>
      </c>
      <c r="P100" s="18">
        <v>300</v>
      </c>
      <c r="Q100" s="18" t="s">
        <v>642</v>
      </c>
      <c r="R100" s="17" t="s">
        <v>792</v>
      </c>
      <c r="S100" s="17" t="s">
        <v>95</v>
      </c>
      <c r="T100" s="17" t="s">
        <v>1176</v>
      </c>
      <c r="U100" s="17" t="s">
        <v>1333</v>
      </c>
      <c r="V100" s="17" t="s">
        <v>141</v>
      </c>
      <c r="W100" s="17" t="s">
        <v>1274</v>
      </c>
      <c r="X100" s="17" t="str">
        <f t="shared" si="13"/>
        <v xml:space="preserve">K-TF-456  K-TF-108  K-TF-112  K-PC-561                              </v>
      </c>
      <c r="Y100" s="17" t="s">
        <v>1919</v>
      </c>
      <c r="Z100" s="17" t="s">
        <v>1958</v>
      </c>
      <c r="AA100" s="17" t="s">
        <v>1918</v>
      </c>
      <c r="AB100" s="17" t="s">
        <v>1819</v>
      </c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40"/>
      <c r="AT100" s="33" t="s">
        <v>807</v>
      </c>
      <c r="AU100" s="33" t="s">
        <v>868</v>
      </c>
      <c r="AV100" s="36" t="s">
        <v>1022</v>
      </c>
      <c r="AW100" s="33" t="str">
        <f t="shared" si="15"/>
        <v>L-SOFC109-05</v>
      </c>
      <c r="AX100" s="33" t="s">
        <v>868</v>
      </c>
      <c r="AZ100" s="81" t="str">
        <f t="shared" si="14"/>
        <v>0.6/1kV FR-CV 1C-185㎟-P</v>
      </c>
    </row>
    <row r="101" spans="1:52" s="4" customFormat="1" ht="25" hidden="1" customHeight="1">
      <c r="A101" s="60" t="str">
        <f t="shared" si="11"/>
        <v>O</v>
      </c>
      <c r="B101" s="60">
        <f t="shared" si="8"/>
        <v>81</v>
      </c>
      <c r="C101" s="55" t="str">
        <f t="shared" si="9"/>
        <v>L-SOFC109-06</v>
      </c>
      <c r="D101" s="56" t="s">
        <v>638</v>
      </c>
      <c r="E101" s="51" t="s">
        <v>112</v>
      </c>
      <c r="F101" s="16" t="s">
        <v>99</v>
      </c>
      <c r="G101" s="17" t="s">
        <v>56</v>
      </c>
      <c r="H101" s="18">
        <v>185</v>
      </c>
      <c r="I101" s="18"/>
      <c r="J101" s="18">
        <v>51</v>
      </c>
      <c r="K101" s="56">
        <f t="shared" si="10"/>
        <v>24</v>
      </c>
      <c r="L101" s="56">
        <f t="shared" si="12"/>
        <v>452.39</v>
      </c>
      <c r="M101" s="139"/>
      <c r="N101" s="143"/>
      <c r="O101" s="15">
        <v>0.48</v>
      </c>
      <c r="P101" s="18">
        <v>300</v>
      </c>
      <c r="Q101" s="18" t="s">
        <v>641</v>
      </c>
      <c r="R101" s="17" t="s">
        <v>792</v>
      </c>
      <c r="S101" s="17" t="s">
        <v>104</v>
      </c>
      <c r="T101" s="17" t="s">
        <v>1176</v>
      </c>
      <c r="U101" s="17" t="s">
        <v>1333</v>
      </c>
      <c r="V101" s="17" t="s">
        <v>141</v>
      </c>
      <c r="W101" s="17" t="s">
        <v>1274</v>
      </c>
      <c r="X101" s="17" t="str">
        <f t="shared" si="13"/>
        <v xml:space="preserve">K-TF-456  K-TF-108  K-TF-112  K-PC-561                              </v>
      </c>
      <c r="Y101" s="17" t="s">
        <v>1919</v>
      </c>
      <c r="Z101" s="17" t="s">
        <v>1958</v>
      </c>
      <c r="AA101" s="17" t="s">
        <v>1918</v>
      </c>
      <c r="AB101" s="17" t="s">
        <v>1819</v>
      </c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40"/>
      <c r="AT101" s="33" t="s">
        <v>807</v>
      </c>
      <c r="AU101" s="33" t="s">
        <v>868</v>
      </c>
      <c r="AV101" s="36" t="s">
        <v>1023</v>
      </c>
      <c r="AW101" s="33" t="str">
        <f t="shared" si="15"/>
        <v>L-SOFC109-06</v>
      </c>
      <c r="AX101" s="33" t="s">
        <v>868</v>
      </c>
      <c r="AZ101" s="81" t="str">
        <f t="shared" si="14"/>
        <v>0.6/1kV FR-CV 1C-185㎟-P</v>
      </c>
    </row>
    <row r="102" spans="1:52" s="4" customFormat="1" ht="25" hidden="1" customHeight="1">
      <c r="A102" s="60" t="str">
        <f t="shared" si="11"/>
        <v>X</v>
      </c>
      <c r="B102" s="60">
        <f t="shared" si="8"/>
        <v>82</v>
      </c>
      <c r="C102" s="55" t="str">
        <f t="shared" si="9"/>
        <v>L-WDM101-01</v>
      </c>
      <c r="D102" s="56" t="s">
        <v>638</v>
      </c>
      <c r="E102" s="51" t="s">
        <v>34</v>
      </c>
      <c r="F102" s="16" t="s">
        <v>108</v>
      </c>
      <c r="G102" s="17" t="s">
        <v>144</v>
      </c>
      <c r="H102" s="18">
        <v>10</v>
      </c>
      <c r="I102" s="18"/>
      <c r="J102" s="18">
        <v>40</v>
      </c>
      <c r="K102" s="56">
        <f t="shared" si="10"/>
        <v>17</v>
      </c>
      <c r="L102" s="56">
        <f t="shared" ref="L102:L113" si="16">ROUNDUP(PI()*((K102/2)*(K102/2)),2)</f>
        <v>226.98999999999998</v>
      </c>
      <c r="M102" s="18" t="s">
        <v>1377</v>
      </c>
      <c r="N102" s="15">
        <v>19</v>
      </c>
      <c r="O102" s="15">
        <v>0.12</v>
      </c>
      <c r="P102" s="18">
        <v>1.2</v>
      </c>
      <c r="Q102" s="18" t="s">
        <v>640</v>
      </c>
      <c r="R102" s="17" t="s">
        <v>792</v>
      </c>
      <c r="S102" s="17" t="s">
        <v>145</v>
      </c>
      <c r="T102" s="17" t="s">
        <v>1177</v>
      </c>
      <c r="U102" s="17" t="s">
        <v>1333</v>
      </c>
      <c r="V102" s="17" t="s">
        <v>146</v>
      </c>
      <c r="W102" s="17" t="s">
        <v>1334</v>
      </c>
      <c r="X102" s="17" t="str">
        <f t="shared" si="13"/>
        <v xml:space="preserve">K-TF-107  K-TF-102                                  </v>
      </c>
      <c r="Y102" s="17" t="s">
        <v>1920</v>
      </c>
      <c r="Z102" s="17" t="s">
        <v>2018</v>
      </c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40"/>
      <c r="AT102" s="33" t="s">
        <v>807</v>
      </c>
      <c r="AU102" s="33" t="s">
        <v>869</v>
      </c>
      <c r="AV102" s="36" t="s">
        <v>1014</v>
      </c>
      <c r="AW102" s="33" t="str">
        <f t="shared" si="15"/>
        <v>L-WDM101-01</v>
      </c>
      <c r="AX102" s="33" t="s">
        <v>869</v>
      </c>
      <c r="AZ102" s="81" t="str">
        <f t="shared" si="14"/>
        <v>0.6/1kV FR-CV 2C-10㎟-P</v>
      </c>
    </row>
    <row r="103" spans="1:52" s="4" customFormat="1" ht="25" hidden="1" customHeight="1">
      <c r="A103" s="60" t="str">
        <f t="shared" si="11"/>
        <v>X</v>
      </c>
      <c r="B103" s="60">
        <f t="shared" si="8"/>
        <v>83</v>
      </c>
      <c r="C103" s="55" t="str">
        <f t="shared" si="9"/>
        <v>L-WDM102-02</v>
      </c>
      <c r="D103" s="56" t="s">
        <v>638</v>
      </c>
      <c r="E103" s="51" t="s">
        <v>106</v>
      </c>
      <c r="F103" s="16" t="s">
        <v>94</v>
      </c>
      <c r="G103" s="17" t="s">
        <v>147</v>
      </c>
      <c r="H103" s="18">
        <v>10</v>
      </c>
      <c r="I103" s="18"/>
      <c r="J103" s="18">
        <v>42</v>
      </c>
      <c r="K103" s="56">
        <f t="shared" si="10"/>
        <v>17</v>
      </c>
      <c r="L103" s="56">
        <f t="shared" si="16"/>
        <v>226.98999999999998</v>
      </c>
      <c r="M103" s="18" t="s">
        <v>1376</v>
      </c>
      <c r="N103" s="15">
        <v>17</v>
      </c>
      <c r="O103" s="15">
        <v>0.12</v>
      </c>
      <c r="P103" s="18">
        <v>1.2</v>
      </c>
      <c r="Q103" s="18" t="s">
        <v>641</v>
      </c>
      <c r="R103" s="17" t="s">
        <v>792</v>
      </c>
      <c r="S103" s="17" t="s">
        <v>148</v>
      </c>
      <c r="T103" s="17" t="s">
        <v>1177</v>
      </c>
      <c r="U103" s="17" t="s">
        <v>1333</v>
      </c>
      <c r="V103" s="17" t="s">
        <v>649</v>
      </c>
      <c r="W103" s="17" t="s">
        <v>1335</v>
      </c>
      <c r="X103" s="17" t="str">
        <f t="shared" si="13"/>
        <v xml:space="preserve">K-TF-107  K-TF-102                                  </v>
      </c>
      <c r="Y103" s="17" t="s">
        <v>1920</v>
      </c>
      <c r="Z103" s="17" t="s">
        <v>2018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40"/>
      <c r="AT103" s="33" t="s">
        <v>807</v>
      </c>
      <c r="AU103" s="33" t="s">
        <v>870</v>
      </c>
      <c r="AV103" s="36" t="s">
        <v>1015</v>
      </c>
      <c r="AW103" s="33" t="str">
        <f t="shared" si="15"/>
        <v>L-WDM102-02</v>
      </c>
      <c r="AX103" s="33" t="s">
        <v>870</v>
      </c>
      <c r="AZ103" s="81" t="str">
        <f t="shared" si="14"/>
        <v>0.6/1kV FR-CV 2C-10㎟-P</v>
      </c>
    </row>
    <row r="104" spans="1:52" s="4" customFormat="1" ht="25" hidden="1" customHeight="1">
      <c r="A104" s="60" t="str">
        <f t="shared" si="11"/>
        <v>X</v>
      </c>
      <c r="B104" s="60">
        <f t="shared" si="8"/>
        <v>84</v>
      </c>
      <c r="C104" s="55" t="str">
        <f t="shared" si="9"/>
        <v>L-TC101-01</v>
      </c>
      <c r="D104" s="56" t="s">
        <v>638</v>
      </c>
      <c r="E104" s="51" t="s">
        <v>34</v>
      </c>
      <c r="F104" s="16" t="s">
        <v>94</v>
      </c>
      <c r="G104" s="17" t="s">
        <v>144</v>
      </c>
      <c r="H104" s="18">
        <v>25</v>
      </c>
      <c r="I104" s="18"/>
      <c r="J104" s="18">
        <v>38</v>
      </c>
      <c r="K104" s="56">
        <f t="shared" si="10"/>
        <v>22</v>
      </c>
      <c r="L104" s="56">
        <f t="shared" si="16"/>
        <v>380.14</v>
      </c>
      <c r="M104" s="18" t="s">
        <v>1378</v>
      </c>
      <c r="N104" s="15">
        <v>15</v>
      </c>
      <c r="O104" s="15">
        <v>0.12</v>
      </c>
      <c r="P104" s="18">
        <v>2.04</v>
      </c>
      <c r="Q104" s="18" t="s">
        <v>640</v>
      </c>
      <c r="R104" s="17" t="s">
        <v>792</v>
      </c>
      <c r="S104" s="17" t="s">
        <v>148</v>
      </c>
      <c r="T104" s="17" t="s">
        <v>1177</v>
      </c>
      <c r="U104" s="17" t="s">
        <v>1333</v>
      </c>
      <c r="V104" s="17" t="s">
        <v>149</v>
      </c>
      <c r="W104" s="17" t="s">
        <v>1348</v>
      </c>
      <c r="X104" s="17" t="str">
        <f t="shared" si="13"/>
        <v xml:space="preserve">K-TF-107  K-TF-102                                  </v>
      </c>
      <c r="Y104" s="17" t="s">
        <v>1920</v>
      </c>
      <c r="Z104" s="17" t="s">
        <v>2018</v>
      </c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40"/>
      <c r="AT104" s="33" t="s">
        <v>807</v>
      </c>
      <c r="AU104" s="33" t="s">
        <v>871</v>
      </c>
      <c r="AV104" s="36" t="s">
        <v>1014</v>
      </c>
      <c r="AW104" s="33" t="str">
        <f t="shared" si="15"/>
        <v>L-TC101-01</v>
      </c>
      <c r="AX104" s="33" t="s">
        <v>871</v>
      </c>
      <c r="AZ104" s="81" t="str">
        <f t="shared" si="14"/>
        <v>0.6/1kV FR-CV 2C-25㎟-P</v>
      </c>
    </row>
    <row r="105" spans="1:52" s="4" customFormat="1" ht="25" hidden="1" customHeight="1">
      <c r="A105" s="60" t="str">
        <f t="shared" si="11"/>
        <v>X</v>
      </c>
      <c r="B105" s="60">
        <f t="shared" si="8"/>
        <v>85</v>
      </c>
      <c r="C105" s="55" t="str">
        <f t="shared" si="9"/>
        <v>L-EHT101-01</v>
      </c>
      <c r="D105" s="56" t="s">
        <v>638</v>
      </c>
      <c r="E105" s="51" t="s">
        <v>34</v>
      </c>
      <c r="F105" s="16" t="s">
        <v>94</v>
      </c>
      <c r="G105" s="17" t="s">
        <v>144</v>
      </c>
      <c r="H105" s="18">
        <v>6</v>
      </c>
      <c r="I105" s="18"/>
      <c r="J105" s="18">
        <v>39</v>
      </c>
      <c r="K105" s="56">
        <f t="shared" si="10"/>
        <v>14</v>
      </c>
      <c r="L105" s="56">
        <f t="shared" si="16"/>
        <v>153.94</v>
      </c>
      <c r="M105" s="18" t="s">
        <v>1379</v>
      </c>
      <c r="N105" s="15">
        <v>13</v>
      </c>
      <c r="O105" s="15">
        <v>0.12</v>
      </c>
      <c r="P105" s="18">
        <v>0.375</v>
      </c>
      <c r="Q105" s="18" t="s">
        <v>640</v>
      </c>
      <c r="R105" s="17" t="s">
        <v>792</v>
      </c>
      <c r="S105" s="17" t="s">
        <v>150</v>
      </c>
      <c r="T105" s="17" t="s">
        <v>1177</v>
      </c>
      <c r="U105" s="17" t="s">
        <v>1333</v>
      </c>
      <c r="V105" s="17" t="s">
        <v>151</v>
      </c>
      <c r="W105" s="17" t="s">
        <v>1201</v>
      </c>
      <c r="X105" s="17" t="str">
        <f t="shared" si="13"/>
        <v xml:space="preserve">K-TF-207  K-TF-212                                  </v>
      </c>
      <c r="Y105" s="17" t="s">
        <v>1930</v>
      </c>
      <c r="Z105" s="17" t="s">
        <v>1793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40"/>
      <c r="AT105" s="33" t="s">
        <v>807</v>
      </c>
      <c r="AU105" s="33" t="s">
        <v>872</v>
      </c>
      <c r="AV105" s="36" t="s">
        <v>1014</v>
      </c>
      <c r="AW105" s="33" t="str">
        <f t="shared" si="15"/>
        <v>L-EHT101-01</v>
      </c>
      <c r="AX105" s="33" t="s">
        <v>872</v>
      </c>
      <c r="AZ105" s="81" t="str">
        <f t="shared" si="14"/>
        <v>0.6/1kV FR-CV 2C-6㎟-P</v>
      </c>
    </row>
    <row r="106" spans="1:52" s="4" customFormat="1" ht="25" hidden="1" customHeight="1">
      <c r="A106" s="60" t="str">
        <f t="shared" si="11"/>
        <v>X</v>
      </c>
      <c r="B106" s="60">
        <f t="shared" si="8"/>
        <v>86</v>
      </c>
      <c r="C106" s="55" t="str">
        <f t="shared" si="9"/>
        <v>L-EHT102-02</v>
      </c>
      <c r="D106" s="56" t="s">
        <v>638</v>
      </c>
      <c r="E106" s="51" t="s">
        <v>93</v>
      </c>
      <c r="F106" s="16" t="s">
        <v>99</v>
      </c>
      <c r="G106" s="17" t="s">
        <v>144</v>
      </c>
      <c r="H106" s="18">
        <v>6</v>
      </c>
      <c r="I106" s="18"/>
      <c r="J106" s="18">
        <v>10</v>
      </c>
      <c r="K106" s="56">
        <f t="shared" si="10"/>
        <v>14</v>
      </c>
      <c r="L106" s="56">
        <f t="shared" si="16"/>
        <v>153.94</v>
      </c>
      <c r="M106" s="18" t="s">
        <v>1608</v>
      </c>
      <c r="N106" s="15">
        <v>10</v>
      </c>
      <c r="O106" s="15">
        <v>0.12</v>
      </c>
      <c r="P106" s="18">
        <v>0.375</v>
      </c>
      <c r="Q106" s="18" t="s">
        <v>641</v>
      </c>
      <c r="R106" s="17" t="s">
        <v>1333</v>
      </c>
      <c r="S106" s="17" t="s">
        <v>151</v>
      </c>
      <c r="T106" s="17" t="s">
        <v>1201</v>
      </c>
      <c r="U106" s="17" t="s">
        <v>1333</v>
      </c>
      <c r="V106" s="17" t="s">
        <v>152</v>
      </c>
      <c r="W106" s="17" t="s">
        <v>1202</v>
      </c>
      <c r="X106" s="17" t="str">
        <f t="shared" si="13"/>
        <v xml:space="preserve">-                                    </v>
      </c>
      <c r="Y106" s="17" t="s">
        <v>1824</v>
      </c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40"/>
      <c r="AT106" s="33" t="s">
        <v>807</v>
      </c>
      <c r="AU106" s="33" t="s">
        <v>873</v>
      </c>
      <c r="AV106" s="36" t="s">
        <v>1015</v>
      </c>
      <c r="AW106" s="33" t="str">
        <f t="shared" si="15"/>
        <v>L-EHT102-02</v>
      </c>
      <c r="AX106" s="33" t="s">
        <v>873</v>
      </c>
      <c r="AZ106" s="81" t="str">
        <f t="shared" si="14"/>
        <v>0.6/1kV FR-CV 2C-6㎟-P</v>
      </c>
    </row>
    <row r="107" spans="1:52" s="4" customFormat="1" ht="25" hidden="1" customHeight="1">
      <c r="A107" s="60" t="str">
        <f t="shared" si="11"/>
        <v>X</v>
      </c>
      <c r="B107" s="60">
        <f t="shared" si="8"/>
        <v>87</v>
      </c>
      <c r="C107" s="55" t="str">
        <f t="shared" si="9"/>
        <v>L-EHT103-03</v>
      </c>
      <c r="D107" s="56" t="s">
        <v>638</v>
      </c>
      <c r="E107" s="51" t="s">
        <v>34</v>
      </c>
      <c r="F107" s="16" t="s">
        <v>94</v>
      </c>
      <c r="G107" s="17" t="s">
        <v>147</v>
      </c>
      <c r="H107" s="18">
        <v>6</v>
      </c>
      <c r="I107" s="18"/>
      <c r="J107" s="18">
        <v>8</v>
      </c>
      <c r="K107" s="56">
        <f t="shared" si="10"/>
        <v>14</v>
      </c>
      <c r="L107" s="56">
        <f t="shared" si="16"/>
        <v>153.94</v>
      </c>
      <c r="M107" s="18" t="s">
        <v>1609</v>
      </c>
      <c r="N107" s="15">
        <v>8</v>
      </c>
      <c r="O107" s="15">
        <v>0.12</v>
      </c>
      <c r="P107" s="18">
        <v>0.375</v>
      </c>
      <c r="Q107" s="18" t="s">
        <v>640</v>
      </c>
      <c r="R107" s="17" t="s">
        <v>1333</v>
      </c>
      <c r="S107" s="17" t="s">
        <v>153</v>
      </c>
      <c r="T107" s="17" t="s">
        <v>1202</v>
      </c>
      <c r="U107" s="17" t="s">
        <v>1333</v>
      </c>
      <c r="V107" s="17" t="s">
        <v>154</v>
      </c>
      <c r="W107" s="17" t="s">
        <v>1245</v>
      </c>
      <c r="X107" s="17" t="str">
        <f t="shared" si="13"/>
        <v xml:space="preserve">-                                    </v>
      </c>
      <c r="Y107" s="17" t="s">
        <v>1824</v>
      </c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40"/>
      <c r="AT107" s="33" t="s">
        <v>807</v>
      </c>
      <c r="AU107" s="33" t="s">
        <v>874</v>
      </c>
      <c r="AV107" s="36" t="s">
        <v>1016</v>
      </c>
      <c r="AW107" s="33" t="str">
        <f t="shared" si="15"/>
        <v>L-EHT103-03</v>
      </c>
      <c r="AX107" s="33" t="s">
        <v>874</v>
      </c>
      <c r="AZ107" s="81" t="str">
        <f t="shared" si="14"/>
        <v>0.6/1kV FR-CV 2C-6㎟-P</v>
      </c>
    </row>
    <row r="108" spans="1:52" s="4" customFormat="1" ht="25" hidden="1" customHeight="1">
      <c r="A108" s="60" t="str">
        <f t="shared" si="11"/>
        <v>X</v>
      </c>
      <c r="B108" s="60">
        <f t="shared" si="8"/>
        <v>88</v>
      </c>
      <c r="C108" s="55" t="str">
        <f t="shared" si="9"/>
        <v>L-EHT104-04</v>
      </c>
      <c r="D108" s="56" t="s">
        <v>638</v>
      </c>
      <c r="E108" s="51" t="s">
        <v>93</v>
      </c>
      <c r="F108" s="16" t="s">
        <v>94</v>
      </c>
      <c r="G108" s="17" t="s">
        <v>155</v>
      </c>
      <c r="H108" s="18">
        <v>6</v>
      </c>
      <c r="I108" s="18"/>
      <c r="J108" s="18">
        <v>35</v>
      </c>
      <c r="K108" s="56">
        <f t="shared" si="10"/>
        <v>14</v>
      </c>
      <c r="L108" s="56">
        <f t="shared" si="16"/>
        <v>153.94</v>
      </c>
      <c r="M108" s="18" t="s">
        <v>1380</v>
      </c>
      <c r="N108" s="15">
        <v>13</v>
      </c>
      <c r="O108" s="15">
        <v>0.12</v>
      </c>
      <c r="P108" s="18">
        <v>0.375</v>
      </c>
      <c r="Q108" s="18" t="s">
        <v>643</v>
      </c>
      <c r="R108" s="17" t="s">
        <v>792</v>
      </c>
      <c r="S108" s="17" t="s">
        <v>145</v>
      </c>
      <c r="T108" s="17" t="s">
        <v>1177</v>
      </c>
      <c r="U108" s="17" t="s">
        <v>1333</v>
      </c>
      <c r="V108" s="17" t="s">
        <v>156</v>
      </c>
      <c r="W108" s="17" t="s">
        <v>1203</v>
      </c>
      <c r="X108" s="17" t="str">
        <f t="shared" si="13"/>
        <v xml:space="preserve">K-TF-107  K-TF-102                                  </v>
      </c>
      <c r="Y108" s="17" t="s">
        <v>1920</v>
      </c>
      <c r="Z108" s="17" t="s">
        <v>2018</v>
      </c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40"/>
      <c r="AT108" s="33" t="s">
        <v>807</v>
      </c>
      <c r="AU108" s="33" t="s">
        <v>875</v>
      </c>
      <c r="AV108" s="36" t="s">
        <v>1021</v>
      </c>
      <c r="AW108" s="33" t="str">
        <f t="shared" si="15"/>
        <v>L-EHT104-04</v>
      </c>
      <c r="AX108" s="33" t="s">
        <v>875</v>
      </c>
      <c r="AZ108" s="81" t="str">
        <f t="shared" si="14"/>
        <v>0.6/1kV FR-CV 2C-6㎟-P</v>
      </c>
    </row>
    <row r="109" spans="1:52" s="4" customFormat="1" ht="25" hidden="1" customHeight="1">
      <c r="A109" s="60" t="str">
        <f t="shared" si="11"/>
        <v>X</v>
      </c>
      <c r="B109" s="60">
        <f t="shared" si="8"/>
        <v>89</v>
      </c>
      <c r="C109" s="55" t="str">
        <f t="shared" si="9"/>
        <v>L-EHT105-05</v>
      </c>
      <c r="D109" s="56" t="s">
        <v>638</v>
      </c>
      <c r="E109" s="51" t="s">
        <v>34</v>
      </c>
      <c r="F109" s="16" t="s">
        <v>99</v>
      </c>
      <c r="G109" s="17" t="s">
        <v>155</v>
      </c>
      <c r="H109" s="18">
        <v>6</v>
      </c>
      <c r="I109" s="18"/>
      <c r="J109" s="18">
        <v>8</v>
      </c>
      <c r="K109" s="56">
        <f t="shared" si="10"/>
        <v>14</v>
      </c>
      <c r="L109" s="56">
        <f t="shared" si="16"/>
        <v>153.94</v>
      </c>
      <c r="M109" s="18" t="s">
        <v>1610</v>
      </c>
      <c r="N109" s="15">
        <v>8</v>
      </c>
      <c r="O109" s="15">
        <v>0.12</v>
      </c>
      <c r="P109" s="18">
        <v>0.375</v>
      </c>
      <c r="Q109" s="18" t="s">
        <v>640</v>
      </c>
      <c r="R109" s="17" t="s">
        <v>1333</v>
      </c>
      <c r="S109" s="17" t="s">
        <v>157</v>
      </c>
      <c r="T109" s="17" t="s">
        <v>1203</v>
      </c>
      <c r="U109" s="17" t="s">
        <v>1333</v>
      </c>
      <c r="V109" s="17" t="s">
        <v>158</v>
      </c>
      <c r="W109" s="17" t="s">
        <v>1204</v>
      </c>
      <c r="X109" s="17" t="str">
        <f t="shared" si="13"/>
        <v xml:space="preserve">-                                    </v>
      </c>
      <c r="Y109" s="17" t="s">
        <v>1824</v>
      </c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40"/>
      <c r="AT109" s="33" t="s">
        <v>807</v>
      </c>
      <c r="AU109" s="33" t="s">
        <v>876</v>
      </c>
      <c r="AV109" s="36" t="s">
        <v>1022</v>
      </c>
      <c r="AW109" s="33" t="str">
        <f t="shared" si="15"/>
        <v>L-EHT105-05</v>
      </c>
      <c r="AX109" s="33" t="s">
        <v>876</v>
      </c>
      <c r="AZ109" s="81" t="str">
        <f t="shared" si="14"/>
        <v>0.6/1kV FR-CV 2C-6㎟-P</v>
      </c>
    </row>
    <row r="110" spans="1:52" s="4" customFormat="1" ht="25" hidden="1" customHeight="1">
      <c r="A110" s="60" t="str">
        <f t="shared" si="11"/>
        <v>X</v>
      </c>
      <c r="B110" s="60">
        <f t="shared" si="8"/>
        <v>90</v>
      </c>
      <c r="C110" s="55" t="str">
        <f t="shared" si="9"/>
        <v>L-EHT106-06</v>
      </c>
      <c r="D110" s="56" t="s">
        <v>638</v>
      </c>
      <c r="E110" s="51" t="s">
        <v>34</v>
      </c>
      <c r="F110" s="16" t="s">
        <v>109</v>
      </c>
      <c r="G110" s="17" t="s">
        <v>144</v>
      </c>
      <c r="H110" s="18">
        <v>6</v>
      </c>
      <c r="I110" s="18"/>
      <c r="J110" s="18">
        <v>11</v>
      </c>
      <c r="K110" s="56">
        <f t="shared" si="10"/>
        <v>14</v>
      </c>
      <c r="L110" s="56">
        <f t="shared" si="16"/>
        <v>153.94</v>
      </c>
      <c r="M110" s="18" t="s">
        <v>1611</v>
      </c>
      <c r="N110" s="15">
        <v>11</v>
      </c>
      <c r="O110" s="15">
        <v>0.12</v>
      </c>
      <c r="P110" s="18">
        <v>0.375</v>
      </c>
      <c r="Q110" s="18" t="s">
        <v>640</v>
      </c>
      <c r="R110" s="17" t="s">
        <v>1333</v>
      </c>
      <c r="S110" s="17" t="s">
        <v>159</v>
      </c>
      <c r="T110" s="17" t="s">
        <v>1204</v>
      </c>
      <c r="U110" s="17" t="s">
        <v>1333</v>
      </c>
      <c r="V110" s="17" t="s">
        <v>160</v>
      </c>
      <c r="W110" s="17" t="s">
        <v>1246</v>
      </c>
      <c r="X110" s="17" t="str">
        <f t="shared" si="13"/>
        <v xml:space="preserve">-                                    </v>
      </c>
      <c r="Y110" s="17" t="s">
        <v>1824</v>
      </c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40"/>
      <c r="AT110" s="33" t="s">
        <v>807</v>
      </c>
      <c r="AU110" s="33" t="s">
        <v>877</v>
      </c>
      <c r="AV110" s="36" t="s">
        <v>1023</v>
      </c>
      <c r="AW110" s="33" t="str">
        <f t="shared" si="15"/>
        <v>L-EHT106-06</v>
      </c>
      <c r="AX110" s="33" t="s">
        <v>877</v>
      </c>
      <c r="AZ110" s="81" t="str">
        <f t="shared" si="14"/>
        <v>0.6/1kV FR-CV 2C-6㎟-P</v>
      </c>
    </row>
    <row r="111" spans="1:52" s="4" customFormat="1" ht="25" hidden="1" customHeight="1">
      <c r="A111" s="60" t="str">
        <f t="shared" si="11"/>
        <v>X</v>
      </c>
      <c r="B111" s="60">
        <f t="shared" si="8"/>
        <v>91</v>
      </c>
      <c r="C111" s="55" t="str">
        <f t="shared" si="9"/>
        <v>L-EHT107-07</v>
      </c>
      <c r="D111" s="56" t="s">
        <v>638</v>
      </c>
      <c r="E111" s="51" t="s">
        <v>34</v>
      </c>
      <c r="F111" s="16" t="s">
        <v>161</v>
      </c>
      <c r="G111" s="17" t="s">
        <v>144</v>
      </c>
      <c r="H111" s="18">
        <v>6</v>
      </c>
      <c r="I111" s="18"/>
      <c r="J111" s="18">
        <v>45</v>
      </c>
      <c r="K111" s="56">
        <f t="shared" si="10"/>
        <v>14</v>
      </c>
      <c r="L111" s="56">
        <f t="shared" si="16"/>
        <v>153.94</v>
      </c>
      <c r="M111" s="18" t="s">
        <v>1381</v>
      </c>
      <c r="N111" s="15">
        <v>13</v>
      </c>
      <c r="O111" s="15">
        <v>0.12</v>
      </c>
      <c r="P111" s="18">
        <v>0.375</v>
      </c>
      <c r="Q111" s="18" t="s">
        <v>641</v>
      </c>
      <c r="R111" s="17" t="s">
        <v>792</v>
      </c>
      <c r="S111" s="17" t="s">
        <v>148</v>
      </c>
      <c r="T111" s="17" t="s">
        <v>1177</v>
      </c>
      <c r="U111" s="17" t="s">
        <v>1333</v>
      </c>
      <c r="V111" s="17" t="s">
        <v>162</v>
      </c>
      <c r="W111" s="17" t="s">
        <v>1205</v>
      </c>
      <c r="X111" s="17" t="str">
        <f t="shared" si="13"/>
        <v xml:space="preserve">K-TF-207  K-TF-212                                  </v>
      </c>
      <c r="Y111" s="17" t="s">
        <v>1930</v>
      </c>
      <c r="Z111" s="17" t="s">
        <v>1793</v>
      </c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40"/>
      <c r="AT111" s="33" t="s">
        <v>807</v>
      </c>
      <c r="AU111" s="33" t="s">
        <v>878</v>
      </c>
      <c r="AV111" s="36" t="s">
        <v>1024</v>
      </c>
      <c r="AW111" s="33" t="str">
        <f t="shared" si="15"/>
        <v>L-EHT107-07</v>
      </c>
      <c r="AX111" s="33" t="s">
        <v>878</v>
      </c>
      <c r="AZ111" s="81" t="str">
        <f t="shared" si="14"/>
        <v>0.6/1kV FR-CV 2C-6㎟-P</v>
      </c>
    </row>
    <row r="112" spans="1:52" s="4" customFormat="1" ht="25" hidden="1" customHeight="1">
      <c r="A112" s="60" t="str">
        <f t="shared" si="11"/>
        <v>X</v>
      </c>
      <c r="B112" s="60">
        <f t="shared" si="8"/>
        <v>92</v>
      </c>
      <c r="C112" s="55" t="str">
        <f t="shared" si="9"/>
        <v>L-EHT108-08</v>
      </c>
      <c r="D112" s="56" t="s">
        <v>638</v>
      </c>
      <c r="E112" s="51" t="s">
        <v>93</v>
      </c>
      <c r="F112" s="16" t="s">
        <v>108</v>
      </c>
      <c r="G112" s="17" t="s">
        <v>163</v>
      </c>
      <c r="H112" s="18">
        <v>6</v>
      </c>
      <c r="I112" s="18"/>
      <c r="J112" s="18">
        <v>10</v>
      </c>
      <c r="K112" s="56">
        <f t="shared" si="10"/>
        <v>14</v>
      </c>
      <c r="L112" s="56">
        <f t="shared" si="16"/>
        <v>153.94</v>
      </c>
      <c r="M112" s="18" t="s">
        <v>1612</v>
      </c>
      <c r="N112" s="15">
        <v>10</v>
      </c>
      <c r="O112" s="15">
        <v>0.12</v>
      </c>
      <c r="P112" s="18">
        <v>0.375</v>
      </c>
      <c r="Q112" s="18" t="s">
        <v>641</v>
      </c>
      <c r="R112" s="17" t="s">
        <v>1333</v>
      </c>
      <c r="S112" s="17" t="s">
        <v>162</v>
      </c>
      <c r="T112" s="17" t="s">
        <v>1205</v>
      </c>
      <c r="U112" s="17" t="s">
        <v>1333</v>
      </c>
      <c r="V112" s="17" t="s">
        <v>164</v>
      </c>
      <c r="W112" s="17" t="s">
        <v>1206</v>
      </c>
      <c r="X112" s="17" t="str">
        <f t="shared" si="13"/>
        <v xml:space="preserve">-                                    </v>
      </c>
      <c r="Y112" s="17" t="s">
        <v>1824</v>
      </c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40"/>
      <c r="AT112" s="33" t="s">
        <v>807</v>
      </c>
      <c r="AU112" s="33" t="s">
        <v>879</v>
      </c>
      <c r="AV112" s="36" t="s">
        <v>1025</v>
      </c>
      <c r="AW112" s="33" t="str">
        <f t="shared" si="15"/>
        <v>L-EHT108-08</v>
      </c>
      <c r="AX112" s="33" t="s">
        <v>879</v>
      </c>
      <c r="AZ112" s="81" t="str">
        <f t="shared" si="14"/>
        <v>0.6/1kV FR-CV 2C-6㎟-P</v>
      </c>
    </row>
    <row r="113" spans="1:52" s="4" customFormat="1" ht="25" hidden="1" customHeight="1">
      <c r="A113" s="60" t="str">
        <f t="shared" si="11"/>
        <v>X</v>
      </c>
      <c r="B113" s="60">
        <f t="shared" ref="B113:B176" si="17">IF(C112="",B111+1,B112+1)</f>
        <v>93</v>
      </c>
      <c r="C113" s="55" t="str">
        <f t="shared" si="9"/>
        <v>L-EHT109-09</v>
      </c>
      <c r="D113" s="56" t="s">
        <v>638</v>
      </c>
      <c r="E113" s="51" t="s">
        <v>34</v>
      </c>
      <c r="F113" s="16" t="s">
        <v>99</v>
      </c>
      <c r="G113" s="17" t="s">
        <v>144</v>
      </c>
      <c r="H113" s="18">
        <v>6</v>
      </c>
      <c r="I113" s="18"/>
      <c r="J113" s="18">
        <v>8</v>
      </c>
      <c r="K113" s="56">
        <f t="shared" si="10"/>
        <v>14</v>
      </c>
      <c r="L113" s="56">
        <f t="shared" si="16"/>
        <v>153.94</v>
      </c>
      <c r="M113" s="18" t="s">
        <v>1613</v>
      </c>
      <c r="N113" s="15">
        <v>8</v>
      </c>
      <c r="O113" s="15">
        <v>0.12</v>
      </c>
      <c r="P113" s="18">
        <v>0.375</v>
      </c>
      <c r="Q113" s="18" t="s">
        <v>641</v>
      </c>
      <c r="R113" s="17" t="s">
        <v>1333</v>
      </c>
      <c r="S113" s="17" t="s">
        <v>165</v>
      </c>
      <c r="T113" s="17" t="s">
        <v>1206</v>
      </c>
      <c r="U113" s="17" t="s">
        <v>1333</v>
      </c>
      <c r="V113" s="17" t="s">
        <v>166</v>
      </c>
      <c r="W113" s="17" t="s">
        <v>1247</v>
      </c>
      <c r="X113" s="17" t="str">
        <f t="shared" si="13"/>
        <v xml:space="preserve">-                                    </v>
      </c>
      <c r="Y113" s="17" t="s">
        <v>1824</v>
      </c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40"/>
      <c r="AT113" s="33" t="s">
        <v>807</v>
      </c>
      <c r="AU113" s="33" t="s">
        <v>880</v>
      </c>
      <c r="AV113" s="36" t="s">
        <v>1026</v>
      </c>
      <c r="AW113" s="33" t="str">
        <f t="shared" si="15"/>
        <v>L-EHT109-09</v>
      </c>
      <c r="AX113" s="33" t="s">
        <v>880</v>
      </c>
      <c r="AZ113" s="81" t="str">
        <f t="shared" si="14"/>
        <v>0.6/1kV FR-CV 2C-6㎟-P</v>
      </c>
    </row>
    <row r="114" spans="1:52" s="4" customFormat="1" ht="25" hidden="1" customHeight="1">
      <c r="A114" s="60" t="str">
        <f t="shared" si="11"/>
        <v>X</v>
      </c>
      <c r="B114" s="60"/>
      <c r="C114" s="55" t="str">
        <f t="shared" si="9"/>
        <v/>
      </c>
      <c r="D114" s="18"/>
      <c r="E114" s="51"/>
      <c r="F114" s="16"/>
      <c r="G114" s="17"/>
      <c r="H114" s="18"/>
      <c r="I114" s="18"/>
      <c r="J114" s="18"/>
      <c r="K114" s="56" t="str">
        <f t="shared" si="10"/>
        <v/>
      </c>
      <c r="L114" s="18"/>
      <c r="M114" s="18"/>
      <c r="N114" s="15"/>
      <c r="O114" s="15"/>
      <c r="P114" s="18"/>
      <c r="Q114" s="18"/>
      <c r="R114" s="17"/>
      <c r="S114" s="17"/>
      <c r="T114" s="17"/>
      <c r="U114" s="17"/>
      <c r="V114" s="17"/>
      <c r="W114" s="17"/>
      <c r="X114" s="17" t="str">
        <f t="shared" si="13"/>
        <v/>
      </c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40"/>
      <c r="AT114" s="33"/>
      <c r="AU114" s="33"/>
      <c r="AV114" s="33"/>
      <c r="AW114" s="33" t="str">
        <f t="shared" si="15"/>
        <v/>
      </c>
      <c r="AX114" s="33"/>
      <c r="AZ114" s="81" t="str">
        <f t="shared" si="14"/>
        <v/>
      </c>
    </row>
    <row r="115" spans="1:52" s="4" customFormat="1" ht="25" customHeight="1">
      <c r="A115" s="60" t="str">
        <f t="shared" si="11"/>
        <v>X</v>
      </c>
      <c r="B115" s="60">
        <f t="shared" si="17"/>
        <v>94</v>
      </c>
      <c r="C115" s="55" t="str">
        <f t="shared" si="9"/>
        <v>L-SOFC201-01</v>
      </c>
      <c r="D115" s="56" t="s">
        <v>638</v>
      </c>
      <c r="E115" s="51" t="s">
        <v>118</v>
      </c>
      <c r="F115" s="16" t="s">
        <v>99</v>
      </c>
      <c r="G115" s="17" t="s">
        <v>63</v>
      </c>
      <c r="H115" s="18">
        <v>185</v>
      </c>
      <c r="I115" s="18"/>
      <c r="J115" s="18">
        <v>55</v>
      </c>
      <c r="K115" s="56">
        <f t="shared" si="10"/>
        <v>24</v>
      </c>
      <c r="L115" s="56">
        <f t="shared" ref="L115:L177" si="18">ROUNDUP(PI()*((K115/2)*(K115/2)),2)</f>
        <v>452.39</v>
      </c>
      <c r="M115" s="138" t="s">
        <v>1382</v>
      </c>
      <c r="N115" s="141">
        <v>24</v>
      </c>
      <c r="O115" s="15">
        <v>0.48</v>
      </c>
      <c r="P115" s="18">
        <v>300</v>
      </c>
      <c r="Q115" s="18" t="s">
        <v>640</v>
      </c>
      <c r="R115" s="17" t="s">
        <v>792</v>
      </c>
      <c r="S115" s="17" t="s">
        <v>167</v>
      </c>
      <c r="T115" s="17" t="s">
        <v>1176</v>
      </c>
      <c r="U115" s="17" t="s">
        <v>1333</v>
      </c>
      <c r="V115" s="17" t="s">
        <v>168</v>
      </c>
      <c r="W115" s="17" t="s">
        <v>1275</v>
      </c>
      <c r="X115" s="17" t="str">
        <f t="shared" si="13"/>
        <v xml:space="preserve">K-TF-459  K-TF-210  K-TF-204  K-TF-203  K-TF-202                            </v>
      </c>
      <c r="Y115" s="17" t="s">
        <v>1926</v>
      </c>
      <c r="Z115" s="17" t="s">
        <v>1927</v>
      </c>
      <c r="AA115" s="17" t="s">
        <v>1928</v>
      </c>
      <c r="AB115" s="17" t="s">
        <v>1929</v>
      </c>
      <c r="AC115" s="17" t="s">
        <v>1922</v>
      </c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40"/>
      <c r="AT115" s="33" t="s">
        <v>807</v>
      </c>
      <c r="AU115" s="33" t="s">
        <v>881</v>
      </c>
      <c r="AV115" s="36" t="s">
        <v>1014</v>
      </c>
      <c r="AW115" s="33" t="str">
        <f t="shared" si="15"/>
        <v>L-SOFC201-01</v>
      </c>
      <c r="AX115" s="33" t="s">
        <v>881</v>
      </c>
      <c r="AZ115" s="81" t="str">
        <f t="shared" si="14"/>
        <v>0.6/1kV FR-CV 1C-185㎟-P</v>
      </c>
    </row>
    <row r="116" spans="1:52" s="4" customFormat="1" ht="25" customHeight="1">
      <c r="A116" s="60" t="str">
        <f t="shared" si="11"/>
        <v>X</v>
      </c>
      <c r="B116" s="60">
        <f t="shared" si="17"/>
        <v>95</v>
      </c>
      <c r="C116" s="55" t="str">
        <f t="shared" si="9"/>
        <v>L-SOFC201-02</v>
      </c>
      <c r="D116" s="56" t="s">
        <v>638</v>
      </c>
      <c r="E116" s="51" t="s">
        <v>34</v>
      </c>
      <c r="F116" s="16" t="s">
        <v>94</v>
      </c>
      <c r="G116" s="17" t="s">
        <v>63</v>
      </c>
      <c r="H116" s="18">
        <v>185</v>
      </c>
      <c r="I116" s="18"/>
      <c r="J116" s="18">
        <v>55</v>
      </c>
      <c r="K116" s="56">
        <f t="shared" si="10"/>
        <v>24</v>
      </c>
      <c r="L116" s="56">
        <f t="shared" si="18"/>
        <v>452.39</v>
      </c>
      <c r="M116" s="140"/>
      <c r="N116" s="142"/>
      <c r="O116" s="15">
        <v>0.48</v>
      </c>
      <c r="P116" s="18">
        <v>300</v>
      </c>
      <c r="Q116" s="18" t="s">
        <v>641</v>
      </c>
      <c r="R116" s="17" t="s">
        <v>792</v>
      </c>
      <c r="S116" s="17" t="s">
        <v>35</v>
      </c>
      <c r="T116" s="17" t="s">
        <v>1176</v>
      </c>
      <c r="U116" s="17" t="s">
        <v>1333</v>
      </c>
      <c r="V116" s="17" t="s">
        <v>168</v>
      </c>
      <c r="W116" s="17" t="s">
        <v>1275</v>
      </c>
      <c r="X116" s="17" t="str">
        <f t="shared" si="13"/>
        <v xml:space="preserve">K-TF-459  K-TF-210  K-TF-204  K-TF-203  K-TF-202                            </v>
      </c>
      <c r="Y116" s="17" t="s">
        <v>1926</v>
      </c>
      <c r="Z116" s="17" t="s">
        <v>1927</v>
      </c>
      <c r="AA116" s="17" t="s">
        <v>1928</v>
      </c>
      <c r="AB116" s="17" t="s">
        <v>1929</v>
      </c>
      <c r="AC116" s="17" t="s">
        <v>1922</v>
      </c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40"/>
      <c r="AT116" s="33" t="s">
        <v>807</v>
      </c>
      <c r="AU116" s="33" t="s">
        <v>881</v>
      </c>
      <c r="AV116" s="36" t="s">
        <v>1015</v>
      </c>
      <c r="AW116" s="33" t="str">
        <f t="shared" si="15"/>
        <v>L-SOFC201-02</v>
      </c>
      <c r="AX116" s="33" t="s">
        <v>881</v>
      </c>
      <c r="AZ116" s="81" t="str">
        <f t="shared" si="14"/>
        <v>0.6/1kV FR-CV 1C-185㎟-P</v>
      </c>
    </row>
    <row r="117" spans="1:52" s="4" customFormat="1" ht="25" customHeight="1">
      <c r="A117" s="60" t="str">
        <f t="shared" si="11"/>
        <v>X</v>
      </c>
      <c r="B117" s="60">
        <f t="shared" si="17"/>
        <v>96</v>
      </c>
      <c r="C117" s="55" t="str">
        <f t="shared" si="9"/>
        <v>L-SOFC201-03</v>
      </c>
      <c r="D117" s="56" t="s">
        <v>638</v>
      </c>
      <c r="E117" s="51" t="s">
        <v>34</v>
      </c>
      <c r="F117" s="16" t="s">
        <v>99</v>
      </c>
      <c r="G117" s="17" t="s">
        <v>63</v>
      </c>
      <c r="H117" s="18">
        <v>185</v>
      </c>
      <c r="I117" s="18"/>
      <c r="J117" s="18">
        <v>55</v>
      </c>
      <c r="K117" s="56">
        <f t="shared" si="10"/>
        <v>24</v>
      </c>
      <c r="L117" s="56">
        <f t="shared" si="18"/>
        <v>452.39</v>
      </c>
      <c r="M117" s="139"/>
      <c r="N117" s="143"/>
      <c r="O117" s="15">
        <v>0.48</v>
      </c>
      <c r="P117" s="18">
        <v>300</v>
      </c>
      <c r="Q117" s="18" t="s">
        <v>640</v>
      </c>
      <c r="R117" s="17" t="s">
        <v>792</v>
      </c>
      <c r="S117" s="17" t="s">
        <v>35</v>
      </c>
      <c r="T117" s="17" t="s">
        <v>1176</v>
      </c>
      <c r="U117" s="17" t="s">
        <v>1333</v>
      </c>
      <c r="V117" s="17" t="s">
        <v>169</v>
      </c>
      <c r="W117" s="17" t="s">
        <v>1275</v>
      </c>
      <c r="X117" s="17" t="str">
        <f t="shared" si="13"/>
        <v xml:space="preserve">K-TF-459  K-TF-210  K-TF-204  K-TF-203  K-TF-202                            </v>
      </c>
      <c r="Y117" s="17" t="s">
        <v>1926</v>
      </c>
      <c r="Z117" s="17" t="s">
        <v>1927</v>
      </c>
      <c r="AA117" s="17" t="s">
        <v>1928</v>
      </c>
      <c r="AB117" s="17" t="s">
        <v>1929</v>
      </c>
      <c r="AC117" s="17" t="s">
        <v>1922</v>
      </c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40"/>
      <c r="AT117" s="33" t="s">
        <v>807</v>
      </c>
      <c r="AU117" s="33" t="s">
        <v>881</v>
      </c>
      <c r="AV117" s="36" t="s">
        <v>1020</v>
      </c>
      <c r="AW117" s="33" t="str">
        <f t="shared" si="15"/>
        <v>L-SOFC201-03</v>
      </c>
      <c r="AX117" s="33" t="s">
        <v>881</v>
      </c>
      <c r="AZ117" s="81" t="str">
        <f t="shared" si="14"/>
        <v>0.6/1kV FR-CV 1C-185㎟-P</v>
      </c>
    </row>
    <row r="118" spans="1:52" s="4" customFormat="1" ht="25" customHeight="1">
      <c r="A118" s="60" t="str">
        <f t="shared" si="11"/>
        <v>X</v>
      </c>
      <c r="B118" s="60">
        <f t="shared" si="17"/>
        <v>97</v>
      </c>
      <c r="C118" s="55" t="str">
        <f t="shared" si="9"/>
        <v>L-SOFC201-04</v>
      </c>
      <c r="D118" s="56" t="s">
        <v>638</v>
      </c>
      <c r="E118" s="51" t="s">
        <v>93</v>
      </c>
      <c r="F118" s="16" t="s">
        <v>99</v>
      </c>
      <c r="G118" s="17" t="s">
        <v>56</v>
      </c>
      <c r="H118" s="18">
        <v>185</v>
      </c>
      <c r="I118" s="18"/>
      <c r="J118" s="18">
        <v>55</v>
      </c>
      <c r="K118" s="56">
        <f t="shared" si="10"/>
        <v>24</v>
      </c>
      <c r="L118" s="56">
        <f t="shared" si="18"/>
        <v>452.39</v>
      </c>
      <c r="M118" s="138" t="s">
        <v>1383</v>
      </c>
      <c r="N118" s="141">
        <v>24</v>
      </c>
      <c r="O118" s="15">
        <v>0.48</v>
      </c>
      <c r="P118" s="18">
        <v>300</v>
      </c>
      <c r="Q118" s="18" t="s">
        <v>640</v>
      </c>
      <c r="R118" s="17" t="s">
        <v>792</v>
      </c>
      <c r="S118" s="17" t="s">
        <v>167</v>
      </c>
      <c r="T118" s="17" t="s">
        <v>1176</v>
      </c>
      <c r="U118" s="17" t="s">
        <v>1333</v>
      </c>
      <c r="V118" s="17" t="s">
        <v>170</v>
      </c>
      <c r="W118" s="17" t="s">
        <v>1275</v>
      </c>
      <c r="X118" s="17" t="str">
        <f t="shared" si="13"/>
        <v xml:space="preserve">K-TF-459  K-TF-210  K-TF-204  K-TF-203  K-TF-202                            </v>
      </c>
      <c r="Y118" s="17" t="s">
        <v>1926</v>
      </c>
      <c r="Z118" s="17" t="s">
        <v>1927</v>
      </c>
      <c r="AA118" s="17" t="s">
        <v>1928</v>
      </c>
      <c r="AB118" s="17" t="s">
        <v>1929</v>
      </c>
      <c r="AC118" s="17" t="s">
        <v>1922</v>
      </c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40"/>
      <c r="AT118" s="33" t="s">
        <v>807</v>
      </c>
      <c r="AU118" s="33" t="s">
        <v>881</v>
      </c>
      <c r="AV118" s="36" t="s">
        <v>1021</v>
      </c>
      <c r="AW118" s="33" t="str">
        <f t="shared" si="15"/>
        <v>L-SOFC201-04</v>
      </c>
      <c r="AX118" s="33" t="s">
        <v>881</v>
      </c>
      <c r="AZ118" s="81" t="str">
        <f t="shared" si="14"/>
        <v>0.6/1kV FR-CV 1C-185㎟-P</v>
      </c>
    </row>
    <row r="119" spans="1:52" s="4" customFormat="1" ht="25" customHeight="1">
      <c r="A119" s="60" t="str">
        <f t="shared" si="11"/>
        <v>X</v>
      </c>
      <c r="B119" s="60">
        <f t="shared" si="17"/>
        <v>98</v>
      </c>
      <c r="C119" s="55" t="str">
        <f t="shared" si="9"/>
        <v>L-SOFC201-05</v>
      </c>
      <c r="D119" s="56" t="s">
        <v>638</v>
      </c>
      <c r="E119" s="51" t="s">
        <v>93</v>
      </c>
      <c r="F119" s="16" t="s">
        <v>108</v>
      </c>
      <c r="G119" s="17" t="s">
        <v>56</v>
      </c>
      <c r="H119" s="18">
        <v>185</v>
      </c>
      <c r="I119" s="18"/>
      <c r="J119" s="18">
        <v>55</v>
      </c>
      <c r="K119" s="56">
        <f t="shared" si="10"/>
        <v>24</v>
      </c>
      <c r="L119" s="56">
        <f t="shared" si="18"/>
        <v>452.39</v>
      </c>
      <c r="M119" s="140"/>
      <c r="N119" s="142"/>
      <c r="O119" s="15">
        <v>0.48</v>
      </c>
      <c r="P119" s="18">
        <v>300</v>
      </c>
      <c r="Q119" s="18" t="s">
        <v>641</v>
      </c>
      <c r="R119" s="17" t="s">
        <v>792</v>
      </c>
      <c r="S119" s="17" t="s">
        <v>35</v>
      </c>
      <c r="T119" s="17" t="s">
        <v>1176</v>
      </c>
      <c r="U119" s="17" t="s">
        <v>1333</v>
      </c>
      <c r="V119" s="17" t="s">
        <v>170</v>
      </c>
      <c r="W119" s="17" t="s">
        <v>1275</v>
      </c>
      <c r="X119" s="17" t="str">
        <f t="shared" si="13"/>
        <v xml:space="preserve">K-TF-459  K-TF-210  K-TF-204  K-TF-203  K-TF-202                            </v>
      </c>
      <c r="Y119" s="17" t="s">
        <v>1926</v>
      </c>
      <c r="Z119" s="17" t="s">
        <v>1927</v>
      </c>
      <c r="AA119" s="17" t="s">
        <v>1928</v>
      </c>
      <c r="AB119" s="17" t="s">
        <v>1929</v>
      </c>
      <c r="AC119" s="17" t="s">
        <v>1922</v>
      </c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40"/>
      <c r="AT119" s="33" t="s">
        <v>807</v>
      </c>
      <c r="AU119" s="33" t="s">
        <v>881</v>
      </c>
      <c r="AV119" s="36" t="s">
        <v>1022</v>
      </c>
      <c r="AW119" s="33" t="str">
        <f t="shared" si="15"/>
        <v>L-SOFC201-05</v>
      </c>
      <c r="AX119" s="33" t="s">
        <v>881</v>
      </c>
      <c r="AZ119" s="81" t="str">
        <f t="shared" si="14"/>
        <v>0.6/1kV FR-CV 1C-185㎟-P</v>
      </c>
    </row>
    <row r="120" spans="1:52" s="4" customFormat="1" ht="25" customHeight="1">
      <c r="A120" s="60" t="str">
        <f t="shared" si="11"/>
        <v>X</v>
      </c>
      <c r="B120" s="60">
        <f t="shared" si="17"/>
        <v>99</v>
      </c>
      <c r="C120" s="55" t="str">
        <f t="shared" si="9"/>
        <v>L-SOFC201-06</v>
      </c>
      <c r="D120" s="56" t="s">
        <v>638</v>
      </c>
      <c r="E120" s="51" t="s">
        <v>34</v>
      </c>
      <c r="F120" s="16" t="s">
        <v>109</v>
      </c>
      <c r="G120" s="17" t="s">
        <v>6</v>
      </c>
      <c r="H120" s="18">
        <v>185</v>
      </c>
      <c r="I120" s="18"/>
      <c r="J120" s="18">
        <v>55</v>
      </c>
      <c r="K120" s="56">
        <f t="shared" si="10"/>
        <v>24</v>
      </c>
      <c r="L120" s="56">
        <f t="shared" si="18"/>
        <v>452.39</v>
      </c>
      <c r="M120" s="139"/>
      <c r="N120" s="143"/>
      <c r="O120" s="15">
        <v>0.48</v>
      </c>
      <c r="P120" s="18">
        <v>300</v>
      </c>
      <c r="Q120" s="18" t="s">
        <v>641</v>
      </c>
      <c r="R120" s="17" t="s">
        <v>792</v>
      </c>
      <c r="S120" s="17" t="s">
        <v>171</v>
      </c>
      <c r="T120" s="17" t="s">
        <v>1176</v>
      </c>
      <c r="U120" s="17" t="s">
        <v>1333</v>
      </c>
      <c r="V120" s="17" t="s">
        <v>170</v>
      </c>
      <c r="W120" s="17" t="s">
        <v>1275</v>
      </c>
      <c r="X120" s="17" t="str">
        <f t="shared" si="13"/>
        <v xml:space="preserve">K-TF-459  K-TF-210  K-TF-204  K-TF-203  K-TF-202                            </v>
      </c>
      <c r="Y120" s="17" t="s">
        <v>1926</v>
      </c>
      <c r="Z120" s="17" t="s">
        <v>1927</v>
      </c>
      <c r="AA120" s="17" t="s">
        <v>1928</v>
      </c>
      <c r="AB120" s="17" t="s">
        <v>1929</v>
      </c>
      <c r="AC120" s="17" t="s">
        <v>1922</v>
      </c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40"/>
      <c r="AT120" s="33" t="s">
        <v>807</v>
      </c>
      <c r="AU120" s="33" t="s">
        <v>881</v>
      </c>
      <c r="AV120" s="36" t="s">
        <v>1023</v>
      </c>
      <c r="AW120" s="33" t="str">
        <f t="shared" si="15"/>
        <v>L-SOFC201-06</v>
      </c>
      <c r="AX120" s="33" t="s">
        <v>881</v>
      </c>
      <c r="AZ120" s="81" t="str">
        <f t="shared" si="14"/>
        <v>0.6/1kV FR-CV 1C-185㎟-P</v>
      </c>
    </row>
    <row r="121" spans="1:52" s="4" customFormat="1" ht="25" hidden="1" customHeight="1">
      <c r="A121" s="60" t="str">
        <f t="shared" si="11"/>
        <v>X</v>
      </c>
      <c r="B121" s="60">
        <f t="shared" si="17"/>
        <v>100</v>
      </c>
      <c r="C121" s="55" t="str">
        <f t="shared" si="9"/>
        <v>L-SOFC202-01</v>
      </c>
      <c r="D121" s="56" t="s">
        <v>638</v>
      </c>
      <c r="E121" s="51" t="s">
        <v>93</v>
      </c>
      <c r="F121" s="16" t="s">
        <v>121</v>
      </c>
      <c r="G121" s="17" t="s">
        <v>172</v>
      </c>
      <c r="H121" s="18">
        <v>185</v>
      </c>
      <c r="I121" s="18"/>
      <c r="J121" s="18">
        <v>52</v>
      </c>
      <c r="K121" s="56">
        <f t="shared" si="10"/>
        <v>24</v>
      </c>
      <c r="L121" s="56">
        <f t="shared" si="18"/>
        <v>452.39</v>
      </c>
      <c r="M121" s="138" t="s">
        <v>1384</v>
      </c>
      <c r="N121" s="141">
        <v>21</v>
      </c>
      <c r="O121" s="15">
        <v>0.48</v>
      </c>
      <c r="P121" s="18">
        <v>300</v>
      </c>
      <c r="Q121" s="18" t="s">
        <v>641</v>
      </c>
      <c r="R121" s="17" t="s">
        <v>792</v>
      </c>
      <c r="S121" s="17" t="s">
        <v>167</v>
      </c>
      <c r="T121" s="17" t="s">
        <v>1176</v>
      </c>
      <c r="U121" s="17" t="s">
        <v>1333</v>
      </c>
      <c r="V121" s="17" t="s">
        <v>173</v>
      </c>
      <c r="W121" s="17" t="s">
        <v>1276</v>
      </c>
      <c r="X121" s="17" t="str">
        <f t="shared" si="13"/>
        <v xml:space="preserve">K-TF-459  K-TF-210  K-TF-204  K-TF-203  K-TF-202                            </v>
      </c>
      <c r="Y121" s="17" t="s">
        <v>1926</v>
      </c>
      <c r="Z121" s="17" t="s">
        <v>1927</v>
      </c>
      <c r="AA121" s="17" t="s">
        <v>1928</v>
      </c>
      <c r="AB121" s="17" t="s">
        <v>1929</v>
      </c>
      <c r="AC121" s="17" t="s">
        <v>1922</v>
      </c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40"/>
      <c r="AT121" s="33" t="s">
        <v>807</v>
      </c>
      <c r="AU121" s="33" t="s">
        <v>882</v>
      </c>
      <c r="AV121" s="36" t="s">
        <v>1014</v>
      </c>
      <c r="AW121" s="33" t="str">
        <f t="shared" si="15"/>
        <v>L-SOFC202-01</v>
      </c>
      <c r="AX121" s="33" t="s">
        <v>882</v>
      </c>
      <c r="AZ121" s="81" t="str">
        <f t="shared" si="14"/>
        <v>0.6/1kV FR-CV 1C-185㎟-P</v>
      </c>
    </row>
    <row r="122" spans="1:52" s="4" customFormat="1" ht="25" hidden="1" customHeight="1">
      <c r="A122" s="60" t="str">
        <f t="shared" si="11"/>
        <v>X</v>
      </c>
      <c r="B122" s="60">
        <f t="shared" si="17"/>
        <v>101</v>
      </c>
      <c r="C122" s="55" t="str">
        <f t="shared" si="9"/>
        <v>L-SOFC202-02</v>
      </c>
      <c r="D122" s="56" t="s">
        <v>638</v>
      </c>
      <c r="E122" s="51" t="s">
        <v>100</v>
      </c>
      <c r="F122" s="16" t="s">
        <v>109</v>
      </c>
      <c r="G122" s="17" t="s">
        <v>6</v>
      </c>
      <c r="H122" s="18">
        <v>185</v>
      </c>
      <c r="I122" s="18"/>
      <c r="J122" s="18">
        <v>52</v>
      </c>
      <c r="K122" s="56">
        <f t="shared" si="10"/>
        <v>24</v>
      </c>
      <c r="L122" s="56">
        <f t="shared" si="18"/>
        <v>452.39</v>
      </c>
      <c r="M122" s="140"/>
      <c r="N122" s="142"/>
      <c r="O122" s="15">
        <v>0.48</v>
      </c>
      <c r="P122" s="18">
        <v>300</v>
      </c>
      <c r="Q122" s="18" t="s">
        <v>641</v>
      </c>
      <c r="R122" s="17" t="s">
        <v>792</v>
      </c>
      <c r="S122" s="17" t="s">
        <v>171</v>
      </c>
      <c r="T122" s="17" t="s">
        <v>1176</v>
      </c>
      <c r="U122" s="17" t="s">
        <v>1333</v>
      </c>
      <c r="V122" s="17" t="s">
        <v>174</v>
      </c>
      <c r="W122" s="17" t="s">
        <v>1276</v>
      </c>
      <c r="X122" s="17" t="str">
        <f t="shared" si="13"/>
        <v xml:space="preserve">K-TF-459  K-TF-210  K-TF-204  K-TF-203  K-TF-202                            </v>
      </c>
      <c r="Y122" s="17" t="s">
        <v>1926</v>
      </c>
      <c r="Z122" s="17" t="s">
        <v>1927</v>
      </c>
      <c r="AA122" s="17" t="s">
        <v>1928</v>
      </c>
      <c r="AB122" s="17" t="s">
        <v>1929</v>
      </c>
      <c r="AC122" s="17" t="s">
        <v>1922</v>
      </c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40"/>
      <c r="AT122" s="33" t="s">
        <v>807</v>
      </c>
      <c r="AU122" s="33" t="s">
        <v>882</v>
      </c>
      <c r="AV122" s="36" t="s">
        <v>1015</v>
      </c>
      <c r="AW122" s="33" t="str">
        <f t="shared" si="15"/>
        <v>L-SOFC202-02</v>
      </c>
      <c r="AX122" s="33" t="s">
        <v>882</v>
      </c>
      <c r="AZ122" s="81" t="str">
        <f t="shared" si="14"/>
        <v>0.6/1kV FR-CV 1C-185㎟-P</v>
      </c>
    </row>
    <row r="123" spans="1:52" s="4" customFormat="1" ht="25" hidden="1" customHeight="1">
      <c r="A123" s="60" t="str">
        <f t="shared" si="11"/>
        <v>X</v>
      </c>
      <c r="B123" s="60">
        <f t="shared" si="17"/>
        <v>102</v>
      </c>
      <c r="C123" s="55" t="str">
        <f t="shared" si="9"/>
        <v>L-SOFC202-03</v>
      </c>
      <c r="D123" s="56" t="s">
        <v>638</v>
      </c>
      <c r="E123" s="51" t="s">
        <v>106</v>
      </c>
      <c r="F123" s="16" t="s">
        <v>109</v>
      </c>
      <c r="G123" s="17" t="s">
        <v>6</v>
      </c>
      <c r="H123" s="18">
        <v>185</v>
      </c>
      <c r="I123" s="18"/>
      <c r="J123" s="18">
        <v>52</v>
      </c>
      <c r="K123" s="56">
        <f t="shared" si="10"/>
        <v>24</v>
      </c>
      <c r="L123" s="56">
        <f t="shared" si="18"/>
        <v>452.39</v>
      </c>
      <c r="M123" s="139"/>
      <c r="N123" s="143"/>
      <c r="O123" s="15">
        <v>0.48</v>
      </c>
      <c r="P123" s="18">
        <v>300</v>
      </c>
      <c r="Q123" s="18" t="s">
        <v>642</v>
      </c>
      <c r="R123" s="17" t="s">
        <v>792</v>
      </c>
      <c r="S123" s="17" t="s">
        <v>175</v>
      </c>
      <c r="T123" s="17" t="s">
        <v>1176</v>
      </c>
      <c r="U123" s="17" t="s">
        <v>1333</v>
      </c>
      <c r="V123" s="17" t="s">
        <v>176</v>
      </c>
      <c r="W123" s="17" t="s">
        <v>1276</v>
      </c>
      <c r="X123" s="17" t="str">
        <f t="shared" si="13"/>
        <v xml:space="preserve">K-TF-459  K-TF-210  K-TF-204  K-TF-203  K-TF-202                            </v>
      </c>
      <c r="Y123" s="17" t="s">
        <v>1926</v>
      </c>
      <c r="Z123" s="17" t="s">
        <v>1927</v>
      </c>
      <c r="AA123" s="17" t="s">
        <v>1928</v>
      </c>
      <c r="AB123" s="17" t="s">
        <v>1929</v>
      </c>
      <c r="AC123" s="17" t="s">
        <v>1922</v>
      </c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40"/>
      <c r="AT123" s="33" t="s">
        <v>807</v>
      </c>
      <c r="AU123" s="33" t="s">
        <v>882</v>
      </c>
      <c r="AV123" s="36" t="s">
        <v>1020</v>
      </c>
      <c r="AW123" s="33" t="str">
        <f t="shared" si="15"/>
        <v>L-SOFC202-03</v>
      </c>
      <c r="AX123" s="33" t="s">
        <v>882</v>
      </c>
      <c r="AZ123" s="81" t="str">
        <f t="shared" si="14"/>
        <v>0.6/1kV FR-CV 1C-185㎟-P</v>
      </c>
    </row>
    <row r="124" spans="1:52" s="4" customFormat="1" ht="25" hidden="1" customHeight="1">
      <c r="A124" s="60" t="str">
        <f t="shared" si="11"/>
        <v>X</v>
      </c>
      <c r="B124" s="60">
        <f t="shared" si="17"/>
        <v>103</v>
      </c>
      <c r="C124" s="55" t="str">
        <f t="shared" si="9"/>
        <v>L-SOFC202-04</v>
      </c>
      <c r="D124" s="56" t="s">
        <v>638</v>
      </c>
      <c r="E124" s="51" t="s">
        <v>34</v>
      </c>
      <c r="F124" s="16" t="s">
        <v>94</v>
      </c>
      <c r="G124" s="17" t="s">
        <v>63</v>
      </c>
      <c r="H124" s="18">
        <v>185</v>
      </c>
      <c r="I124" s="18"/>
      <c r="J124" s="18">
        <v>52</v>
      </c>
      <c r="K124" s="56">
        <f t="shared" si="10"/>
        <v>24</v>
      </c>
      <c r="L124" s="56">
        <f t="shared" si="18"/>
        <v>452.39</v>
      </c>
      <c r="M124" s="138" t="s">
        <v>1385</v>
      </c>
      <c r="N124" s="141">
        <v>21</v>
      </c>
      <c r="O124" s="15">
        <v>0.48</v>
      </c>
      <c r="P124" s="18">
        <v>300</v>
      </c>
      <c r="Q124" s="18" t="s">
        <v>641</v>
      </c>
      <c r="R124" s="17" t="s">
        <v>792</v>
      </c>
      <c r="S124" s="17" t="s">
        <v>167</v>
      </c>
      <c r="T124" s="17" t="s">
        <v>1176</v>
      </c>
      <c r="U124" s="17" t="s">
        <v>1333</v>
      </c>
      <c r="V124" s="17" t="s">
        <v>176</v>
      </c>
      <c r="W124" s="17" t="s">
        <v>1276</v>
      </c>
      <c r="X124" s="17" t="str">
        <f t="shared" si="13"/>
        <v xml:space="preserve">K-TF-459  K-TF-210  K-TF-204  K-TF-203  K-TF-202                            </v>
      </c>
      <c r="Y124" s="17" t="s">
        <v>1926</v>
      </c>
      <c r="Z124" s="17" t="s">
        <v>1927</v>
      </c>
      <c r="AA124" s="17" t="s">
        <v>1928</v>
      </c>
      <c r="AB124" s="17" t="s">
        <v>1929</v>
      </c>
      <c r="AC124" s="17" t="s">
        <v>1922</v>
      </c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40"/>
      <c r="AT124" s="33" t="s">
        <v>807</v>
      </c>
      <c r="AU124" s="33" t="s">
        <v>882</v>
      </c>
      <c r="AV124" s="36" t="s">
        <v>1021</v>
      </c>
      <c r="AW124" s="33" t="str">
        <f t="shared" si="15"/>
        <v>L-SOFC202-04</v>
      </c>
      <c r="AX124" s="33" t="s">
        <v>882</v>
      </c>
      <c r="AZ124" s="81" t="str">
        <f t="shared" si="14"/>
        <v>0.6/1kV FR-CV 1C-185㎟-P</v>
      </c>
    </row>
    <row r="125" spans="1:52" s="4" customFormat="1" ht="25" hidden="1" customHeight="1">
      <c r="A125" s="60" t="str">
        <f t="shared" si="11"/>
        <v>X</v>
      </c>
      <c r="B125" s="60">
        <f t="shared" si="17"/>
        <v>104</v>
      </c>
      <c r="C125" s="55" t="str">
        <f t="shared" si="9"/>
        <v>L-SOFC202-05</v>
      </c>
      <c r="D125" s="56" t="s">
        <v>638</v>
      </c>
      <c r="E125" s="51" t="s">
        <v>34</v>
      </c>
      <c r="F125" s="16" t="s">
        <v>99</v>
      </c>
      <c r="G125" s="17" t="s">
        <v>63</v>
      </c>
      <c r="H125" s="18">
        <v>185</v>
      </c>
      <c r="I125" s="18"/>
      <c r="J125" s="18">
        <v>52</v>
      </c>
      <c r="K125" s="56">
        <f t="shared" si="10"/>
        <v>24</v>
      </c>
      <c r="L125" s="56">
        <f t="shared" si="18"/>
        <v>452.39</v>
      </c>
      <c r="M125" s="140"/>
      <c r="N125" s="142"/>
      <c r="O125" s="15">
        <v>0.48</v>
      </c>
      <c r="P125" s="18">
        <v>300</v>
      </c>
      <c r="Q125" s="18" t="s">
        <v>641</v>
      </c>
      <c r="R125" s="17" t="s">
        <v>792</v>
      </c>
      <c r="S125" s="17" t="s">
        <v>177</v>
      </c>
      <c r="T125" s="17" t="s">
        <v>1176</v>
      </c>
      <c r="U125" s="17" t="s">
        <v>1333</v>
      </c>
      <c r="V125" s="17" t="s">
        <v>174</v>
      </c>
      <c r="W125" s="17" t="s">
        <v>1276</v>
      </c>
      <c r="X125" s="17" t="str">
        <f t="shared" si="13"/>
        <v xml:space="preserve">K-TF-459  K-TF-210  K-TF-204  K-TF-203  K-TF-202                            </v>
      </c>
      <c r="Y125" s="17" t="s">
        <v>1926</v>
      </c>
      <c r="Z125" s="17" t="s">
        <v>1927</v>
      </c>
      <c r="AA125" s="17" t="s">
        <v>1928</v>
      </c>
      <c r="AB125" s="17" t="s">
        <v>1929</v>
      </c>
      <c r="AC125" s="17" t="s">
        <v>1922</v>
      </c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40"/>
      <c r="AT125" s="33" t="s">
        <v>807</v>
      </c>
      <c r="AU125" s="33" t="s">
        <v>882</v>
      </c>
      <c r="AV125" s="36" t="s">
        <v>1022</v>
      </c>
      <c r="AW125" s="33" t="str">
        <f t="shared" si="15"/>
        <v>L-SOFC202-05</v>
      </c>
      <c r="AX125" s="33" t="s">
        <v>882</v>
      </c>
      <c r="AZ125" s="81" t="str">
        <f t="shared" si="14"/>
        <v>0.6/1kV FR-CV 1C-185㎟-P</v>
      </c>
    </row>
    <row r="126" spans="1:52" s="4" customFormat="1" ht="25" hidden="1" customHeight="1">
      <c r="A126" s="60" t="str">
        <f t="shared" si="11"/>
        <v>X</v>
      </c>
      <c r="B126" s="60">
        <f t="shared" si="17"/>
        <v>105</v>
      </c>
      <c r="C126" s="55" t="str">
        <f t="shared" si="9"/>
        <v>L-SOFC202-06</v>
      </c>
      <c r="D126" s="56" t="s">
        <v>638</v>
      </c>
      <c r="E126" s="51" t="s">
        <v>93</v>
      </c>
      <c r="F126" s="16" t="s">
        <v>99</v>
      </c>
      <c r="G126" s="17" t="s">
        <v>92</v>
      </c>
      <c r="H126" s="18">
        <v>185</v>
      </c>
      <c r="I126" s="18"/>
      <c r="J126" s="18">
        <v>52</v>
      </c>
      <c r="K126" s="56">
        <f t="shared" si="10"/>
        <v>24</v>
      </c>
      <c r="L126" s="56">
        <f t="shared" si="18"/>
        <v>452.39</v>
      </c>
      <c r="M126" s="139"/>
      <c r="N126" s="143"/>
      <c r="O126" s="15">
        <v>0.48</v>
      </c>
      <c r="P126" s="18">
        <v>300</v>
      </c>
      <c r="Q126" s="18" t="s">
        <v>641</v>
      </c>
      <c r="R126" s="17" t="s">
        <v>792</v>
      </c>
      <c r="S126" s="17" t="s">
        <v>35</v>
      </c>
      <c r="T126" s="17" t="s">
        <v>1176</v>
      </c>
      <c r="U126" s="17" t="s">
        <v>1333</v>
      </c>
      <c r="V126" s="17" t="s">
        <v>178</v>
      </c>
      <c r="W126" s="17" t="s">
        <v>1276</v>
      </c>
      <c r="X126" s="17" t="str">
        <f t="shared" si="13"/>
        <v xml:space="preserve">K-TF-459  K-TF-210  K-TF-204  K-TF-203  K-TF-202                            </v>
      </c>
      <c r="Y126" s="17" t="s">
        <v>1926</v>
      </c>
      <c r="Z126" s="17" t="s">
        <v>1927</v>
      </c>
      <c r="AA126" s="17" t="s">
        <v>1928</v>
      </c>
      <c r="AB126" s="17" t="s">
        <v>1929</v>
      </c>
      <c r="AC126" s="17" t="s">
        <v>1922</v>
      </c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40"/>
      <c r="AT126" s="33" t="s">
        <v>807</v>
      </c>
      <c r="AU126" s="33" t="s">
        <v>882</v>
      </c>
      <c r="AV126" s="36" t="s">
        <v>1023</v>
      </c>
      <c r="AW126" s="33" t="str">
        <f t="shared" si="15"/>
        <v>L-SOFC202-06</v>
      </c>
      <c r="AX126" s="33" t="s">
        <v>882</v>
      </c>
      <c r="AZ126" s="81" t="str">
        <f t="shared" si="14"/>
        <v>0.6/1kV FR-CV 1C-185㎟-P</v>
      </c>
    </row>
    <row r="127" spans="1:52" s="4" customFormat="1" ht="25" hidden="1" customHeight="1">
      <c r="A127" s="60" t="str">
        <f t="shared" si="11"/>
        <v>X</v>
      </c>
      <c r="B127" s="60">
        <f t="shared" si="17"/>
        <v>106</v>
      </c>
      <c r="C127" s="55" t="str">
        <f t="shared" si="9"/>
        <v>L-SOFC203-01</v>
      </c>
      <c r="D127" s="56" t="s">
        <v>638</v>
      </c>
      <c r="E127" s="51" t="s">
        <v>34</v>
      </c>
      <c r="F127" s="16" t="s">
        <v>99</v>
      </c>
      <c r="G127" s="17" t="s">
        <v>6</v>
      </c>
      <c r="H127" s="18">
        <v>185</v>
      </c>
      <c r="I127" s="18"/>
      <c r="J127" s="18">
        <v>49</v>
      </c>
      <c r="K127" s="56">
        <f t="shared" si="10"/>
        <v>24</v>
      </c>
      <c r="L127" s="56">
        <f t="shared" si="18"/>
        <v>452.39</v>
      </c>
      <c r="M127" s="138" t="s">
        <v>1386</v>
      </c>
      <c r="N127" s="141">
        <v>21</v>
      </c>
      <c r="O127" s="15">
        <v>0.48</v>
      </c>
      <c r="P127" s="18">
        <v>300</v>
      </c>
      <c r="Q127" s="18" t="s">
        <v>642</v>
      </c>
      <c r="R127" s="17" t="s">
        <v>792</v>
      </c>
      <c r="S127" s="17" t="s">
        <v>171</v>
      </c>
      <c r="T127" s="17" t="s">
        <v>1176</v>
      </c>
      <c r="U127" s="17" t="s">
        <v>1333</v>
      </c>
      <c r="V127" s="17" t="s">
        <v>179</v>
      </c>
      <c r="W127" s="17" t="s">
        <v>1277</v>
      </c>
      <c r="X127" s="17" t="str">
        <f t="shared" si="13"/>
        <v xml:space="preserve">K-TF-459  K-TF-210  K-TF-204  K-TF-203  K-TF-202                            </v>
      </c>
      <c r="Y127" s="17" t="s">
        <v>1926</v>
      </c>
      <c r="Z127" s="17" t="s">
        <v>1927</v>
      </c>
      <c r="AA127" s="17" t="s">
        <v>1928</v>
      </c>
      <c r="AB127" s="17" t="s">
        <v>1929</v>
      </c>
      <c r="AC127" s="17" t="s">
        <v>1922</v>
      </c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40"/>
      <c r="AT127" s="33" t="s">
        <v>807</v>
      </c>
      <c r="AU127" s="33" t="s">
        <v>883</v>
      </c>
      <c r="AV127" s="36" t="s">
        <v>1014</v>
      </c>
      <c r="AW127" s="33" t="str">
        <f t="shared" si="15"/>
        <v>L-SOFC203-01</v>
      </c>
      <c r="AX127" s="33" t="s">
        <v>883</v>
      </c>
      <c r="AZ127" s="81" t="str">
        <f t="shared" si="14"/>
        <v>0.6/1kV FR-CV 1C-185㎟-P</v>
      </c>
    </row>
    <row r="128" spans="1:52" s="4" customFormat="1" ht="25" hidden="1" customHeight="1">
      <c r="A128" s="60" t="str">
        <f t="shared" si="11"/>
        <v>X</v>
      </c>
      <c r="B128" s="60">
        <f t="shared" si="17"/>
        <v>107</v>
      </c>
      <c r="C128" s="55" t="str">
        <f t="shared" si="9"/>
        <v>L-SOFC203-02</v>
      </c>
      <c r="D128" s="56" t="s">
        <v>638</v>
      </c>
      <c r="E128" s="51" t="s">
        <v>106</v>
      </c>
      <c r="F128" s="16" t="s">
        <v>94</v>
      </c>
      <c r="G128" s="17" t="s">
        <v>92</v>
      </c>
      <c r="H128" s="18">
        <v>185</v>
      </c>
      <c r="I128" s="18"/>
      <c r="J128" s="18">
        <v>49</v>
      </c>
      <c r="K128" s="56">
        <f t="shared" si="10"/>
        <v>24</v>
      </c>
      <c r="L128" s="56">
        <f t="shared" si="18"/>
        <v>452.39</v>
      </c>
      <c r="M128" s="140"/>
      <c r="N128" s="142"/>
      <c r="O128" s="15">
        <v>0.48</v>
      </c>
      <c r="P128" s="18">
        <v>300</v>
      </c>
      <c r="Q128" s="18" t="s">
        <v>642</v>
      </c>
      <c r="R128" s="17" t="s">
        <v>792</v>
      </c>
      <c r="S128" s="17" t="s">
        <v>167</v>
      </c>
      <c r="T128" s="17" t="s">
        <v>1176</v>
      </c>
      <c r="U128" s="17" t="s">
        <v>1333</v>
      </c>
      <c r="V128" s="17" t="s">
        <v>179</v>
      </c>
      <c r="W128" s="17" t="s">
        <v>1277</v>
      </c>
      <c r="X128" s="17" t="str">
        <f t="shared" si="13"/>
        <v xml:space="preserve">K-TF-459  K-TF-210  K-TF-204  K-TF-203  K-TF-202                            </v>
      </c>
      <c r="Y128" s="17" t="s">
        <v>1926</v>
      </c>
      <c r="Z128" s="17" t="s">
        <v>1927</v>
      </c>
      <c r="AA128" s="17" t="s">
        <v>1928</v>
      </c>
      <c r="AB128" s="17" t="s">
        <v>1929</v>
      </c>
      <c r="AC128" s="17" t="s">
        <v>1922</v>
      </c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40"/>
      <c r="AT128" s="33" t="s">
        <v>807</v>
      </c>
      <c r="AU128" s="33" t="s">
        <v>883</v>
      </c>
      <c r="AV128" s="36" t="s">
        <v>1015</v>
      </c>
      <c r="AW128" s="33" t="str">
        <f t="shared" si="15"/>
        <v>L-SOFC203-02</v>
      </c>
      <c r="AX128" s="33" t="s">
        <v>883</v>
      </c>
      <c r="AZ128" s="81" t="str">
        <f t="shared" si="14"/>
        <v>0.6/1kV FR-CV 1C-185㎟-P</v>
      </c>
    </row>
    <row r="129" spans="1:52" s="4" customFormat="1" ht="25" hidden="1" customHeight="1">
      <c r="A129" s="60" t="str">
        <f t="shared" si="11"/>
        <v>X</v>
      </c>
      <c r="B129" s="60">
        <f t="shared" si="17"/>
        <v>108</v>
      </c>
      <c r="C129" s="55" t="str">
        <f t="shared" si="9"/>
        <v>L-SOFC203-03</v>
      </c>
      <c r="D129" s="56" t="s">
        <v>638</v>
      </c>
      <c r="E129" s="51" t="s">
        <v>106</v>
      </c>
      <c r="F129" s="16" t="s">
        <v>109</v>
      </c>
      <c r="G129" s="17" t="s">
        <v>56</v>
      </c>
      <c r="H129" s="18">
        <v>185</v>
      </c>
      <c r="I129" s="18"/>
      <c r="J129" s="18">
        <v>49</v>
      </c>
      <c r="K129" s="56">
        <f t="shared" si="10"/>
        <v>24</v>
      </c>
      <c r="L129" s="56">
        <f t="shared" si="18"/>
        <v>452.39</v>
      </c>
      <c r="M129" s="139"/>
      <c r="N129" s="143"/>
      <c r="O129" s="15">
        <v>0.48</v>
      </c>
      <c r="P129" s="18">
        <v>300</v>
      </c>
      <c r="Q129" s="18" t="s">
        <v>642</v>
      </c>
      <c r="R129" s="17" t="s">
        <v>792</v>
      </c>
      <c r="S129" s="17" t="s">
        <v>167</v>
      </c>
      <c r="T129" s="17" t="s">
        <v>1176</v>
      </c>
      <c r="U129" s="17" t="s">
        <v>1333</v>
      </c>
      <c r="V129" s="17" t="s">
        <v>180</v>
      </c>
      <c r="W129" s="17" t="s">
        <v>1277</v>
      </c>
      <c r="X129" s="17" t="str">
        <f t="shared" si="13"/>
        <v xml:space="preserve">K-TF-459  K-TF-210  K-TF-204  K-TF-203  K-TF-202                            </v>
      </c>
      <c r="Y129" s="17" t="s">
        <v>1926</v>
      </c>
      <c r="Z129" s="17" t="s">
        <v>1927</v>
      </c>
      <c r="AA129" s="17" t="s">
        <v>1928</v>
      </c>
      <c r="AB129" s="17" t="s">
        <v>1929</v>
      </c>
      <c r="AC129" s="17" t="s">
        <v>1922</v>
      </c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40"/>
      <c r="AT129" s="33" t="s">
        <v>807</v>
      </c>
      <c r="AU129" s="33" t="s">
        <v>883</v>
      </c>
      <c r="AV129" s="36" t="s">
        <v>1020</v>
      </c>
      <c r="AW129" s="33" t="str">
        <f t="shared" si="15"/>
        <v>L-SOFC203-03</v>
      </c>
      <c r="AX129" s="33" t="s">
        <v>883</v>
      </c>
      <c r="AZ129" s="81" t="str">
        <f t="shared" si="14"/>
        <v>0.6/1kV FR-CV 1C-185㎟-P</v>
      </c>
    </row>
    <row r="130" spans="1:52" s="4" customFormat="1" ht="25" hidden="1" customHeight="1">
      <c r="A130" s="60" t="str">
        <f t="shared" si="11"/>
        <v>X</v>
      </c>
      <c r="B130" s="60">
        <f t="shared" si="17"/>
        <v>109</v>
      </c>
      <c r="C130" s="55" t="str">
        <f t="shared" si="9"/>
        <v>L-SOFC203-04</v>
      </c>
      <c r="D130" s="56" t="s">
        <v>638</v>
      </c>
      <c r="E130" s="51" t="s">
        <v>93</v>
      </c>
      <c r="F130" s="16" t="s">
        <v>94</v>
      </c>
      <c r="G130" s="17" t="s">
        <v>92</v>
      </c>
      <c r="H130" s="18">
        <v>185</v>
      </c>
      <c r="I130" s="18"/>
      <c r="J130" s="18">
        <v>49</v>
      </c>
      <c r="K130" s="56">
        <f t="shared" si="10"/>
        <v>24</v>
      </c>
      <c r="L130" s="56">
        <f t="shared" si="18"/>
        <v>452.39</v>
      </c>
      <c r="M130" s="138" t="s">
        <v>1387</v>
      </c>
      <c r="N130" s="141">
        <v>21</v>
      </c>
      <c r="O130" s="15">
        <v>0.48</v>
      </c>
      <c r="P130" s="18">
        <v>300</v>
      </c>
      <c r="Q130" s="18" t="s">
        <v>642</v>
      </c>
      <c r="R130" s="17" t="s">
        <v>792</v>
      </c>
      <c r="S130" s="17" t="s">
        <v>167</v>
      </c>
      <c r="T130" s="17" t="s">
        <v>1176</v>
      </c>
      <c r="U130" s="17" t="s">
        <v>1333</v>
      </c>
      <c r="V130" s="17" t="s">
        <v>181</v>
      </c>
      <c r="W130" s="17" t="s">
        <v>1277</v>
      </c>
      <c r="X130" s="17" t="str">
        <f t="shared" si="13"/>
        <v xml:space="preserve">K-TF-459  K-TF-210  K-TF-204  K-TF-203  K-TF-202                            </v>
      </c>
      <c r="Y130" s="17" t="s">
        <v>1926</v>
      </c>
      <c r="Z130" s="17" t="s">
        <v>1927</v>
      </c>
      <c r="AA130" s="17" t="s">
        <v>1928</v>
      </c>
      <c r="AB130" s="17" t="s">
        <v>1929</v>
      </c>
      <c r="AC130" s="17" t="s">
        <v>1922</v>
      </c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40"/>
      <c r="AT130" s="33" t="s">
        <v>807</v>
      </c>
      <c r="AU130" s="33" t="s">
        <v>883</v>
      </c>
      <c r="AV130" s="36" t="s">
        <v>1021</v>
      </c>
      <c r="AW130" s="33" t="str">
        <f t="shared" si="15"/>
        <v>L-SOFC203-04</v>
      </c>
      <c r="AX130" s="33" t="s">
        <v>883</v>
      </c>
      <c r="AZ130" s="81" t="str">
        <f t="shared" si="14"/>
        <v>0.6/1kV FR-CV 1C-185㎟-P</v>
      </c>
    </row>
    <row r="131" spans="1:52" s="4" customFormat="1" ht="25" hidden="1" customHeight="1">
      <c r="A131" s="60" t="str">
        <f t="shared" si="11"/>
        <v>X</v>
      </c>
      <c r="B131" s="60">
        <f t="shared" si="17"/>
        <v>110</v>
      </c>
      <c r="C131" s="55" t="str">
        <f t="shared" si="9"/>
        <v>L-SOFC203-05</v>
      </c>
      <c r="D131" s="56" t="s">
        <v>638</v>
      </c>
      <c r="E131" s="51" t="s">
        <v>106</v>
      </c>
      <c r="F131" s="16" t="s">
        <v>161</v>
      </c>
      <c r="G131" s="17" t="s">
        <v>6</v>
      </c>
      <c r="H131" s="18">
        <v>185</v>
      </c>
      <c r="I131" s="18"/>
      <c r="J131" s="18">
        <v>49</v>
      </c>
      <c r="K131" s="56">
        <f t="shared" si="10"/>
        <v>24</v>
      </c>
      <c r="L131" s="56">
        <f t="shared" si="18"/>
        <v>452.39</v>
      </c>
      <c r="M131" s="140"/>
      <c r="N131" s="142"/>
      <c r="O131" s="15">
        <v>0.48</v>
      </c>
      <c r="P131" s="18">
        <v>300</v>
      </c>
      <c r="Q131" s="18" t="s">
        <v>642</v>
      </c>
      <c r="R131" s="17" t="s">
        <v>792</v>
      </c>
      <c r="S131" s="17" t="s">
        <v>35</v>
      </c>
      <c r="T131" s="17" t="s">
        <v>1176</v>
      </c>
      <c r="U131" s="17" t="s">
        <v>1333</v>
      </c>
      <c r="V131" s="17" t="s">
        <v>182</v>
      </c>
      <c r="W131" s="17" t="s">
        <v>1277</v>
      </c>
      <c r="X131" s="17" t="str">
        <f t="shared" si="13"/>
        <v xml:space="preserve">K-TF-459  K-TF-210  K-TF-204  K-TF-203  K-TF-202                            </v>
      </c>
      <c r="Y131" s="17" t="s">
        <v>1926</v>
      </c>
      <c r="Z131" s="17" t="s">
        <v>1927</v>
      </c>
      <c r="AA131" s="17" t="s">
        <v>1928</v>
      </c>
      <c r="AB131" s="17" t="s">
        <v>1929</v>
      </c>
      <c r="AC131" s="17" t="s">
        <v>1922</v>
      </c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40"/>
      <c r="AT131" s="33" t="s">
        <v>807</v>
      </c>
      <c r="AU131" s="33" t="s">
        <v>883</v>
      </c>
      <c r="AV131" s="36" t="s">
        <v>1022</v>
      </c>
      <c r="AW131" s="33" t="str">
        <f t="shared" si="15"/>
        <v>L-SOFC203-05</v>
      </c>
      <c r="AX131" s="33" t="s">
        <v>883</v>
      </c>
      <c r="AZ131" s="81" t="str">
        <f t="shared" si="14"/>
        <v>0.6/1kV FR-CV 1C-185㎟-P</v>
      </c>
    </row>
    <row r="132" spans="1:52" s="4" customFormat="1" ht="25" hidden="1" customHeight="1">
      <c r="A132" s="60" t="str">
        <f t="shared" si="11"/>
        <v>X</v>
      </c>
      <c r="B132" s="60">
        <f t="shared" si="17"/>
        <v>111</v>
      </c>
      <c r="C132" s="55" t="str">
        <f t="shared" si="9"/>
        <v>L-SOFC203-06</v>
      </c>
      <c r="D132" s="56" t="s">
        <v>638</v>
      </c>
      <c r="E132" s="51" t="s">
        <v>34</v>
      </c>
      <c r="F132" s="16" t="s">
        <v>94</v>
      </c>
      <c r="G132" s="17" t="s">
        <v>63</v>
      </c>
      <c r="H132" s="18">
        <v>185</v>
      </c>
      <c r="I132" s="18"/>
      <c r="J132" s="18">
        <v>49</v>
      </c>
      <c r="K132" s="56">
        <f t="shared" si="10"/>
        <v>24</v>
      </c>
      <c r="L132" s="56">
        <f t="shared" si="18"/>
        <v>452.39</v>
      </c>
      <c r="M132" s="139"/>
      <c r="N132" s="143"/>
      <c r="O132" s="15">
        <v>0.48</v>
      </c>
      <c r="P132" s="18">
        <v>300</v>
      </c>
      <c r="Q132" s="18" t="s">
        <v>642</v>
      </c>
      <c r="R132" s="17" t="s">
        <v>792</v>
      </c>
      <c r="S132" s="17" t="s">
        <v>167</v>
      </c>
      <c r="T132" s="17" t="s">
        <v>1176</v>
      </c>
      <c r="U132" s="17" t="s">
        <v>1333</v>
      </c>
      <c r="V132" s="17" t="s">
        <v>179</v>
      </c>
      <c r="W132" s="17" t="s">
        <v>1277</v>
      </c>
      <c r="X132" s="17" t="str">
        <f t="shared" si="13"/>
        <v xml:space="preserve">K-TF-459  K-TF-210  K-TF-204  K-TF-203  K-TF-202                            </v>
      </c>
      <c r="Y132" s="17" t="s">
        <v>1926</v>
      </c>
      <c r="Z132" s="17" t="s">
        <v>1927</v>
      </c>
      <c r="AA132" s="17" t="s">
        <v>1928</v>
      </c>
      <c r="AB132" s="17" t="s">
        <v>1929</v>
      </c>
      <c r="AC132" s="17" t="s">
        <v>1922</v>
      </c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40"/>
      <c r="AT132" s="33" t="s">
        <v>807</v>
      </c>
      <c r="AU132" s="33" t="s">
        <v>883</v>
      </c>
      <c r="AV132" s="36" t="s">
        <v>1023</v>
      </c>
      <c r="AW132" s="33" t="str">
        <f t="shared" si="15"/>
        <v>L-SOFC203-06</v>
      </c>
      <c r="AX132" s="33" t="s">
        <v>883</v>
      </c>
      <c r="AZ132" s="81" t="str">
        <f t="shared" si="14"/>
        <v>0.6/1kV FR-CV 1C-185㎟-P</v>
      </c>
    </row>
    <row r="133" spans="1:52" s="4" customFormat="1" ht="25" hidden="1" customHeight="1">
      <c r="A133" s="60" t="str">
        <f t="shared" si="11"/>
        <v>X</v>
      </c>
      <c r="B133" s="60">
        <f t="shared" si="17"/>
        <v>112</v>
      </c>
      <c r="C133" s="55" t="str">
        <f t="shared" si="9"/>
        <v>L-SOFC204-01</v>
      </c>
      <c r="D133" s="56" t="s">
        <v>638</v>
      </c>
      <c r="E133" s="51" t="s">
        <v>93</v>
      </c>
      <c r="F133" s="16" t="s">
        <v>109</v>
      </c>
      <c r="G133" s="17" t="s">
        <v>72</v>
      </c>
      <c r="H133" s="18">
        <v>185</v>
      </c>
      <c r="I133" s="18"/>
      <c r="J133" s="18">
        <v>46</v>
      </c>
      <c r="K133" s="56">
        <f t="shared" si="10"/>
        <v>24</v>
      </c>
      <c r="L133" s="56">
        <f t="shared" si="18"/>
        <v>452.39</v>
      </c>
      <c r="M133" s="138" t="s">
        <v>1388</v>
      </c>
      <c r="N133" s="141">
        <v>22</v>
      </c>
      <c r="O133" s="15">
        <v>0.48</v>
      </c>
      <c r="P133" s="18">
        <v>300</v>
      </c>
      <c r="Q133" s="18" t="s">
        <v>642</v>
      </c>
      <c r="R133" s="17" t="s">
        <v>792</v>
      </c>
      <c r="S133" s="17" t="s">
        <v>167</v>
      </c>
      <c r="T133" s="17" t="s">
        <v>1176</v>
      </c>
      <c r="U133" s="17" t="s">
        <v>1333</v>
      </c>
      <c r="V133" s="17" t="s">
        <v>183</v>
      </c>
      <c r="W133" s="17" t="s">
        <v>1278</v>
      </c>
      <c r="X133" s="17" t="str">
        <f t="shared" si="13"/>
        <v xml:space="preserve">K-TF-459  K-TF-220  K-TF-219                                </v>
      </c>
      <c r="Y133" s="17" t="s">
        <v>1926</v>
      </c>
      <c r="Z133" s="17" t="s">
        <v>1924</v>
      </c>
      <c r="AA133" s="17" t="s">
        <v>1925</v>
      </c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40"/>
      <c r="AT133" s="33" t="s">
        <v>807</v>
      </c>
      <c r="AU133" s="33" t="s">
        <v>884</v>
      </c>
      <c r="AV133" s="36" t="s">
        <v>1014</v>
      </c>
      <c r="AW133" s="33" t="str">
        <f t="shared" si="15"/>
        <v>L-SOFC204-01</v>
      </c>
      <c r="AX133" s="33" t="s">
        <v>884</v>
      </c>
      <c r="AZ133" s="81" t="str">
        <f t="shared" si="14"/>
        <v>0.6/1kV FR-CV 1C-185㎟-P</v>
      </c>
    </row>
    <row r="134" spans="1:52" s="4" customFormat="1" ht="25" customHeight="1">
      <c r="A134" s="60" t="str">
        <f t="shared" si="11"/>
        <v>X</v>
      </c>
      <c r="B134" s="60">
        <f t="shared" si="17"/>
        <v>113</v>
      </c>
      <c r="C134" s="55" t="str">
        <f t="shared" si="9"/>
        <v>L-SOFC204-02</v>
      </c>
      <c r="D134" s="56" t="s">
        <v>638</v>
      </c>
      <c r="E134" s="51" t="s">
        <v>34</v>
      </c>
      <c r="F134" s="16" t="s">
        <v>94</v>
      </c>
      <c r="G134" s="17" t="s">
        <v>56</v>
      </c>
      <c r="H134" s="18">
        <v>185</v>
      </c>
      <c r="I134" s="18"/>
      <c r="J134" s="18">
        <v>46</v>
      </c>
      <c r="K134" s="56">
        <f t="shared" si="10"/>
        <v>24</v>
      </c>
      <c r="L134" s="56">
        <f t="shared" si="18"/>
        <v>452.39</v>
      </c>
      <c r="M134" s="140"/>
      <c r="N134" s="142"/>
      <c r="O134" s="15">
        <v>0.48</v>
      </c>
      <c r="P134" s="18">
        <v>300</v>
      </c>
      <c r="Q134" s="18" t="s">
        <v>642</v>
      </c>
      <c r="R134" s="17" t="s">
        <v>792</v>
      </c>
      <c r="S134" s="17" t="s">
        <v>35</v>
      </c>
      <c r="T134" s="17" t="s">
        <v>1176</v>
      </c>
      <c r="U134" s="17" t="s">
        <v>1333</v>
      </c>
      <c r="V134" s="17" t="s">
        <v>183</v>
      </c>
      <c r="W134" s="17" t="s">
        <v>1278</v>
      </c>
      <c r="X134" s="17" t="str">
        <f t="shared" si="13"/>
        <v xml:space="preserve">K-TF-459  K-TF-220  K-TF-219                                </v>
      </c>
      <c r="Y134" s="17" t="s">
        <v>1926</v>
      </c>
      <c r="Z134" s="17" t="s">
        <v>1924</v>
      </c>
      <c r="AA134" s="17" t="s">
        <v>1925</v>
      </c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40"/>
      <c r="AT134" s="33" t="s">
        <v>807</v>
      </c>
      <c r="AU134" s="33" t="s">
        <v>884</v>
      </c>
      <c r="AV134" s="36" t="s">
        <v>1015</v>
      </c>
      <c r="AW134" s="33" t="str">
        <f t="shared" si="15"/>
        <v>L-SOFC204-02</v>
      </c>
      <c r="AX134" s="33" t="s">
        <v>884</v>
      </c>
      <c r="AZ134" s="81" t="str">
        <f t="shared" si="14"/>
        <v>0.6/1kV FR-CV 1C-185㎟-P</v>
      </c>
    </row>
    <row r="135" spans="1:52" s="4" customFormat="1" ht="25" customHeight="1">
      <c r="A135" s="60" t="str">
        <f t="shared" si="11"/>
        <v>X</v>
      </c>
      <c r="B135" s="60">
        <f t="shared" si="17"/>
        <v>114</v>
      </c>
      <c r="C135" s="55" t="str">
        <f t="shared" si="9"/>
        <v>L-SOFC204-03</v>
      </c>
      <c r="D135" s="56" t="s">
        <v>638</v>
      </c>
      <c r="E135" s="51" t="s">
        <v>93</v>
      </c>
      <c r="F135" s="16" t="s">
        <v>94</v>
      </c>
      <c r="G135" s="17" t="s">
        <v>132</v>
      </c>
      <c r="H135" s="18">
        <v>185</v>
      </c>
      <c r="I135" s="18"/>
      <c r="J135" s="18">
        <v>46</v>
      </c>
      <c r="K135" s="56">
        <f t="shared" si="10"/>
        <v>24</v>
      </c>
      <c r="L135" s="56">
        <f t="shared" si="18"/>
        <v>452.39</v>
      </c>
      <c r="M135" s="139"/>
      <c r="N135" s="143"/>
      <c r="O135" s="15">
        <v>0.48</v>
      </c>
      <c r="P135" s="18">
        <v>300</v>
      </c>
      <c r="Q135" s="18" t="s">
        <v>641</v>
      </c>
      <c r="R135" s="17" t="s">
        <v>792</v>
      </c>
      <c r="S135" s="17" t="s">
        <v>167</v>
      </c>
      <c r="T135" s="17" t="s">
        <v>1176</v>
      </c>
      <c r="U135" s="17" t="s">
        <v>1333</v>
      </c>
      <c r="V135" s="17" t="s">
        <v>184</v>
      </c>
      <c r="W135" s="17" t="s">
        <v>1278</v>
      </c>
      <c r="X135" s="17" t="str">
        <f t="shared" si="13"/>
        <v xml:space="preserve">K-TF-459  K-TF-220  K-TF-219                                </v>
      </c>
      <c r="Y135" s="17" t="s">
        <v>1926</v>
      </c>
      <c r="Z135" s="17" t="s">
        <v>1924</v>
      </c>
      <c r="AA135" s="17" t="s">
        <v>1925</v>
      </c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40"/>
      <c r="AT135" s="33" t="s">
        <v>807</v>
      </c>
      <c r="AU135" s="33" t="s">
        <v>884</v>
      </c>
      <c r="AV135" s="36" t="s">
        <v>1020</v>
      </c>
      <c r="AW135" s="33" t="str">
        <f t="shared" si="15"/>
        <v>L-SOFC204-03</v>
      </c>
      <c r="AX135" s="33" t="s">
        <v>884</v>
      </c>
      <c r="AZ135" s="81" t="str">
        <f t="shared" si="14"/>
        <v>0.6/1kV FR-CV 1C-185㎟-P</v>
      </c>
    </row>
    <row r="136" spans="1:52" s="4" customFormat="1" ht="25" customHeight="1">
      <c r="A136" s="60" t="str">
        <f t="shared" si="11"/>
        <v>X</v>
      </c>
      <c r="B136" s="60">
        <f t="shared" si="17"/>
        <v>115</v>
      </c>
      <c r="C136" s="55" t="str">
        <f t="shared" si="9"/>
        <v>L-SOFC204-04</v>
      </c>
      <c r="D136" s="56" t="s">
        <v>638</v>
      </c>
      <c r="E136" s="51" t="s">
        <v>93</v>
      </c>
      <c r="F136" s="16" t="s">
        <v>94</v>
      </c>
      <c r="G136" s="17" t="s">
        <v>63</v>
      </c>
      <c r="H136" s="18">
        <v>185</v>
      </c>
      <c r="I136" s="18"/>
      <c r="J136" s="18">
        <v>46</v>
      </c>
      <c r="K136" s="56">
        <f t="shared" si="10"/>
        <v>24</v>
      </c>
      <c r="L136" s="56">
        <f t="shared" si="18"/>
        <v>452.39</v>
      </c>
      <c r="M136" s="138" t="s">
        <v>1389</v>
      </c>
      <c r="N136" s="141">
        <v>22</v>
      </c>
      <c r="O136" s="15">
        <v>0.48</v>
      </c>
      <c r="P136" s="18">
        <v>300</v>
      </c>
      <c r="Q136" s="18" t="s">
        <v>642</v>
      </c>
      <c r="R136" s="17" t="s">
        <v>792</v>
      </c>
      <c r="S136" s="17" t="s">
        <v>167</v>
      </c>
      <c r="T136" s="17" t="s">
        <v>1176</v>
      </c>
      <c r="U136" s="17" t="s">
        <v>1333</v>
      </c>
      <c r="V136" s="17" t="s">
        <v>183</v>
      </c>
      <c r="W136" s="17" t="s">
        <v>1278</v>
      </c>
      <c r="X136" s="17" t="str">
        <f t="shared" si="13"/>
        <v xml:space="preserve">K-TF-459  K-TF-220  K-TF-219                                </v>
      </c>
      <c r="Y136" s="17" t="s">
        <v>1926</v>
      </c>
      <c r="Z136" s="17" t="s">
        <v>1924</v>
      </c>
      <c r="AA136" s="17" t="s">
        <v>1925</v>
      </c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40"/>
      <c r="AT136" s="33" t="s">
        <v>807</v>
      </c>
      <c r="AU136" s="33" t="s">
        <v>884</v>
      </c>
      <c r="AV136" s="36" t="s">
        <v>1021</v>
      </c>
      <c r="AW136" s="33" t="str">
        <f t="shared" si="15"/>
        <v>L-SOFC204-04</v>
      </c>
      <c r="AX136" s="33" t="s">
        <v>884</v>
      </c>
      <c r="AZ136" s="81" t="str">
        <f t="shared" si="14"/>
        <v>0.6/1kV FR-CV 1C-185㎟-P</v>
      </c>
    </row>
    <row r="137" spans="1:52" s="4" customFormat="1" ht="25" customHeight="1">
      <c r="A137" s="60" t="str">
        <f t="shared" si="11"/>
        <v>X</v>
      </c>
      <c r="B137" s="60">
        <f t="shared" si="17"/>
        <v>116</v>
      </c>
      <c r="C137" s="55" t="str">
        <f t="shared" si="9"/>
        <v>L-SOFC204-05</v>
      </c>
      <c r="D137" s="56" t="s">
        <v>638</v>
      </c>
      <c r="E137" s="51" t="s">
        <v>34</v>
      </c>
      <c r="F137" s="16" t="s">
        <v>121</v>
      </c>
      <c r="G137" s="17" t="s">
        <v>56</v>
      </c>
      <c r="H137" s="18">
        <v>185</v>
      </c>
      <c r="I137" s="18"/>
      <c r="J137" s="18">
        <v>46</v>
      </c>
      <c r="K137" s="56">
        <f t="shared" si="10"/>
        <v>24</v>
      </c>
      <c r="L137" s="56">
        <f t="shared" si="18"/>
        <v>452.39</v>
      </c>
      <c r="M137" s="140"/>
      <c r="N137" s="142"/>
      <c r="O137" s="15">
        <v>0.48</v>
      </c>
      <c r="P137" s="18">
        <v>300</v>
      </c>
      <c r="Q137" s="18" t="s">
        <v>642</v>
      </c>
      <c r="R137" s="17" t="s">
        <v>792</v>
      </c>
      <c r="S137" s="17" t="s">
        <v>35</v>
      </c>
      <c r="T137" s="17" t="s">
        <v>1176</v>
      </c>
      <c r="U137" s="17" t="s">
        <v>1333</v>
      </c>
      <c r="V137" s="17" t="s">
        <v>185</v>
      </c>
      <c r="W137" s="17" t="s">
        <v>1278</v>
      </c>
      <c r="X137" s="17" t="str">
        <f t="shared" si="13"/>
        <v xml:space="preserve">K-TF-459  K-TF-220  K-TF-219                                </v>
      </c>
      <c r="Y137" s="17" t="s">
        <v>1926</v>
      </c>
      <c r="Z137" s="17" t="s">
        <v>1924</v>
      </c>
      <c r="AA137" s="17" t="s">
        <v>1925</v>
      </c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40"/>
      <c r="AT137" s="33" t="s">
        <v>807</v>
      </c>
      <c r="AU137" s="33" t="s">
        <v>884</v>
      </c>
      <c r="AV137" s="36" t="s">
        <v>1022</v>
      </c>
      <c r="AW137" s="33" t="str">
        <f t="shared" si="15"/>
        <v>L-SOFC204-05</v>
      </c>
      <c r="AX137" s="33" t="s">
        <v>884</v>
      </c>
      <c r="AZ137" s="81" t="str">
        <f t="shared" si="14"/>
        <v>0.6/1kV FR-CV 1C-185㎟-P</v>
      </c>
    </row>
    <row r="138" spans="1:52" s="4" customFormat="1" ht="25" customHeight="1">
      <c r="A138" s="60" t="str">
        <f t="shared" si="11"/>
        <v>X</v>
      </c>
      <c r="B138" s="60">
        <f t="shared" si="17"/>
        <v>117</v>
      </c>
      <c r="C138" s="55" t="str">
        <f t="shared" si="9"/>
        <v>L-SOFC204-06</v>
      </c>
      <c r="D138" s="56" t="s">
        <v>638</v>
      </c>
      <c r="E138" s="51" t="s">
        <v>93</v>
      </c>
      <c r="F138" s="16" t="s">
        <v>99</v>
      </c>
      <c r="G138" s="17" t="s">
        <v>92</v>
      </c>
      <c r="H138" s="18">
        <v>185</v>
      </c>
      <c r="I138" s="18"/>
      <c r="J138" s="18">
        <v>46</v>
      </c>
      <c r="K138" s="56">
        <f t="shared" si="10"/>
        <v>24</v>
      </c>
      <c r="L138" s="56">
        <f t="shared" si="18"/>
        <v>452.39</v>
      </c>
      <c r="M138" s="139"/>
      <c r="N138" s="143"/>
      <c r="O138" s="15">
        <v>0.48</v>
      </c>
      <c r="P138" s="18">
        <v>300</v>
      </c>
      <c r="Q138" s="18" t="s">
        <v>642</v>
      </c>
      <c r="R138" s="17" t="s">
        <v>792</v>
      </c>
      <c r="S138" s="17" t="s">
        <v>186</v>
      </c>
      <c r="T138" s="17" t="s">
        <v>1176</v>
      </c>
      <c r="U138" s="17" t="s">
        <v>1333</v>
      </c>
      <c r="V138" s="17" t="s">
        <v>185</v>
      </c>
      <c r="W138" s="17" t="s">
        <v>1278</v>
      </c>
      <c r="X138" s="17" t="str">
        <f t="shared" si="13"/>
        <v xml:space="preserve">K-TF-459  K-TF-220  K-TF-219                                </v>
      </c>
      <c r="Y138" s="17" t="s">
        <v>1926</v>
      </c>
      <c r="Z138" s="17" t="s">
        <v>1924</v>
      </c>
      <c r="AA138" s="17" t="s">
        <v>1925</v>
      </c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40"/>
      <c r="AT138" s="33" t="s">
        <v>807</v>
      </c>
      <c r="AU138" s="33" t="s">
        <v>884</v>
      </c>
      <c r="AV138" s="36" t="s">
        <v>1023</v>
      </c>
      <c r="AW138" s="33" t="str">
        <f t="shared" si="15"/>
        <v>L-SOFC204-06</v>
      </c>
      <c r="AX138" s="33" t="s">
        <v>884</v>
      </c>
      <c r="AZ138" s="81" t="str">
        <f t="shared" si="14"/>
        <v>0.6/1kV FR-CV 1C-185㎟-P</v>
      </c>
    </row>
    <row r="139" spans="1:52" s="4" customFormat="1" ht="25" customHeight="1">
      <c r="A139" s="60" t="str">
        <f t="shared" si="11"/>
        <v>X</v>
      </c>
      <c r="B139" s="60">
        <f t="shared" si="17"/>
        <v>118</v>
      </c>
      <c r="C139" s="55" t="str">
        <f t="shared" si="9"/>
        <v>L-SOFC205-01</v>
      </c>
      <c r="D139" s="56" t="s">
        <v>638</v>
      </c>
      <c r="E139" s="51" t="s">
        <v>112</v>
      </c>
      <c r="F139" s="16" t="s">
        <v>99</v>
      </c>
      <c r="G139" s="17" t="s">
        <v>56</v>
      </c>
      <c r="H139" s="18">
        <v>185</v>
      </c>
      <c r="I139" s="18"/>
      <c r="J139" s="18">
        <v>42</v>
      </c>
      <c r="K139" s="56">
        <f t="shared" si="10"/>
        <v>24</v>
      </c>
      <c r="L139" s="56">
        <f t="shared" si="18"/>
        <v>452.39</v>
      </c>
      <c r="M139" s="138" t="s">
        <v>1390</v>
      </c>
      <c r="N139" s="141">
        <v>21</v>
      </c>
      <c r="O139" s="15">
        <v>0.48</v>
      </c>
      <c r="P139" s="18">
        <v>300</v>
      </c>
      <c r="Q139" s="18" t="s">
        <v>640</v>
      </c>
      <c r="R139" s="17" t="s">
        <v>792</v>
      </c>
      <c r="S139" s="17" t="s">
        <v>35</v>
      </c>
      <c r="T139" s="17" t="s">
        <v>1176</v>
      </c>
      <c r="U139" s="17" t="s">
        <v>1333</v>
      </c>
      <c r="V139" s="17" t="s">
        <v>187</v>
      </c>
      <c r="W139" s="17" t="s">
        <v>1279</v>
      </c>
      <c r="X139" s="17" t="str">
        <f t="shared" si="13"/>
        <v xml:space="preserve">K-TF-459  K-TF-220  K-TF-219                                </v>
      </c>
      <c r="Y139" s="17" t="s">
        <v>1926</v>
      </c>
      <c r="Z139" s="17" t="s">
        <v>1924</v>
      </c>
      <c r="AA139" s="17" t="s">
        <v>1925</v>
      </c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40"/>
      <c r="AT139" s="33" t="s">
        <v>807</v>
      </c>
      <c r="AU139" s="33" t="s">
        <v>885</v>
      </c>
      <c r="AV139" s="36" t="s">
        <v>1014</v>
      </c>
      <c r="AW139" s="33" t="str">
        <f t="shared" si="15"/>
        <v>L-SOFC205-01</v>
      </c>
      <c r="AX139" s="33" t="s">
        <v>885</v>
      </c>
      <c r="AZ139" s="81" t="str">
        <f t="shared" si="14"/>
        <v>0.6/1kV FR-CV 1C-185㎟-P</v>
      </c>
    </row>
    <row r="140" spans="1:52" s="4" customFormat="1" ht="25" customHeight="1">
      <c r="A140" s="60" t="str">
        <f t="shared" si="11"/>
        <v>X</v>
      </c>
      <c r="B140" s="60">
        <f t="shared" si="17"/>
        <v>119</v>
      </c>
      <c r="C140" s="55" t="str">
        <f t="shared" si="9"/>
        <v>L-SOFC205-02</v>
      </c>
      <c r="D140" s="56" t="s">
        <v>638</v>
      </c>
      <c r="E140" s="51" t="s">
        <v>118</v>
      </c>
      <c r="F140" s="16" t="s">
        <v>94</v>
      </c>
      <c r="G140" s="17" t="s">
        <v>56</v>
      </c>
      <c r="H140" s="18">
        <v>185</v>
      </c>
      <c r="I140" s="18"/>
      <c r="J140" s="18">
        <v>42</v>
      </c>
      <c r="K140" s="56">
        <f t="shared" si="10"/>
        <v>24</v>
      </c>
      <c r="L140" s="56">
        <f t="shared" si="18"/>
        <v>452.39</v>
      </c>
      <c r="M140" s="140"/>
      <c r="N140" s="142"/>
      <c r="O140" s="15">
        <v>0.48</v>
      </c>
      <c r="P140" s="18">
        <v>300</v>
      </c>
      <c r="Q140" s="18" t="s">
        <v>642</v>
      </c>
      <c r="R140" s="17" t="s">
        <v>792</v>
      </c>
      <c r="S140" s="17" t="s">
        <v>167</v>
      </c>
      <c r="T140" s="17" t="s">
        <v>1176</v>
      </c>
      <c r="U140" s="17" t="s">
        <v>1333</v>
      </c>
      <c r="V140" s="17" t="s">
        <v>188</v>
      </c>
      <c r="W140" s="17" t="s">
        <v>1279</v>
      </c>
      <c r="X140" s="17" t="str">
        <f t="shared" si="13"/>
        <v xml:space="preserve">K-TF-459  K-TF-220  K-TF-219                                </v>
      </c>
      <c r="Y140" s="17" t="s">
        <v>1926</v>
      </c>
      <c r="Z140" s="17" t="s">
        <v>1924</v>
      </c>
      <c r="AA140" s="17" t="s">
        <v>1925</v>
      </c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40"/>
      <c r="AT140" s="33" t="s">
        <v>807</v>
      </c>
      <c r="AU140" s="33" t="s">
        <v>885</v>
      </c>
      <c r="AV140" s="36" t="s">
        <v>1015</v>
      </c>
      <c r="AW140" s="33" t="str">
        <f t="shared" si="15"/>
        <v>L-SOFC205-02</v>
      </c>
      <c r="AX140" s="33" t="s">
        <v>885</v>
      </c>
      <c r="AZ140" s="81" t="str">
        <f t="shared" si="14"/>
        <v>0.6/1kV FR-CV 1C-185㎟-P</v>
      </c>
    </row>
    <row r="141" spans="1:52" s="4" customFormat="1" ht="25" customHeight="1">
      <c r="A141" s="60" t="str">
        <f t="shared" si="11"/>
        <v>X</v>
      </c>
      <c r="B141" s="60">
        <f t="shared" si="17"/>
        <v>120</v>
      </c>
      <c r="C141" s="55" t="str">
        <f t="shared" si="9"/>
        <v>L-SOFC205-03</v>
      </c>
      <c r="D141" s="56" t="s">
        <v>638</v>
      </c>
      <c r="E141" s="51" t="s">
        <v>93</v>
      </c>
      <c r="F141" s="16" t="s">
        <v>109</v>
      </c>
      <c r="G141" s="17" t="s">
        <v>56</v>
      </c>
      <c r="H141" s="18">
        <v>185</v>
      </c>
      <c r="I141" s="18"/>
      <c r="J141" s="18">
        <v>42</v>
      </c>
      <c r="K141" s="56">
        <f t="shared" si="10"/>
        <v>24</v>
      </c>
      <c r="L141" s="56">
        <f t="shared" si="18"/>
        <v>452.39</v>
      </c>
      <c r="M141" s="139"/>
      <c r="N141" s="143"/>
      <c r="O141" s="15">
        <v>0.48</v>
      </c>
      <c r="P141" s="18">
        <v>300</v>
      </c>
      <c r="Q141" s="18" t="s">
        <v>642</v>
      </c>
      <c r="R141" s="17" t="s">
        <v>792</v>
      </c>
      <c r="S141" s="17" t="s">
        <v>35</v>
      </c>
      <c r="T141" s="17" t="s">
        <v>1176</v>
      </c>
      <c r="U141" s="17" t="s">
        <v>1333</v>
      </c>
      <c r="V141" s="17" t="s">
        <v>189</v>
      </c>
      <c r="W141" s="17" t="s">
        <v>1279</v>
      </c>
      <c r="X141" s="17" t="str">
        <f t="shared" si="13"/>
        <v xml:space="preserve">K-TF-459  K-TF-220  K-TF-219                                </v>
      </c>
      <c r="Y141" s="17" t="s">
        <v>1926</v>
      </c>
      <c r="Z141" s="17" t="s">
        <v>1924</v>
      </c>
      <c r="AA141" s="17" t="s">
        <v>1925</v>
      </c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40"/>
      <c r="AT141" s="33" t="s">
        <v>807</v>
      </c>
      <c r="AU141" s="33" t="s">
        <v>885</v>
      </c>
      <c r="AV141" s="36" t="s">
        <v>1020</v>
      </c>
      <c r="AW141" s="33" t="str">
        <f t="shared" si="15"/>
        <v>L-SOFC205-03</v>
      </c>
      <c r="AX141" s="33" t="s">
        <v>885</v>
      </c>
      <c r="AZ141" s="81" t="str">
        <f t="shared" si="14"/>
        <v>0.6/1kV FR-CV 1C-185㎟-P</v>
      </c>
    </row>
    <row r="142" spans="1:52" s="4" customFormat="1" ht="25" customHeight="1">
      <c r="A142" s="60" t="str">
        <f t="shared" si="11"/>
        <v>X</v>
      </c>
      <c r="B142" s="60">
        <f t="shared" si="17"/>
        <v>121</v>
      </c>
      <c r="C142" s="55" t="str">
        <f t="shared" si="9"/>
        <v>L-SOFC205-04</v>
      </c>
      <c r="D142" s="56" t="s">
        <v>638</v>
      </c>
      <c r="E142" s="51" t="s">
        <v>93</v>
      </c>
      <c r="F142" s="16" t="s">
        <v>99</v>
      </c>
      <c r="G142" s="17" t="s">
        <v>63</v>
      </c>
      <c r="H142" s="18">
        <v>185</v>
      </c>
      <c r="I142" s="18"/>
      <c r="J142" s="18">
        <v>42</v>
      </c>
      <c r="K142" s="56">
        <f t="shared" si="10"/>
        <v>24</v>
      </c>
      <c r="L142" s="56">
        <f t="shared" si="18"/>
        <v>452.39</v>
      </c>
      <c r="M142" s="138" t="s">
        <v>1391</v>
      </c>
      <c r="N142" s="141">
        <v>21</v>
      </c>
      <c r="O142" s="15">
        <v>0.48</v>
      </c>
      <c r="P142" s="18">
        <v>300</v>
      </c>
      <c r="Q142" s="18" t="s">
        <v>642</v>
      </c>
      <c r="R142" s="17" t="s">
        <v>792</v>
      </c>
      <c r="S142" s="17" t="s">
        <v>35</v>
      </c>
      <c r="T142" s="17" t="s">
        <v>1176</v>
      </c>
      <c r="U142" s="17" t="s">
        <v>1333</v>
      </c>
      <c r="V142" s="17" t="s">
        <v>188</v>
      </c>
      <c r="W142" s="17" t="s">
        <v>1279</v>
      </c>
      <c r="X142" s="17" t="str">
        <f t="shared" si="13"/>
        <v xml:space="preserve">K-TF-459  K-TF-220  K-TF-219                                </v>
      </c>
      <c r="Y142" s="17" t="s">
        <v>1926</v>
      </c>
      <c r="Z142" s="17" t="s">
        <v>1924</v>
      </c>
      <c r="AA142" s="17" t="s">
        <v>1925</v>
      </c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40"/>
      <c r="AT142" s="33" t="s">
        <v>807</v>
      </c>
      <c r="AU142" s="33" t="s">
        <v>885</v>
      </c>
      <c r="AV142" s="36" t="s">
        <v>1021</v>
      </c>
      <c r="AW142" s="33" t="str">
        <f t="shared" si="15"/>
        <v>L-SOFC205-04</v>
      </c>
      <c r="AX142" s="33" t="s">
        <v>885</v>
      </c>
      <c r="AZ142" s="81" t="str">
        <f t="shared" si="14"/>
        <v>0.6/1kV FR-CV 1C-185㎟-P</v>
      </c>
    </row>
    <row r="143" spans="1:52" s="4" customFormat="1" ht="25" customHeight="1">
      <c r="A143" s="60" t="str">
        <f t="shared" si="11"/>
        <v>X</v>
      </c>
      <c r="B143" s="60">
        <f t="shared" si="17"/>
        <v>122</v>
      </c>
      <c r="C143" s="55" t="str">
        <f t="shared" si="9"/>
        <v>L-SOFC205-05</v>
      </c>
      <c r="D143" s="56" t="s">
        <v>638</v>
      </c>
      <c r="E143" s="51" t="s">
        <v>100</v>
      </c>
      <c r="F143" s="16" t="s">
        <v>121</v>
      </c>
      <c r="G143" s="17" t="s">
        <v>92</v>
      </c>
      <c r="H143" s="18">
        <v>185</v>
      </c>
      <c r="I143" s="18"/>
      <c r="J143" s="18">
        <v>42</v>
      </c>
      <c r="K143" s="56">
        <f t="shared" si="10"/>
        <v>24</v>
      </c>
      <c r="L143" s="56">
        <f t="shared" si="18"/>
        <v>452.39</v>
      </c>
      <c r="M143" s="140"/>
      <c r="N143" s="142"/>
      <c r="O143" s="15">
        <v>0.48</v>
      </c>
      <c r="P143" s="18">
        <v>300</v>
      </c>
      <c r="Q143" s="18" t="s">
        <v>640</v>
      </c>
      <c r="R143" s="17" t="s">
        <v>792</v>
      </c>
      <c r="S143" s="17" t="s">
        <v>35</v>
      </c>
      <c r="T143" s="17" t="s">
        <v>1176</v>
      </c>
      <c r="U143" s="17" t="s">
        <v>1333</v>
      </c>
      <c r="V143" s="17" t="s">
        <v>190</v>
      </c>
      <c r="W143" s="17" t="s">
        <v>1279</v>
      </c>
      <c r="X143" s="17" t="str">
        <f t="shared" si="13"/>
        <v xml:space="preserve">K-TF-459  K-TF-220  K-TF-219                                </v>
      </c>
      <c r="Y143" s="17" t="s">
        <v>1926</v>
      </c>
      <c r="Z143" s="17" t="s">
        <v>1924</v>
      </c>
      <c r="AA143" s="17" t="s">
        <v>1925</v>
      </c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40"/>
      <c r="AT143" s="33" t="s">
        <v>807</v>
      </c>
      <c r="AU143" s="33" t="s">
        <v>885</v>
      </c>
      <c r="AV143" s="36" t="s">
        <v>1022</v>
      </c>
      <c r="AW143" s="33" t="str">
        <f t="shared" si="15"/>
        <v>L-SOFC205-05</v>
      </c>
      <c r="AX143" s="33" t="s">
        <v>885</v>
      </c>
      <c r="AZ143" s="81" t="str">
        <f t="shared" si="14"/>
        <v>0.6/1kV FR-CV 1C-185㎟-P</v>
      </c>
    </row>
    <row r="144" spans="1:52" s="4" customFormat="1" ht="25" customHeight="1">
      <c r="A144" s="60" t="str">
        <f t="shared" si="11"/>
        <v>X</v>
      </c>
      <c r="B144" s="60">
        <f t="shared" si="17"/>
        <v>123</v>
      </c>
      <c r="C144" s="55" t="str">
        <f t="shared" si="9"/>
        <v>L-SOFC205-06</v>
      </c>
      <c r="D144" s="56" t="s">
        <v>638</v>
      </c>
      <c r="E144" s="51" t="s">
        <v>93</v>
      </c>
      <c r="F144" s="16" t="s">
        <v>94</v>
      </c>
      <c r="G144" s="17" t="s">
        <v>56</v>
      </c>
      <c r="H144" s="18">
        <v>185</v>
      </c>
      <c r="I144" s="18"/>
      <c r="J144" s="18">
        <v>42</v>
      </c>
      <c r="K144" s="56">
        <f t="shared" si="10"/>
        <v>24</v>
      </c>
      <c r="L144" s="56">
        <f t="shared" si="18"/>
        <v>452.39</v>
      </c>
      <c r="M144" s="139"/>
      <c r="N144" s="143"/>
      <c r="O144" s="15">
        <v>0.48</v>
      </c>
      <c r="P144" s="18">
        <v>300</v>
      </c>
      <c r="Q144" s="18" t="s">
        <v>642</v>
      </c>
      <c r="R144" s="17" t="s">
        <v>792</v>
      </c>
      <c r="S144" s="17" t="s">
        <v>175</v>
      </c>
      <c r="T144" s="17" t="s">
        <v>1176</v>
      </c>
      <c r="U144" s="17" t="s">
        <v>1333</v>
      </c>
      <c r="V144" s="17" t="s">
        <v>188</v>
      </c>
      <c r="W144" s="17" t="s">
        <v>1279</v>
      </c>
      <c r="X144" s="17" t="str">
        <f t="shared" si="13"/>
        <v xml:space="preserve">K-TF-459  K-TF-220  K-TF-219                                </v>
      </c>
      <c r="Y144" s="17" t="s">
        <v>1926</v>
      </c>
      <c r="Z144" s="17" t="s">
        <v>1924</v>
      </c>
      <c r="AA144" s="17" t="s">
        <v>1925</v>
      </c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40"/>
      <c r="AT144" s="33" t="s">
        <v>807</v>
      </c>
      <c r="AU144" s="33" t="s">
        <v>885</v>
      </c>
      <c r="AV144" s="36" t="s">
        <v>1023</v>
      </c>
      <c r="AW144" s="33" t="str">
        <f t="shared" si="15"/>
        <v>L-SOFC205-06</v>
      </c>
      <c r="AX144" s="33" t="s">
        <v>885</v>
      </c>
      <c r="AZ144" s="81" t="str">
        <f t="shared" si="14"/>
        <v>0.6/1kV FR-CV 1C-185㎟-P</v>
      </c>
    </row>
    <row r="145" spans="1:52" s="4" customFormat="1" ht="25" hidden="1" customHeight="1">
      <c r="A145" s="60" t="str">
        <f t="shared" si="11"/>
        <v>X</v>
      </c>
      <c r="B145" s="60">
        <f t="shared" si="17"/>
        <v>124</v>
      </c>
      <c r="C145" s="55" t="str">
        <f t="shared" si="9"/>
        <v>L-SOFC206-01</v>
      </c>
      <c r="D145" s="56" t="s">
        <v>638</v>
      </c>
      <c r="E145" s="51" t="s">
        <v>34</v>
      </c>
      <c r="F145" s="16" t="s">
        <v>99</v>
      </c>
      <c r="G145" s="17" t="s">
        <v>92</v>
      </c>
      <c r="H145" s="18">
        <v>185</v>
      </c>
      <c r="I145" s="18"/>
      <c r="J145" s="18">
        <v>42</v>
      </c>
      <c r="K145" s="56">
        <f t="shared" si="10"/>
        <v>24</v>
      </c>
      <c r="L145" s="56">
        <f t="shared" si="18"/>
        <v>452.39</v>
      </c>
      <c r="M145" s="138" t="s">
        <v>1392</v>
      </c>
      <c r="N145" s="141">
        <v>21</v>
      </c>
      <c r="O145" s="15">
        <v>0.48</v>
      </c>
      <c r="P145" s="18">
        <v>300</v>
      </c>
      <c r="Q145" s="18" t="s">
        <v>642</v>
      </c>
      <c r="R145" s="17" t="s">
        <v>792</v>
      </c>
      <c r="S145" s="17" t="s">
        <v>35</v>
      </c>
      <c r="T145" s="17" t="s">
        <v>1176</v>
      </c>
      <c r="U145" s="17" t="s">
        <v>1333</v>
      </c>
      <c r="V145" s="17" t="s">
        <v>191</v>
      </c>
      <c r="W145" s="17" t="s">
        <v>1280</v>
      </c>
      <c r="X145" s="17" t="str">
        <f t="shared" si="13"/>
        <v xml:space="preserve">K-TF-460  K-TF-227  K-TF-237  K-TF-234                              </v>
      </c>
      <c r="Y145" s="17" t="s">
        <v>1826</v>
      </c>
      <c r="Z145" s="17" t="s">
        <v>1931</v>
      </c>
      <c r="AA145" s="17" t="s">
        <v>1932</v>
      </c>
      <c r="AB145" s="17" t="s">
        <v>1933</v>
      </c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40"/>
      <c r="AT145" s="33" t="s">
        <v>807</v>
      </c>
      <c r="AU145" s="33" t="s">
        <v>886</v>
      </c>
      <c r="AV145" s="36" t="s">
        <v>1014</v>
      </c>
      <c r="AW145" s="33" t="str">
        <f t="shared" si="15"/>
        <v>L-SOFC206-01</v>
      </c>
      <c r="AX145" s="33" t="s">
        <v>886</v>
      </c>
      <c r="AZ145" s="81" t="str">
        <f t="shared" si="14"/>
        <v>0.6/1kV FR-CV 1C-185㎟-P</v>
      </c>
    </row>
    <row r="146" spans="1:52" s="4" customFormat="1" ht="25" hidden="1" customHeight="1">
      <c r="A146" s="60" t="str">
        <f t="shared" si="11"/>
        <v>X</v>
      </c>
      <c r="B146" s="60">
        <f t="shared" si="17"/>
        <v>125</v>
      </c>
      <c r="C146" s="55" t="str">
        <f t="shared" si="9"/>
        <v>L-SOFC206-02</v>
      </c>
      <c r="D146" s="56" t="s">
        <v>638</v>
      </c>
      <c r="E146" s="51" t="s">
        <v>100</v>
      </c>
      <c r="F146" s="16" t="s">
        <v>108</v>
      </c>
      <c r="G146" s="17" t="s">
        <v>63</v>
      </c>
      <c r="H146" s="18">
        <v>185</v>
      </c>
      <c r="I146" s="18"/>
      <c r="J146" s="18">
        <v>42</v>
      </c>
      <c r="K146" s="56">
        <f t="shared" si="10"/>
        <v>24</v>
      </c>
      <c r="L146" s="56">
        <f t="shared" si="18"/>
        <v>452.39</v>
      </c>
      <c r="M146" s="140"/>
      <c r="N146" s="142"/>
      <c r="O146" s="15">
        <v>0.48</v>
      </c>
      <c r="P146" s="18">
        <v>300</v>
      </c>
      <c r="Q146" s="18" t="s">
        <v>642</v>
      </c>
      <c r="R146" s="17" t="s">
        <v>792</v>
      </c>
      <c r="S146" s="17" t="s">
        <v>192</v>
      </c>
      <c r="T146" s="17" t="s">
        <v>1176</v>
      </c>
      <c r="U146" s="17" t="s">
        <v>1333</v>
      </c>
      <c r="V146" s="17" t="s">
        <v>193</v>
      </c>
      <c r="W146" s="17" t="s">
        <v>1280</v>
      </c>
      <c r="X146" s="17" t="str">
        <f t="shared" si="13"/>
        <v xml:space="preserve">K-TF-460  K-TF-227  K-TF-237  K-TF-234                              </v>
      </c>
      <c r="Y146" s="17" t="s">
        <v>1826</v>
      </c>
      <c r="Z146" s="17" t="s">
        <v>1931</v>
      </c>
      <c r="AA146" s="17" t="s">
        <v>1932</v>
      </c>
      <c r="AB146" s="17" t="s">
        <v>1933</v>
      </c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40"/>
      <c r="AT146" s="33" t="s">
        <v>807</v>
      </c>
      <c r="AU146" s="33" t="s">
        <v>886</v>
      </c>
      <c r="AV146" s="36" t="s">
        <v>1015</v>
      </c>
      <c r="AW146" s="33" t="str">
        <f t="shared" si="15"/>
        <v>L-SOFC206-02</v>
      </c>
      <c r="AX146" s="33" t="s">
        <v>886</v>
      </c>
      <c r="AZ146" s="81" t="str">
        <f t="shared" si="14"/>
        <v>0.6/1kV FR-CV 1C-185㎟-P</v>
      </c>
    </row>
    <row r="147" spans="1:52" s="4" customFormat="1" ht="25" hidden="1" customHeight="1">
      <c r="A147" s="60" t="str">
        <f t="shared" si="11"/>
        <v>X</v>
      </c>
      <c r="B147" s="60">
        <f t="shared" si="17"/>
        <v>126</v>
      </c>
      <c r="C147" s="55" t="str">
        <f t="shared" si="9"/>
        <v>L-SOFC206-03</v>
      </c>
      <c r="D147" s="56" t="s">
        <v>638</v>
      </c>
      <c r="E147" s="51" t="s">
        <v>100</v>
      </c>
      <c r="F147" s="16" t="s">
        <v>108</v>
      </c>
      <c r="G147" s="17" t="s">
        <v>63</v>
      </c>
      <c r="H147" s="18">
        <v>185</v>
      </c>
      <c r="I147" s="18"/>
      <c r="J147" s="18">
        <v>42</v>
      </c>
      <c r="K147" s="56">
        <f t="shared" si="10"/>
        <v>24</v>
      </c>
      <c r="L147" s="56">
        <f t="shared" si="18"/>
        <v>452.39</v>
      </c>
      <c r="M147" s="139"/>
      <c r="N147" s="143"/>
      <c r="O147" s="15">
        <v>0.48</v>
      </c>
      <c r="P147" s="18">
        <v>300</v>
      </c>
      <c r="Q147" s="18" t="s">
        <v>642</v>
      </c>
      <c r="R147" s="17" t="s">
        <v>792</v>
      </c>
      <c r="S147" s="17" t="s">
        <v>35</v>
      </c>
      <c r="T147" s="17" t="s">
        <v>1176</v>
      </c>
      <c r="U147" s="17" t="s">
        <v>1333</v>
      </c>
      <c r="V147" s="17" t="s">
        <v>193</v>
      </c>
      <c r="W147" s="17" t="s">
        <v>1280</v>
      </c>
      <c r="X147" s="17" t="str">
        <f t="shared" si="13"/>
        <v xml:space="preserve">K-TF-460  K-TF-227  K-TF-237  K-TF-234                              </v>
      </c>
      <c r="Y147" s="17" t="s">
        <v>1826</v>
      </c>
      <c r="Z147" s="17" t="s">
        <v>1931</v>
      </c>
      <c r="AA147" s="17" t="s">
        <v>1932</v>
      </c>
      <c r="AB147" s="17" t="s">
        <v>1933</v>
      </c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40"/>
      <c r="AT147" s="33" t="s">
        <v>807</v>
      </c>
      <c r="AU147" s="33" t="s">
        <v>886</v>
      </c>
      <c r="AV147" s="36" t="s">
        <v>1020</v>
      </c>
      <c r="AW147" s="33" t="str">
        <f t="shared" si="15"/>
        <v>L-SOFC206-03</v>
      </c>
      <c r="AX147" s="33" t="s">
        <v>886</v>
      </c>
      <c r="AZ147" s="81" t="str">
        <f t="shared" si="14"/>
        <v>0.6/1kV FR-CV 1C-185㎟-P</v>
      </c>
    </row>
    <row r="148" spans="1:52" s="4" customFormat="1" ht="25" hidden="1" customHeight="1">
      <c r="A148" s="60" t="str">
        <f t="shared" si="11"/>
        <v>X</v>
      </c>
      <c r="B148" s="60">
        <f t="shared" si="17"/>
        <v>127</v>
      </c>
      <c r="C148" s="55" t="str">
        <f t="shared" ref="C148:C211" si="19">AW148</f>
        <v>L-SOFC206-04</v>
      </c>
      <c r="D148" s="56" t="s">
        <v>638</v>
      </c>
      <c r="E148" s="51" t="s">
        <v>106</v>
      </c>
      <c r="F148" s="16" t="s">
        <v>94</v>
      </c>
      <c r="G148" s="17" t="s">
        <v>56</v>
      </c>
      <c r="H148" s="18">
        <v>185</v>
      </c>
      <c r="I148" s="18"/>
      <c r="J148" s="18">
        <v>42</v>
      </c>
      <c r="K148" s="56">
        <f t="shared" ref="K148:K211" si="20">IF(AZ148="","",(VLOOKUP(AZ148,cable,2,FALSE)))</f>
        <v>24</v>
      </c>
      <c r="L148" s="56">
        <f t="shared" si="18"/>
        <v>452.39</v>
      </c>
      <c r="M148" s="138" t="s">
        <v>1393</v>
      </c>
      <c r="N148" s="141">
        <v>21</v>
      </c>
      <c r="O148" s="15">
        <v>0.48</v>
      </c>
      <c r="P148" s="18">
        <v>300</v>
      </c>
      <c r="Q148" s="18" t="s">
        <v>642</v>
      </c>
      <c r="R148" s="17" t="s">
        <v>792</v>
      </c>
      <c r="S148" s="17" t="s">
        <v>175</v>
      </c>
      <c r="T148" s="17" t="s">
        <v>1176</v>
      </c>
      <c r="U148" s="17" t="s">
        <v>1333</v>
      </c>
      <c r="V148" s="17" t="s">
        <v>193</v>
      </c>
      <c r="W148" s="17" t="s">
        <v>1280</v>
      </c>
      <c r="X148" s="17" t="str">
        <f t="shared" si="13"/>
        <v xml:space="preserve">K-TF-460  K-TF-227  K-TF-237  K-TF-234                              </v>
      </c>
      <c r="Y148" s="17" t="s">
        <v>1826</v>
      </c>
      <c r="Z148" s="17" t="s">
        <v>1931</v>
      </c>
      <c r="AA148" s="17" t="s">
        <v>1932</v>
      </c>
      <c r="AB148" s="17" t="s">
        <v>1933</v>
      </c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40"/>
      <c r="AT148" s="33" t="s">
        <v>807</v>
      </c>
      <c r="AU148" s="33" t="s">
        <v>886</v>
      </c>
      <c r="AV148" s="36" t="s">
        <v>1021</v>
      </c>
      <c r="AW148" s="33" t="str">
        <f t="shared" si="15"/>
        <v>L-SOFC206-04</v>
      </c>
      <c r="AX148" s="33" t="s">
        <v>886</v>
      </c>
      <c r="AZ148" s="81" t="str">
        <f t="shared" si="14"/>
        <v>0.6/1kV FR-CV 1C-185㎟-P</v>
      </c>
    </row>
    <row r="149" spans="1:52" s="4" customFormat="1" ht="25" hidden="1" customHeight="1">
      <c r="A149" s="60" t="str">
        <f t="shared" ref="A149:A212" si="21">IFERROR(IF(MATCH($A$18,Y149:AQ149,0),"O","X"),"X")</f>
        <v>X</v>
      </c>
      <c r="B149" s="60">
        <f t="shared" si="17"/>
        <v>128</v>
      </c>
      <c r="C149" s="55" t="str">
        <f t="shared" si="19"/>
        <v>L-SOFC206-05</v>
      </c>
      <c r="D149" s="56" t="s">
        <v>638</v>
      </c>
      <c r="E149" s="51" t="s">
        <v>34</v>
      </c>
      <c r="F149" s="16" t="s">
        <v>116</v>
      </c>
      <c r="G149" s="17" t="s">
        <v>92</v>
      </c>
      <c r="H149" s="18">
        <v>185</v>
      </c>
      <c r="I149" s="18"/>
      <c r="J149" s="18">
        <v>42</v>
      </c>
      <c r="K149" s="56">
        <f t="shared" si="20"/>
        <v>24</v>
      </c>
      <c r="L149" s="56">
        <f t="shared" si="18"/>
        <v>452.39</v>
      </c>
      <c r="M149" s="140"/>
      <c r="N149" s="142"/>
      <c r="O149" s="15">
        <v>0.48</v>
      </c>
      <c r="P149" s="18">
        <v>300</v>
      </c>
      <c r="Q149" s="18" t="s">
        <v>642</v>
      </c>
      <c r="R149" s="17" t="s">
        <v>792</v>
      </c>
      <c r="S149" s="17" t="s">
        <v>35</v>
      </c>
      <c r="T149" s="17" t="s">
        <v>1176</v>
      </c>
      <c r="U149" s="17" t="s">
        <v>1333</v>
      </c>
      <c r="V149" s="17" t="s">
        <v>194</v>
      </c>
      <c r="W149" s="17" t="s">
        <v>1280</v>
      </c>
      <c r="X149" s="17" t="str">
        <f t="shared" ref="X149:X212" si="22">IF(Y149="","",CONCATENATE(Y149,"  ",Z149,"  ",AA149,"  ",AB149,"  ",AC149,"  ",AD149,"  ",AE149,"  ",AF149,"  ",AG149,"  ",AH149,"  ",AI149,"  ",AJ149,"  ",AK149,"  ",AL149,"  ",AM149,"  ",AN149,"  ",AO149,"  ",AP149,"  ",AQ149))</f>
        <v xml:space="preserve">K-TF-460  K-TF-227  K-TF-237  K-TF-234                              </v>
      </c>
      <c r="Y149" s="17" t="s">
        <v>1826</v>
      </c>
      <c r="Z149" s="17" t="s">
        <v>1931</v>
      </c>
      <c r="AA149" s="17" t="s">
        <v>1932</v>
      </c>
      <c r="AB149" s="17" t="s">
        <v>1933</v>
      </c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40"/>
      <c r="AT149" s="33" t="s">
        <v>807</v>
      </c>
      <c r="AU149" s="33" t="s">
        <v>886</v>
      </c>
      <c r="AV149" s="36" t="s">
        <v>1022</v>
      </c>
      <c r="AW149" s="33" t="str">
        <f t="shared" si="15"/>
        <v>L-SOFC206-05</v>
      </c>
      <c r="AX149" s="33" t="s">
        <v>886</v>
      </c>
      <c r="AZ149" s="81" t="str">
        <f t="shared" ref="AZ149:AZ212" si="23">IF(F149="","",CONCATENATE(E149," ",F149," ",G149,"-",H149,"㎟","-",D149))</f>
        <v>0.6/1kV FR-CV 1C-185㎟-P</v>
      </c>
    </row>
    <row r="150" spans="1:52" s="4" customFormat="1" ht="25" hidden="1" customHeight="1">
      <c r="A150" s="60" t="str">
        <f t="shared" si="21"/>
        <v>X</v>
      </c>
      <c r="B150" s="60">
        <f t="shared" si="17"/>
        <v>129</v>
      </c>
      <c r="C150" s="55" t="str">
        <f t="shared" si="19"/>
        <v>L-SOFC206-06</v>
      </c>
      <c r="D150" s="56" t="s">
        <v>638</v>
      </c>
      <c r="E150" s="51" t="s">
        <v>100</v>
      </c>
      <c r="F150" s="16" t="s">
        <v>99</v>
      </c>
      <c r="G150" s="17" t="s">
        <v>92</v>
      </c>
      <c r="H150" s="18">
        <v>185</v>
      </c>
      <c r="I150" s="18"/>
      <c r="J150" s="18">
        <v>42</v>
      </c>
      <c r="K150" s="56">
        <f t="shared" si="20"/>
        <v>24</v>
      </c>
      <c r="L150" s="56">
        <f t="shared" si="18"/>
        <v>452.39</v>
      </c>
      <c r="M150" s="139"/>
      <c r="N150" s="143"/>
      <c r="O150" s="15">
        <v>0.48</v>
      </c>
      <c r="P150" s="18">
        <v>300</v>
      </c>
      <c r="Q150" s="18" t="s">
        <v>642</v>
      </c>
      <c r="R150" s="17" t="s">
        <v>792</v>
      </c>
      <c r="S150" s="17" t="s">
        <v>175</v>
      </c>
      <c r="T150" s="17" t="s">
        <v>1176</v>
      </c>
      <c r="U150" s="17" t="s">
        <v>1333</v>
      </c>
      <c r="V150" s="17" t="s">
        <v>194</v>
      </c>
      <c r="W150" s="17" t="s">
        <v>1280</v>
      </c>
      <c r="X150" s="17" t="str">
        <f t="shared" si="22"/>
        <v xml:space="preserve">K-TF-460  K-TF-227  K-TF-237  K-TF-234                              </v>
      </c>
      <c r="Y150" s="17" t="s">
        <v>1826</v>
      </c>
      <c r="Z150" s="17" t="s">
        <v>1931</v>
      </c>
      <c r="AA150" s="17" t="s">
        <v>1932</v>
      </c>
      <c r="AB150" s="17" t="s">
        <v>1933</v>
      </c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40"/>
      <c r="AT150" s="33" t="s">
        <v>807</v>
      </c>
      <c r="AU150" s="33" t="s">
        <v>886</v>
      </c>
      <c r="AV150" s="36" t="s">
        <v>1023</v>
      </c>
      <c r="AW150" s="33" t="str">
        <f t="shared" si="15"/>
        <v>L-SOFC206-06</v>
      </c>
      <c r="AX150" s="33" t="s">
        <v>886</v>
      </c>
      <c r="AZ150" s="81" t="str">
        <f t="shared" si="23"/>
        <v>0.6/1kV FR-CV 1C-185㎟-P</v>
      </c>
    </row>
    <row r="151" spans="1:52" s="4" customFormat="1" ht="25" customHeight="1">
      <c r="A151" s="60" t="str">
        <f t="shared" si="21"/>
        <v>X</v>
      </c>
      <c r="B151" s="60">
        <f t="shared" si="17"/>
        <v>130</v>
      </c>
      <c r="C151" s="55" t="str">
        <f t="shared" si="19"/>
        <v>L-SOFC207-01</v>
      </c>
      <c r="D151" s="56" t="s">
        <v>638</v>
      </c>
      <c r="E151" s="51" t="s">
        <v>106</v>
      </c>
      <c r="F151" s="16" t="s">
        <v>94</v>
      </c>
      <c r="G151" s="17" t="s">
        <v>56</v>
      </c>
      <c r="H151" s="18">
        <v>185</v>
      </c>
      <c r="I151" s="18"/>
      <c r="J151" s="18">
        <v>45</v>
      </c>
      <c r="K151" s="56">
        <f t="shared" si="20"/>
        <v>24</v>
      </c>
      <c r="L151" s="56">
        <f t="shared" si="18"/>
        <v>452.39</v>
      </c>
      <c r="M151" s="138" t="s">
        <v>1394</v>
      </c>
      <c r="N151" s="141">
        <v>21</v>
      </c>
      <c r="O151" s="15">
        <v>0.48</v>
      </c>
      <c r="P151" s="18">
        <v>300</v>
      </c>
      <c r="Q151" s="18" t="s">
        <v>642</v>
      </c>
      <c r="R151" s="17" t="s">
        <v>792</v>
      </c>
      <c r="S151" s="17" t="s">
        <v>167</v>
      </c>
      <c r="T151" s="17" t="s">
        <v>1176</v>
      </c>
      <c r="U151" s="17" t="s">
        <v>1333</v>
      </c>
      <c r="V151" s="17" t="s">
        <v>195</v>
      </c>
      <c r="W151" s="17" t="s">
        <v>1281</v>
      </c>
      <c r="X151" s="17" t="str">
        <f t="shared" si="22"/>
        <v xml:space="preserve">K-TF-460  K-TF-127  K-TF-137  K-TF-134                              </v>
      </c>
      <c r="Y151" s="17" t="s">
        <v>1934</v>
      </c>
      <c r="Z151" s="17" t="s">
        <v>1935</v>
      </c>
      <c r="AA151" s="17" t="s">
        <v>1936</v>
      </c>
      <c r="AB151" s="17" t="s">
        <v>1937</v>
      </c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40"/>
      <c r="AT151" s="33" t="s">
        <v>807</v>
      </c>
      <c r="AU151" s="33" t="s">
        <v>887</v>
      </c>
      <c r="AV151" s="36" t="s">
        <v>1014</v>
      </c>
      <c r="AW151" s="33" t="str">
        <f t="shared" si="15"/>
        <v>L-SOFC207-01</v>
      </c>
      <c r="AX151" s="33" t="s">
        <v>887</v>
      </c>
      <c r="AZ151" s="81" t="str">
        <f t="shared" si="23"/>
        <v>0.6/1kV FR-CV 1C-185㎟-P</v>
      </c>
    </row>
    <row r="152" spans="1:52" s="4" customFormat="1" ht="25" customHeight="1">
      <c r="A152" s="60" t="str">
        <f t="shared" si="21"/>
        <v>X</v>
      </c>
      <c r="B152" s="60">
        <f t="shared" si="17"/>
        <v>131</v>
      </c>
      <c r="C152" s="55" t="str">
        <f t="shared" si="19"/>
        <v>L-SOFC207-02</v>
      </c>
      <c r="D152" s="56" t="s">
        <v>638</v>
      </c>
      <c r="E152" s="51" t="s">
        <v>100</v>
      </c>
      <c r="F152" s="16" t="s">
        <v>108</v>
      </c>
      <c r="G152" s="17" t="s">
        <v>63</v>
      </c>
      <c r="H152" s="18">
        <v>185</v>
      </c>
      <c r="I152" s="18"/>
      <c r="J152" s="18">
        <v>45</v>
      </c>
      <c r="K152" s="56">
        <f t="shared" si="20"/>
        <v>24</v>
      </c>
      <c r="L152" s="56">
        <f t="shared" si="18"/>
        <v>452.39</v>
      </c>
      <c r="M152" s="140"/>
      <c r="N152" s="142"/>
      <c r="O152" s="15">
        <v>0.48</v>
      </c>
      <c r="P152" s="18">
        <v>300</v>
      </c>
      <c r="Q152" s="18" t="s">
        <v>642</v>
      </c>
      <c r="R152" s="17" t="s">
        <v>792</v>
      </c>
      <c r="S152" s="17" t="s">
        <v>175</v>
      </c>
      <c r="T152" s="17" t="s">
        <v>1176</v>
      </c>
      <c r="U152" s="17" t="s">
        <v>1333</v>
      </c>
      <c r="V152" s="17" t="s">
        <v>196</v>
      </c>
      <c r="W152" s="17" t="s">
        <v>1281</v>
      </c>
      <c r="X152" s="17" t="str">
        <f t="shared" si="22"/>
        <v xml:space="preserve">K-TF-460  K-TF-127  K-TF-137  K-TF-134                              </v>
      </c>
      <c r="Y152" s="17" t="s">
        <v>1826</v>
      </c>
      <c r="Z152" s="17" t="s">
        <v>1935</v>
      </c>
      <c r="AA152" s="17" t="s">
        <v>1936</v>
      </c>
      <c r="AB152" s="17" t="s">
        <v>1937</v>
      </c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40"/>
      <c r="AT152" s="33" t="s">
        <v>807</v>
      </c>
      <c r="AU152" s="33" t="s">
        <v>887</v>
      </c>
      <c r="AV152" s="36" t="s">
        <v>1015</v>
      </c>
      <c r="AW152" s="33" t="str">
        <f t="shared" ref="AW152:AW215" si="24">IF(AT152="","",CONCATENATE(AT152,"-",AU152,"-",AV152))</f>
        <v>L-SOFC207-02</v>
      </c>
      <c r="AX152" s="33" t="s">
        <v>887</v>
      </c>
      <c r="AZ152" s="81" t="str">
        <f t="shared" si="23"/>
        <v>0.6/1kV FR-CV 1C-185㎟-P</v>
      </c>
    </row>
    <row r="153" spans="1:52" s="4" customFormat="1" ht="25" customHeight="1">
      <c r="A153" s="60" t="str">
        <f t="shared" si="21"/>
        <v>X</v>
      </c>
      <c r="B153" s="60">
        <f t="shared" si="17"/>
        <v>132</v>
      </c>
      <c r="C153" s="55" t="str">
        <f t="shared" si="19"/>
        <v>L-SOFC207-03</v>
      </c>
      <c r="D153" s="56" t="s">
        <v>638</v>
      </c>
      <c r="E153" s="51" t="s">
        <v>100</v>
      </c>
      <c r="F153" s="16" t="s">
        <v>109</v>
      </c>
      <c r="G153" s="17" t="s">
        <v>6</v>
      </c>
      <c r="H153" s="18">
        <v>185</v>
      </c>
      <c r="I153" s="18"/>
      <c r="J153" s="18">
        <v>45</v>
      </c>
      <c r="K153" s="56">
        <f t="shared" si="20"/>
        <v>24</v>
      </c>
      <c r="L153" s="56">
        <f t="shared" si="18"/>
        <v>452.39</v>
      </c>
      <c r="M153" s="139"/>
      <c r="N153" s="143"/>
      <c r="O153" s="15">
        <v>0.48</v>
      </c>
      <c r="P153" s="18">
        <v>300</v>
      </c>
      <c r="Q153" s="18" t="s">
        <v>642</v>
      </c>
      <c r="R153" s="17" t="s">
        <v>792</v>
      </c>
      <c r="S153" s="17" t="s">
        <v>175</v>
      </c>
      <c r="T153" s="17" t="s">
        <v>1176</v>
      </c>
      <c r="U153" s="17" t="s">
        <v>1333</v>
      </c>
      <c r="V153" s="17" t="s">
        <v>195</v>
      </c>
      <c r="W153" s="17" t="s">
        <v>1281</v>
      </c>
      <c r="X153" s="17" t="str">
        <f t="shared" si="22"/>
        <v xml:space="preserve">K-TF-460  K-TF-127  K-TF-137  K-TF-134                              </v>
      </c>
      <c r="Y153" s="17" t="s">
        <v>1826</v>
      </c>
      <c r="Z153" s="17" t="s">
        <v>1935</v>
      </c>
      <c r="AA153" s="17" t="s">
        <v>1936</v>
      </c>
      <c r="AB153" s="17" t="s">
        <v>1937</v>
      </c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40"/>
      <c r="AT153" s="33" t="s">
        <v>807</v>
      </c>
      <c r="AU153" s="33" t="s">
        <v>887</v>
      </c>
      <c r="AV153" s="36" t="s">
        <v>1020</v>
      </c>
      <c r="AW153" s="33" t="str">
        <f t="shared" si="24"/>
        <v>L-SOFC207-03</v>
      </c>
      <c r="AX153" s="33" t="s">
        <v>887</v>
      </c>
      <c r="AZ153" s="81" t="str">
        <f t="shared" si="23"/>
        <v>0.6/1kV FR-CV 1C-185㎟-P</v>
      </c>
    </row>
    <row r="154" spans="1:52" s="4" customFormat="1" ht="25" customHeight="1">
      <c r="A154" s="60" t="str">
        <f t="shared" si="21"/>
        <v>X</v>
      </c>
      <c r="B154" s="60">
        <f t="shared" si="17"/>
        <v>133</v>
      </c>
      <c r="C154" s="55" t="str">
        <f t="shared" si="19"/>
        <v>L-SOFC207-04</v>
      </c>
      <c r="D154" s="56" t="s">
        <v>638</v>
      </c>
      <c r="E154" s="51" t="s">
        <v>34</v>
      </c>
      <c r="F154" s="16" t="s">
        <v>108</v>
      </c>
      <c r="G154" s="17" t="s">
        <v>63</v>
      </c>
      <c r="H154" s="18">
        <v>185</v>
      </c>
      <c r="I154" s="18"/>
      <c r="J154" s="18">
        <v>45</v>
      </c>
      <c r="K154" s="56">
        <f t="shared" si="20"/>
        <v>24</v>
      </c>
      <c r="L154" s="56">
        <f t="shared" si="18"/>
        <v>452.39</v>
      </c>
      <c r="M154" s="138" t="s">
        <v>1395</v>
      </c>
      <c r="N154" s="141">
        <v>21</v>
      </c>
      <c r="O154" s="15">
        <v>0.48</v>
      </c>
      <c r="P154" s="18">
        <v>300</v>
      </c>
      <c r="Q154" s="18" t="s">
        <v>642</v>
      </c>
      <c r="R154" s="17" t="s">
        <v>792</v>
      </c>
      <c r="S154" s="17" t="s">
        <v>167</v>
      </c>
      <c r="T154" s="17" t="s">
        <v>1176</v>
      </c>
      <c r="U154" s="17" t="s">
        <v>1333</v>
      </c>
      <c r="V154" s="17" t="s">
        <v>196</v>
      </c>
      <c r="W154" s="17" t="s">
        <v>1281</v>
      </c>
      <c r="X154" s="17" t="str">
        <f t="shared" si="22"/>
        <v xml:space="preserve">K-TF-460  K-TF-127  K-TF-137  K-TF-134                              </v>
      </c>
      <c r="Y154" s="17" t="s">
        <v>1826</v>
      </c>
      <c r="Z154" s="17" t="s">
        <v>1935</v>
      </c>
      <c r="AA154" s="17" t="s">
        <v>1936</v>
      </c>
      <c r="AB154" s="17" t="s">
        <v>1937</v>
      </c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40"/>
      <c r="AT154" s="33" t="s">
        <v>807</v>
      </c>
      <c r="AU154" s="33" t="s">
        <v>887</v>
      </c>
      <c r="AV154" s="36" t="s">
        <v>1021</v>
      </c>
      <c r="AW154" s="33" t="str">
        <f t="shared" si="24"/>
        <v>L-SOFC207-04</v>
      </c>
      <c r="AX154" s="33" t="s">
        <v>887</v>
      </c>
      <c r="AZ154" s="81" t="str">
        <f t="shared" si="23"/>
        <v>0.6/1kV FR-CV 1C-185㎟-P</v>
      </c>
    </row>
    <row r="155" spans="1:52" s="4" customFormat="1" ht="25" customHeight="1">
      <c r="A155" s="60" t="str">
        <f t="shared" si="21"/>
        <v>X</v>
      </c>
      <c r="B155" s="60">
        <f t="shared" si="17"/>
        <v>134</v>
      </c>
      <c r="C155" s="55" t="str">
        <f t="shared" si="19"/>
        <v>L-SOFC207-05</v>
      </c>
      <c r="D155" s="56" t="s">
        <v>638</v>
      </c>
      <c r="E155" s="51" t="s">
        <v>34</v>
      </c>
      <c r="F155" s="16" t="s">
        <v>109</v>
      </c>
      <c r="G155" s="17" t="s">
        <v>6</v>
      </c>
      <c r="H155" s="18">
        <v>185</v>
      </c>
      <c r="I155" s="18"/>
      <c r="J155" s="18">
        <v>45</v>
      </c>
      <c r="K155" s="56">
        <f t="shared" si="20"/>
        <v>24</v>
      </c>
      <c r="L155" s="56">
        <f t="shared" si="18"/>
        <v>452.39</v>
      </c>
      <c r="M155" s="140"/>
      <c r="N155" s="142"/>
      <c r="O155" s="15">
        <v>0.48</v>
      </c>
      <c r="P155" s="18">
        <v>300</v>
      </c>
      <c r="Q155" s="18" t="s">
        <v>642</v>
      </c>
      <c r="R155" s="17" t="s">
        <v>792</v>
      </c>
      <c r="S155" s="17" t="s">
        <v>171</v>
      </c>
      <c r="T155" s="17" t="s">
        <v>1176</v>
      </c>
      <c r="U155" s="17" t="s">
        <v>1333</v>
      </c>
      <c r="V155" s="17" t="s">
        <v>195</v>
      </c>
      <c r="W155" s="17" t="s">
        <v>1281</v>
      </c>
      <c r="X155" s="17" t="str">
        <f t="shared" si="22"/>
        <v xml:space="preserve">K-TF-460  K-TF-127  K-TF-137  K-TF-134                              </v>
      </c>
      <c r="Y155" s="17" t="s">
        <v>1826</v>
      </c>
      <c r="Z155" s="17" t="s">
        <v>1935</v>
      </c>
      <c r="AA155" s="17" t="s">
        <v>1936</v>
      </c>
      <c r="AB155" s="17" t="s">
        <v>1937</v>
      </c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40"/>
      <c r="AT155" s="33" t="s">
        <v>807</v>
      </c>
      <c r="AU155" s="33" t="s">
        <v>887</v>
      </c>
      <c r="AV155" s="36" t="s">
        <v>1022</v>
      </c>
      <c r="AW155" s="33" t="str">
        <f t="shared" si="24"/>
        <v>L-SOFC207-05</v>
      </c>
      <c r="AX155" s="33" t="s">
        <v>887</v>
      </c>
      <c r="AZ155" s="81" t="str">
        <f t="shared" si="23"/>
        <v>0.6/1kV FR-CV 1C-185㎟-P</v>
      </c>
    </row>
    <row r="156" spans="1:52" s="4" customFormat="1" ht="25" customHeight="1">
      <c r="A156" s="60" t="str">
        <f t="shared" si="21"/>
        <v>X</v>
      </c>
      <c r="B156" s="60">
        <f t="shared" si="17"/>
        <v>135</v>
      </c>
      <c r="C156" s="55" t="str">
        <f t="shared" si="19"/>
        <v>L-SOFC207-06</v>
      </c>
      <c r="D156" s="56" t="s">
        <v>638</v>
      </c>
      <c r="E156" s="51" t="s">
        <v>93</v>
      </c>
      <c r="F156" s="16" t="s">
        <v>121</v>
      </c>
      <c r="G156" s="17" t="s">
        <v>172</v>
      </c>
      <c r="H156" s="18">
        <v>185</v>
      </c>
      <c r="I156" s="18"/>
      <c r="J156" s="18">
        <v>45</v>
      </c>
      <c r="K156" s="56">
        <f t="shared" si="20"/>
        <v>24</v>
      </c>
      <c r="L156" s="56">
        <f t="shared" si="18"/>
        <v>452.39</v>
      </c>
      <c r="M156" s="139"/>
      <c r="N156" s="143"/>
      <c r="O156" s="15">
        <v>0.48</v>
      </c>
      <c r="P156" s="18">
        <v>300</v>
      </c>
      <c r="Q156" s="18" t="s">
        <v>642</v>
      </c>
      <c r="R156" s="17" t="s">
        <v>792</v>
      </c>
      <c r="S156" s="17" t="s">
        <v>167</v>
      </c>
      <c r="T156" s="17" t="s">
        <v>1176</v>
      </c>
      <c r="U156" s="17" t="s">
        <v>1333</v>
      </c>
      <c r="V156" s="17" t="s">
        <v>195</v>
      </c>
      <c r="W156" s="17" t="s">
        <v>1281</v>
      </c>
      <c r="X156" s="17" t="str">
        <f t="shared" si="22"/>
        <v xml:space="preserve">K-TF-460  K-TF-127  K-TF-137  K-TF-134                              </v>
      </c>
      <c r="Y156" s="17" t="s">
        <v>1826</v>
      </c>
      <c r="Z156" s="17" t="s">
        <v>1935</v>
      </c>
      <c r="AA156" s="17" t="s">
        <v>1936</v>
      </c>
      <c r="AB156" s="17" t="s">
        <v>1937</v>
      </c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40"/>
      <c r="AT156" s="33" t="s">
        <v>807</v>
      </c>
      <c r="AU156" s="33" t="s">
        <v>887</v>
      </c>
      <c r="AV156" s="36" t="s">
        <v>1023</v>
      </c>
      <c r="AW156" s="33" t="str">
        <f t="shared" si="24"/>
        <v>L-SOFC207-06</v>
      </c>
      <c r="AX156" s="33" t="s">
        <v>887</v>
      </c>
      <c r="AZ156" s="81" t="str">
        <f t="shared" si="23"/>
        <v>0.6/1kV FR-CV 1C-185㎟-P</v>
      </c>
    </row>
    <row r="157" spans="1:52" s="4" customFormat="1" ht="25" hidden="1" customHeight="1">
      <c r="A157" s="60" t="str">
        <f t="shared" si="21"/>
        <v>X</v>
      </c>
      <c r="B157" s="60">
        <f t="shared" si="17"/>
        <v>136</v>
      </c>
      <c r="C157" s="55" t="str">
        <f t="shared" si="19"/>
        <v>L-SOFC208-01</v>
      </c>
      <c r="D157" s="56" t="s">
        <v>638</v>
      </c>
      <c r="E157" s="51" t="s">
        <v>100</v>
      </c>
      <c r="F157" s="16" t="s">
        <v>109</v>
      </c>
      <c r="G157" s="17" t="s">
        <v>6</v>
      </c>
      <c r="H157" s="18">
        <v>185</v>
      </c>
      <c r="I157" s="18"/>
      <c r="J157" s="18">
        <v>48</v>
      </c>
      <c r="K157" s="56">
        <f t="shared" si="20"/>
        <v>24</v>
      </c>
      <c r="L157" s="56">
        <f t="shared" si="18"/>
        <v>452.39</v>
      </c>
      <c r="M157" s="138" t="s">
        <v>1396</v>
      </c>
      <c r="N157" s="141">
        <v>21</v>
      </c>
      <c r="O157" s="15">
        <v>0.48</v>
      </c>
      <c r="P157" s="18">
        <v>300</v>
      </c>
      <c r="Q157" s="18" t="s">
        <v>642</v>
      </c>
      <c r="R157" s="17" t="s">
        <v>792</v>
      </c>
      <c r="S157" s="17" t="s">
        <v>171</v>
      </c>
      <c r="T157" s="17" t="s">
        <v>1176</v>
      </c>
      <c r="U157" s="17" t="s">
        <v>1333</v>
      </c>
      <c r="V157" s="17" t="s">
        <v>197</v>
      </c>
      <c r="W157" s="17" t="s">
        <v>1282</v>
      </c>
      <c r="X157" s="17" t="str">
        <f t="shared" si="22"/>
        <v xml:space="preserve">K-TF-460  K-TF-127  K-TF-137  K-TF-134                              </v>
      </c>
      <c r="Y157" s="17" t="s">
        <v>1826</v>
      </c>
      <c r="Z157" s="17" t="s">
        <v>1935</v>
      </c>
      <c r="AA157" s="17" t="s">
        <v>1936</v>
      </c>
      <c r="AB157" s="17" t="s">
        <v>1937</v>
      </c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40"/>
      <c r="AT157" s="33" t="s">
        <v>807</v>
      </c>
      <c r="AU157" s="33" t="s">
        <v>888</v>
      </c>
      <c r="AV157" s="36" t="s">
        <v>1014</v>
      </c>
      <c r="AW157" s="33" t="str">
        <f t="shared" si="24"/>
        <v>L-SOFC208-01</v>
      </c>
      <c r="AX157" s="33" t="s">
        <v>888</v>
      </c>
      <c r="AZ157" s="81" t="str">
        <f t="shared" si="23"/>
        <v>0.6/1kV FR-CV 1C-185㎟-P</v>
      </c>
    </row>
    <row r="158" spans="1:52" s="4" customFormat="1" ht="25" hidden="1" customHeight="1">
      <c r="A158" s="60" t="str">
        <f t="shared" si="21"/>
        <v>X</v>
      </c>
      <c r="B158" s="60">
        <f t="shared" si="17"/>
        <v>137</v>
      </c>
      <c r="C158" s="55" t="str">
        <f t="shared" si="19"/>
        <v>L-SOFC208-02</v>
      </c>
      <c r="D158" s="56" t="s">
        <v>638</v>
      </c>
      <c r="E158" s="51" t="s">
        <v>106</v>
      </c>
      <c r="F158" s="16" t="s">
        <v>109</v>
      </c>
      <c r="G158" s="17" t="s">
        <v>6</v>
      </c>
      <c r="H158" s="18">
        <v>185</v>
      </c>
      <c r="I158" s="18"/>
      <c r="J158" s="18">
        <v>48</v>
      </c>
      <c r="K158" s="56">
        <f t="shared" si="20"/>
        <v>24</v>
      </c>
      <c r="L158" s="56">
        <f t="shared" si="18"/>
        <v>452.39</v>
      </c>
      <c r="M158" s="140"/>
      <c r="N158" s="142"/>
      <c r="O158" s="15">
        <v>0.48</v>
      </c>
      <c r="P158" s="18">
        <v>300</v>
      </c>
      <c r="Q158" s="18" t="s">
        <v>642</v>
      </c>
      <c r="R158" s="17" t="s">
        <v>792</v>
      </c>
      <c r="S158" s="17" t="s">
        <v>175</v>
      </c>
      <c r="T158" s="17" t="s">
        <v>1176</v>
      </c>
      <c r="U158" s="17" t="s">
        <v>1333</v>
      </c>
      <c r="V158" s="17" t="s">
        <v>198</v>
      </c>
      <c r="W158" s="17" t="s">
        <v>1282</v>
      </c>
      <c r="X158" s="17" t="str">
        <f t="shared" si="22"/>
        <v xml:space="preserve">K-TF-460  K-TF-127  K-TF-137  K-TF-134                              </v>
      </c>
      <c r="Y158" s="17" t="s">
        <v>1826</v>
      </c>
      <c r="Z158" s="17" t="s">
        <v>1935</v>
      </c>
      <c r="AA158" s="17" t="s">
        <v>1936</v>
      </c>
      <c r="AB158" s="17" t="s">
        <v>1937</v>
      </c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40"/>
      <c r="AT158" s="33" t="s">
        <v>807</v>
      </c>
      <c r="AU158" s="33" t="s">
        <v>888</v>
      </c>
      <c r="AV158" s="36" t="s">
        <v>1015</v>
      </c>
      <c r="AW158" s="33" t="str">
        <f t="shared" si="24"/>
        <v>L-SOFC208-02</v>
      </c>
      <c r="AX158" s="33" t="s">
        <v>888</v>
      </c>
      <c r="AZ158" s="81" t="str">
        <f t="shared" si="23"/>
        <v>0.6/1kV FR-CV 1C-185㎟-P</v>
      </c>
    </row>
    <row r="159" spans="1:52" s="4" customFormat="1" ht="25" hidden="1" customHeight="1">
      <c r="A159" s="60" t="str">
        <f t="shared" si="21"/>
        <v>X</v>
      </c>
      <c r="B159" s="60">
        <f t="shared" si="17"/>
        <v>138</v>
      </c>
      <c r="C159" s="55" t="str">
        <f t="shared" si="19"/>
        <v>L-SOFC208-03</v>
      </c>
      <c r="D159" s="56" t="s">
        <v>638</v>
      </c>
      <c r="E159" s="51" t="s">
        <v>34</v>
      </c>
      <c r="F159" s="16" t="s">
        <v>94</v>
      </c>
      <c r="G159" s="17" t="s">
        <v>63</v>
      </c>
      <c r="H159" s="18">
        <v>185</v>
      </c>
      <c r="I159" s="18"/>
      <c r="J159" s="18">
        <v>48</v>
      </c>
      <c r="K159" s="56">
        <f t="shared" si="20"/>
        <v>24</v>
      </c>
      <c r="L159" s="56">
        <f t="shared" si="18"/>
        <v>452.39</v>
      </c>
      <c r="M159" s="139"/>
      <c r="N159" s="143"/>
      <c r="O159" s="15">
        <v>0.48</v>
      </c>
      <c r="P159" s="18">
        <v>300</v>
      </c>
      <c r="Q159" s="18" t="s">
        <v>642</v>
      </c>
      <c r="R159" s="17" t="s">
        <v>792</v>
      </c>
      <c r="S159" s="17" t="s">
        <v>167</v>
      </c>
      <c r="T159" s="17" t="s">
        <v>1176</v>
      </c>
      <c r="U159" s="17" t="s">
        <v>1333</v>
      </c>
      <c r="V159" s="17" t="s">
        <v>198</v>
      </c>
      <c r="W159" s="17" t="s">
        <v>1282</v>
      </c>
      <c r="X159" s="17" t="str">
        <f t="shared" si="22"/>
        <v xml:space="preserve">K-TF-460  K-TF-127  K-TF-137  K-TF-134                              </v>
      </c>
      <c r="Y159" s="17" t="s">
        <v>1826</v>
      </c>
      <c r="Z159" s="17" t="s">
        <v>1935</v>
      </c>
      <c r="AA159" s="17" t="s">
        <v>1936</v>
      </c>
      <c r="AB159" s="17" t="s">
        <v>1937</v>
      </c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40"/>
      <c r="AT159" s="33" t="s">
        <v>807</v>
      </c>
      <c r="AU159" s="33" t="s">
        <v>888</v>
      </c>
      <c r="AV159" s="36" t="s">
        <v>1020</v>
      </c>
      <c r="AW159" s="33" t="str">
        <f t="shared" si="24"/>
        <v>L-SOFC208-03</v>
      </c>
      <c r="AX159" s="33" t="s">
        <v>888</v>
      </c>
      <c r="AZ159" s="81" t="str">
        <f t="shared" si="23"/>
        <v>0.6/1kV FR-CV 1C-185㎟-P</v>
      </c>
    </row>
    <row r="160" spans="1:52" s="4" customFormat="1" ht="25" hidden="1" customHeight="1">
      <c r="A160" s="60" t="str">
        <f t="shared" si="21"/>
        <v>X</v>
      </c>
      <c r="B160" s="60">
        <f t="shared" si="17"/>
        <v>139</v>
      </c>
      <c r="C160" s="55" t="str">
        <f t="shared" si="19"/>
        <v>L-SOFC208-04</v>
      </c>
      <c r="D160" s="56" t="s">
        <v>638</v>
      </c>
      <c r="E160" s="51" t="s">
        <v>34</v>
      </c>
      <c r="F160" s="16" t="s">
        <v>109</v>
      </c>
      <c r="G160" s="17" t="s">
        <v>63</v>
      </c>
      <c r="H160" s="18">
        <v>185</v>
      </c>
      <c r="I160" s="18"/>
      <c r="J160" s="18">
        <v>48</v>
      </c>
      <c r="K160" s="56">
        <f t="shared" si="20"/>
        <v>24</v>
      </c>
      <c r="L160" s="56">
        <f t="shared" si="18"/>
        <v>452.39</v>
      </c>
      <c r="M160" s="138" t="s">
        <v>1397</v>
      </c>
      <c r="N160" s="141">
        <v>21</v>
      </c>
      <c r="O160" s="15">
        <v>0.48</v>
      </c>
      <c r="P160" s="18">
        <v>300</v>
      </c>
      <c r="Q160" s="18" t="s">
        <v>642</v>
      </c>
      <c r="R160" s="17" t="s">
        <v>792</v>
      </c>
      <c r="S160" s="17" t="s">
        <v>167</v>
      </c>
      <c r="T160" s="17" t="s">
        <v>1176</v>
      </c>
      <c r="U160" s="17" t="s">
        <v>1333</v>
      </c>
      <c r="V160" s="17" t="s">
        <v>198</v>
      </c>
      <c r="W160" s="17" t="s">
        <v>1282</v>
      </c>
      <c r="X160" s="17" t="str">
        <f t="shared" si="22"/>
        <v xml:space="preserve">K-TF-460  K-TF-127  K-TF-137  K-TF-134                              </v>
      </c>
      <c r="Y160" s="17" t="s">
        <v>1826</v>
      </c>
      <c r="Z160" s="17" t="s">
        <v>1935</v>
      </c>
      <c r="AA160" s="17" t="s">
        <v>1936</v>
      </c>
      <c r="AB160" s="17" t="s">
        <v>1937</v>
      </c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40"/>
      <c r="AT160" s="33" t="s">
        <v>807</v>
      </c>
      <c r="AU160" s="33" t="s">
        <v>888</v>
      </c>
      <c r="AV160" s="36" t="s">
        <v>1021</v>
      </c>
      <c r="AW160" s="33" t="str">
        <f t="shared" si="24"/>
        <v>L-SOFC208-04</v>
      </c>
      <c r="AX160" s="33" t="s">
        <v>888</v>
      </c>
      <c r="AZ160" s="81" t="str">
        <f t="shared" si="23"/>
        <v>0.6/1kV FR-CV 1C-185㎟-P</v>
      </c>
    </row>
    <row r="161" spans="1:52" s="4" customFormat="1" ht="25" hidden="1" customHeight="1">
      <c r="A161" s="60" t="str">
        <f t="shared" si="21"/>
        <v>X</v>
      </c>
      <c r="B161" s="60">
        <f t="shared" si="17"/>
        <v>140</v>
      </c>
      <c r="C161" s="55" t="str">
        <f t="shared" si="19"/>
        <v>L-SOFC208-05</v>
      </c>
      <c r="D161" s="56" t="s">
        <v>638</v>
      </c>
      <c r="E161" s="51" t="s">
        <v>93</v>
      </c>
      <c r="F161" s="16" t="s">
        <v>109</v>
      </c>
      <c r="G161" s="17" t="s">
        <v>56</v>
      </c>
      <c r="H161" s="18">
        <v>185</v>
      </c>
      <c r="I161" s="18"/>
      <c r="J161" s="18">
        <v>48</v>
      </c>
      <c r="K161" s="56">
        <f t="shared" si="20"/>
        <v>24</v>
      </c>
      <c r="L161" s="56">
        <f t="shared" si="18"/>
        <v>452.39</v>
      </c>
      <c r="M161" s="140"/>
      <c r="N161" s="142"/>
      <c r="O161" s="15">
        <v>0.48</v>
      </c>
      <c r="P161" s="18">
        <v>300</v>
      </c>
      <c r="Q161" s="18" t="s">
        <v>642</v>
      </c>
      <c r="R161" s="17" t="s">
        <v>792</v>
      </c>
      <c r="S161" s="17" t="s">
        <v>35</v>
      </c>
      <c r="T161" s="17" t="s">
        <v>1176</v>
      </c>
      <c r="U161" s="17" t="s">
        <v>1333</v>
      </c>
      <c r="V161" s="17" t="s">
        <v>197</v>
      </c>
      <c r="W161" s="17" t="s">
        <v>1282</v>
      </c>
      <c r="X161" s="17" t="str">
        <f t="shared" si="22"/>
        <v xml:space="preserve">K-TF-460  K-TF-127  K-TF-137  K-TF-134                              </v>
      </c>
      <c r="Y161" s="17" t="s">
        <v>1826</v>
      </c>
      <c r="Z161" s="17" t="s">
        <v>1935</v>
      </c>
      <c r="AA161" s="17" t="s">
        <v>1936</v>
      </c>
      <c r="AB161" s="17" t="s">
        <v>1937</v>
      </c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40"/>
      <c r="AT161" s="33" t="s">
        <v>807</v>
      </c>
      <c r="AU161" s="33" t="s">
        <v>888</v>
      </c>
      <c r="AV161" s="36" t="s">
        <v>1022</v>
      </c>
      <c r="AW161" s="33" t="str">
        <f t="shared" si="24"/>
        <v>L-SOFC208-05</v>
      </c>
      <c r="AX161" s="33" t="s">
        <v>888</v>
      </c>
      <c r="AZ161" s="81" t="str">
        <f t="shared" si="23"/>
        <v>0.6/1kV FR-CV 1C-185㎟-P</v>
      </c>
    </row>
    <row r="162" spans="1:52" s="4" customFormat="1" ht="25" hidden="1" customHeight="1">
      <c r="A162" s="60" t="str">
        <f t="shared" si="21"/>
        <v>X</v>
      </c>
      <c r="B162" s="60">
        <f t="shared" si="17"/>
        <v>141</v>
      </c>
      <c r="C162" s="55" t="str">
        <f t="shared" si="19"/>
        <v>L-SOFC208-06</v>
      </c>
      <c r="D162" s="56" t="s">
        <v>638</v>
      </c>
      <c r="E162" s="51" t="s">
        <v>93</v>
      </c>
      <c r="F162" s="16" t="s">
        <v>99</v>
      </c>
      <c r="G162" s="17" t="s">
        <v>63</v>
      </c>
      <c r="H162" s="18">
        <v>185</v>
      </c>
      <c r="I162" s="18"/>
      <c r="J162" s="18">
        <v>48</v>
      </c>
      <c r="K162" s="56">
        <f t="shared" si="20"/>
        <v>24</v>
      </c>
      <c r="L162" s="56">
        <f t="shared" si="18"/>
        <v>452.39</v>
      </c>
      <c r="M162" s="139"/>
      <c r="N162" s="143"/>
      <c r="O162" s="15">
        <v>0.48</v>
      </c>
      <c r="P162" s="18">
        <v>300</v>
      </c>
      <c r="Q162" s="18" t="s">
        <v>642</v>
      </c>
      <c r="R162" s="17" t="s">
        <v>792</v>
      </c>
      <c r="S162" s="17" t="s">
        <v>35</v>
      </c>
      <c r="T162" s="17" t="s">
        <v>1176</v>
      </c>
      <c r="U162" s="17" t="s">
        <v>1333</v>
      </c>
      <c r="V162" s="17" t="s">
        <v>198</v>
      </c>
      <c r="W162" s="17" t="s">
        <v>1282</v>
      </c>
      <c r="X162" s="17" t="str">
        <f t="shared" si="22"/>
        <v xml:space="preserve">K-TF-460  K-TF-127  K-TF-137  K-TF-134                              </v>
      </c>
      <c r="Y162" s="17" t="s">
        <v>1826</v>
      </c>
      <c r="Z162" s="17" t="s">
        <v>1935</v>
      </c>
      <c r="AA162" s="17" t="s">
        <v>1936</v>
      </c>
      <c r="AB162" s="17" t="s">
        <v>1937</v>
      </c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40"/>
      <c r="AT162" s="33" t="s">
        <v>807</v>
      </c>
      <c r="AU162" s="33" t="s">
        <v>888</v>
      </c>
      <c r="AV162" s="36" t="s">
        <v>1023</v>
      </c>
      <c r="AW162" s="33" t="str">
        <f t="shared" si="24"/>
        <v>L-SOFC208-06</v>
      </c>
      <c r="AX162" s="33" t="s">
        <v>888</v>
      </c>
      <c r="AZ162" s="81" t="str">
        <f t="shared" si="23"/>
        <v>0.6/1kV FR-CV 1C-185㎟-P</v>
      </c>
    </row>
    <row r="163" spans="1:52" s="4" customFormat="1" ht="25" customHeight="1">
      <c r="A163" s="60" t="str">
        <f t="shared" si="21"/>
        <v>X</v>
      </c>
      <c r="B163" s="60">
        <f t="shared" si="17"/>
        <v>142</v>
      </c>
      <c r="C163" s="55" t="str">
        <f t="shared" si="19"/>
        <v>L-SOFC209-01</v>
      </c>
      <c r="D163" s="56" t="s">
        <v>638</v>
      </c>
      <c r="E163" s="51" t="s">
        <v>100</v>
      </c>
      <c r="F163" s="16" t="s">
        <v>121</v>
      </c>
      <c r="G163" s="17" t="s">
        <v>92</v>
      </c>
      <c r="H163" s="18">
        <v>185</v>
      </c>
      <c r="I163" s="18"/>
      <c r="J163" s="18">
        <v>51</v>
      </c>
      <c r="K163" s="56">
        <f t="shared" si="20"/>
        <v>24</v>
      </c>
      <c r="L163" s="56">
        <f t="shared" si="18"/>
        <v>452.39</v>
      </c>
      <c r="M163" s="138" t="s">
        <v>1398</v>
      </c>
      <c r="N163" s="141">
        <v>21</v>
      </c>
      <c r="O163" s="15">
        <v>0.48</v>
      </c>
      <c r="P163" s="18">
        <v>300</v>
      </c>
      <c r="Q163" s="18" t="s">
        <v>642</v>
      </c>
      <c r="R163" s="17" t="s">
        <v>792</v>
      </c>
      <c r="S163" s="17" t="s">
        <v>35</v>
      </c>
      <c r="T163" s="17" t="s">
        <v>1176</v>
      </c>
      <c r="U163" s="17" t="s">
        <v>1333</v>
      </c>
      <c r="V163" s="17" t="s">
        <v>199</v>
      </c>
      <c r="W163" s="17" t="s">
        <v>1283</v>
      </c>
      <c r="X163" s="17" t="str">
        <f t="shared" si="22"/>
        <v xml:space="preserve">K-TF-460  K-TF-127  K-TF-147  K-TF-150  K-TF-149                            </v>
      </c>
      <c r="Y163" s="17" t="s">
        <v>1826</v>
      </c>
      <c r="Z163" s="17" t="s">
        <v>1935</v>
      </c>
      <c r="AA163" s="17" t="s">
        <v>1939</v>
      </c>
      <c r="AB163" s="17" t="s">
        <v>1940</v>
      </c>
      <c r="AC163" s="17" t="s">
        <v>1941</v>
      </c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40"/>
      <c r="AT163" s="33" t="s">
        <v>807</v>
      </c>
      <c r="AU163" s="33" t="s">
        <v>889</v>
      </c>
      <c r="AV163" s="36" t="s">
        <v>1014</v>
      </c>
      <c r="AW163" s="33" t="str">
        <f t="shared" si="24"/>
        <v>L-SOFC209-01</v>
      </c>
      <c r="AX163" s="33" t="s">
        <v>889</v>
      </c>
      <c r="AZ163" s="81" t="str">
        <f t="shared" si="23"/>
        <v>0.6/1kV FR-CV 1C-185㎟-P</v>
      </c>
    </row>
    <row r="164" spans="1:52" s="4" customFormat="1" ht="25" customHeight="1">
      <c r="A164" s="60" t="str">
        <f t="shared" si="21"/>
        <v>X</v>
      </c>
      <c r="B164" s="60">
        <f t="shared" si="17"/>
        <v>143</v>
      </c>
      <c r="C164" s="55" t="str">
        <f t="shared" si="19"/>
        <v>L-SOFC209-02</v>
      </c>
      <c r="D164" s="56" t="s">
        <v>638</v>
      </c>
      <c r="E164" s="51" t="s">
        <v>93</v>
      </c>
      <c r="F164" s="16" t="s">
        <v>94</v>
      </c>
      <c r="G164" s="17" t="s">
        <v>56</v>
      </c>
      <c r="H164" s="18">
        <v>185</v>
      </c>
      <c r="I164" s="18"/>
      <c r="J164" s="18">
        <v>51</v>
      </c>
      <c r="K164" s="56">
        <f t="shared" si="20"/>
        <v>24</v>
      </c>
      <c r="L164" s="56">
        <f t="shared" si="18"/>
        <v>452.39</v>
      </c>
      <c r="M164" s="140"/>
      <c r="N164" s="142"/>
      <c r="O164" s="15">
        <v>0.48</v>
      </c>
      <c r="P164" s="18">
        <v>300</v>
      </c>
      <c r="Q164" s="18" t="s">
        <v>642</v>
      </c>
      <c r="R164" s="17" t="s">
        <v>792</v>
      </c>
      <c r="S164" s="17" t="s">
        <v>175</v>
      </c>
      <c r="T164" s="17" t="s">
        <v>1176</v>
      </c>
      <c r="U164" s="17" t="s">
        <v>1333</v>
      </c>
      <c r="V164" s="17" t="s">
        <v>200</v>
      </c>
      <c r="W164" s="17" t="s">
        <v>1283</v>
      </c>
      <c r="X164" s="17" t="str">
        <f t="shared" si="22"/>
        <v xml:space="preserve">K-TF-460  K-TF-127  K-TF-147  K-TF-150  K-TF-149                            </v>
      </c>
      <c r="Y164" s="17" t="s">
        <v>1826</v>
      </c>
      <c r="Z164" s="17" t="s">
        <v>1935</v>
      </c>
      <c r="AA164" s="17" t="s">
        <v>1939</v>
      </c>
      <c r="AB164" s="17" t="s">
        <v>1940</v>
      </c>
      <c r="AC164" s="17" t="s">
        <v>1941</v>
      </c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40"/>
      <c r="AT164" s="33" t="s">
        <v>807</v>
      </c>
      <c r="AU164" s="33" t="s">
        <v>889</v>
      </c>
      <c r="AV164" s="36" t="s">
        <v>1015</v>
      </c>
      <c r="AW164" s="33" t="str">
        <f t="shared" si="24"/>
        <v>L-SOFC209-02</v>
      </c>
      <c r="AX164" s="33" t="s">
        <v>889</v>
      </c>
      <c r="AZ164" s="81" t="str">
        <f t="shared" si="23"/>
        <v>0.6/1kV FR-CV 1C-185㎟-P</v>
      </c>
    </row>
    <row r="165" spans="1:52" s="4" customFormat="1" ht="25" customHeight="1">
      <c r="A165" s="60" t="str">
        <f t="shared" si="21"/>
        <v>X</v>
      </c>
      <c r="B165" s="60">
        <f t="shared" si="17"/>
        <v>144</v>
      </c>
      <c r="C165" s="55" t="str">
        <f t="shared" si="19"/>
        <v>L-SOFC209-03</v>
      </c>
      <c r="D165" s="56" t="s">
        <v>638</v>
      </c>
      <c r="E165" s="51" t="s">
        <v>34</v>
      </c>
      <c r="F165" s="16" t="s">
        <v>99</v>
      </c>
      <c r="G165" s="17" t="s">
        <v>92</v>
      </c>
      <c r="H165" s="18">
        <v>185</v>
      </c>
      <c r="I165" s="18"/>
      <c r="J165" s="18">
        <v>51</v>
      </c>
      <c r="K165" s="56">
        <f t="shared" si="20"/>
        <v>24</v>
      </c>
      <c r="L165" s="56">
        <f t="shared" si="18"/>
        <v>452.39</v>
      </c>
      <c r="M165" s="139"/>
      <c r="N165" s="143"/>
      <c r="O165" s="15">
        <v>0.48</v>
      </c>
      <c r="P165" s="18">
        <v>300</v>
      </c>
      <c r="Q165" s="18" t="s">
        <v>642</v>
      </c>
      <c r="R165" s="17" t="s">
        <v>792</v>
      </c>
      <c r="S165" s="17" t="s">
        <v>35</v>
      </c>
      <c r="T165" s="17" t="s">
        <v>1176</v>
      </c>
      <c r="U165" s="17" t="s">
        <v>1333</v>
      </c>
      <c r="V165" s="17" t="s">
        <v>200</v>
      </c>
      <c r="W165" s="17" t="s">
        <v>1283</v>
      </c>
      <c r="X165" s="17" t="str">
        <f t="shared" si="22"/>
        <v xml:space="preserve">K-TF-460  K-TF-127  K-TF-147  K-TF-150  K-TF-149                            </v>
      </c>
      <c r="Y165" s="17" t="s">
        <v>1826</v>
      </c>
      <c r="Z165" s="17" t="s">
        <v>1935</v>
      </c>
      <c r="AA165" s="17" t="s">
        <v>1939</v>
      </c>
      <c r="AB165" s="17" t="s">
        <v>1940</v>
      </c>
      <c r="AC165" s="17" t="s">
        <v>1941</v>
      </c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40"/>
      <c r="AT165" s="33" t="s">
        <v>807</v>
      </c>
      <c r="AU165" s="33" t="s">
        <v>889</v>
      </c>
      <c r="AV165" s="36" t="s">
        <v>1020</v>
      </c>
      <c r="AW165" s="33" t="str">
        <f t="shared" si="24"/>
        <v>L-SOFC209-03</v>
      </c>
      <c r="AX165" s="33" t="s">
        <v>889</v>
      </c>
      <c r="AZ165" s="81" t="str">
        <f t="shared" si="23"/>
        <v>0.6/1kV FR-CV 1C-185㎟-P</v>
      </c>
    </row>
    <row r="166" spans="1:52" s="4" customFormat="1" ht="25" customHeight="1">
      <c r="A166" s="60" t="str">
        <f t="shared" si="21"/>
        <v>X</v>
      </c>
      <c r="B166" s="60">
        <f t="shared" si="17"/>
        <v>145</v>
      </c>
      <c r="C166" s="55" t="str">
        <f t="shared" si="19"/>
        <v>L-SOFC209-04</v>
      </c>
      <c r="D166" s="56" t="s">
        <v>638</v>
      </c>
      <c r="E166" s="51" t="s">
        <v>201</v>
      </c>
      <c r="F166" s="16" t="s">
        <v>99</v>
      </c>
      <c r="G166" s="17" t="s">
        <v>63</v>
      </c>
      <c r="H166" s="18">
        <v>185</v>
      </c>
      <c r="I166" s="18"/>
      <c r="J166" s="18">
        <v>51</v>
      </c>
      <c r="K166" s="56">
        <f t="shared" si="20"/>
        <v>24</v>
      </c>
      <c r="L166" s="56">
        <f t="shared" si="18"/>
        <v>452.39</v>
      </c>
      <c r="M166" s="138" t="s">
        <v>1399</v>
      </c>
      <c r="N166" s="141">
        <v>21</v>
      </c>
      <c r="O166" s="15">
        <v>0.48</v>
      </c>
      <c r="P166" s="18">
        <v>300</v>
      </c>
      <c r="Q166" s="18" t="s">
        <v>642</v>
      </c>
      <c r="R166" s="17" t="s">
        <v>792</v>
      </c>
      <c r="S166" s="17" t="s">
        <v>167</v>
      </c>
      <c r="T166" s="17" t="s">
        <v>1176</v>
      </c>
      <c r="U166" s="17" t="s">
        <v>1333</v>
      </c>
      <c r="V166" s="17" t="s">
        <v>202</v>
      </c>
      <c r="W166" s="17" t="s">
        <v>1283</v>
      </c>
      <c r="X166" s="17" t="str">
        <f t="shared" si="22"/>
        <v xml:space="preserve">K-TF-460  K-TF-127  K-TF-147  K-TF-150  K-TF-149                            </v>
      </c>
      <c r="Y166" s="17" t="s">
        <v>1826</v>
      </c>
      <c r="Z166" s="17" t="s">
        <v>1935</v>
      </c>
      <c r="AA166" s="17" t="s">
        <v>1939</v>
      </c>
      <c r="AB166" s="17" t="s">
        <v>1940</v>
      </c>
      <c r="AC166" s="17" t="s">
        <v>1941</v>
      </c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40"/>
      <c r="AT166" s="33" t="s">
        <v>807</v>
      </c>
      <c r="AU166" s="33" t="s">
        <v>889</v>
      </c>
      <c r="AV166" s="36" t="s">
        <v>1021</v>
      </c>
      <c r="AW166" s="33" t="str">
        <f t="shared" si="24"/>
        <v>L-SOFC209-04</v>
      </c>
      <c r="AX166" s="33" t="s">
        <v>889</v>
      </c>
      <c r="AZ166" s="81" t="str">
        <f t="shared" si="23"/>
        <v>0.6/1kV FR-CV 1C-185㎟-P</v>
      </c>
    </row>
    <row r="167" spans="1:52" s="4" customFormat="1" ht="25" customHeight="1">
      <c r="A167" s="60" t="str">
        <f t="shared" si="21"/>
        <v>X</v>
      </c>
      <c r="B167" s="60">
        <f t="shared" si="17"/>
        <v>146</v>
      </c>
      <c r="C167" s="55" t="str">
        <f t="shared" si="19"/>
        <v>L-SOFC209-05</v>
      </c>
      <c r="D167" s="56" t="s">
        <v>638</v>
      </c>
      <c r="E167" s="51" t="s">
        <v>34</v>
      </c>
      <c r="F167" s="16" t="s">
        <v>99</v>
      </c>
      <c r="G167" s="17" t="s">
        <v>63</v>
      </c>
      <c r="H167" s="18">
        <v>185</v>
      </c>
      <c r="I167" s="18"/>
      <c r="J167" s="18">
        <v>51</v>
      </c>
      <c r="K167" s="56">
        <f t="shared" si="20"/>
        <v>24</v>
      </c>
      <c r="L167" s="56">
        <f t="shared" si="18"/>
        <v>452.39</v>
      </c>
      <c r="M167" s="140"/>
      <c r="N167" s="142"/>
      <c r="O167" s="15">
        <v>0.48</v>
      </c>
      <c r="P167" s="18">
        <v>300</v>
      </c>
      <c r="Q167" s="18" t="s">
        <v>642</v>
      </c>
      <c r="R167" s="17" t="s">
        <v>792</v>
      </c>
      <c r="S167" s="17" t="s">
        <v>35</v>
      </c>
      <c r="T167" s="17" t="s">
        <v>1176</v>
      </c>
      <c r="U167" s="17" t="s">
        <v>1333</v>
      </c>
      <c r="V167" s="17" t="s">
        <v>202</v>
      </c>
      <c r="W167" s="17" t="s">
        <v>1283</v>
      </c>
      <c r="X167" s="17" t="str">
        <f t="shared" si="22"/>
        <v xml:space="preserve">K-TF-460  K-TF-127  K-TF-147  K-TF-150  K-TF-149                            </v>
      </c>
      <c r="Y167" s="17" t="s">
        <v>1826</v>
      </c>
      <c r="Z167" s="17" t="s">
        <v>1935</v>
      </c>
      <c r="AA167" s="17" t="s">
        <v>1939</v>
      </c>
      <c r="AB167" s="17" t="s">
        <v>1940</v>
      </c>
      <c r="AC167" s="17" t="s">
        <v>1941</v>
      </c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40"/>
      <c r="AT167" s="33" t="s">
        <v>807</v>
      </c>
      <c r="AU167" s="33" t="s">
        <v>889</v>
      </c>
      <c r="AV167" s="36" t="s">
        <v>1022</v>
      </c>
      <c r="AW167" s="33" t="str">
        <f t="shared" si="24"/>
        <v>L-SOFC209-05</v>
      </c>
      <c r="AX167" s="33" t="s">
        <v>889</v>
      </c>
      <c r="AZ167" s="81" t="str">
        <f t="shared" si="23"/>
        <v>0.6/1kV FR-CV 1C-185㎟-P</v>
      </c>
    </row>
    <row r="168" spans="1:52" s="4" customFormat="1" ht="25" customHeight="1">
      <c r="A168" s="60" t="str">
        <f t="shared" si="21"/>
        <v>X</v>
      </c>
      <c r="B168" s="60">
        <f t="shared" si="17"/>
        <v>147</v>
      </c>
      <c r="C168" s="55" t="str">
        <f t="shared" si="19"/>
        <v>L-SOFC209-06</v>
      </c>
      <c r="D168" s="56" t="s">
        <v>638</v>
      </c>
      <c r="E168" s="51" t="s">
        <v>100</v>
      </c>
      <c r="F168" s="16" t="s">
        <v>99</v>
      </c>
      <c r="G168" s="17" t="s">
        <v>92</v>
      </c>
      <c r="H168" s="18">
        <v>185</v>
      </c>
      <c r="I168" s="18"/>
      <c r="J168" s="18">
        <v>51</v>
      </c>
      <c r="K168" s="56">
        <f t="shared" si="20"/>
        <v>24</v>
      </c>
      <c r="L168" s="56">
        <f t="shared" si="18"/>
        <v>452.39</v>
      </c>
      <c r="M168" s="139"/>
      <c r="N168" s="143"/>
      <c r="O168" s="15">
        <v>0.48</v>
      </c>
      <c r="P168" s="18">
        <v>300</v>
      </c>
      <c r="Q168" s="18" t="s">
        <v>642</v>
      </c>
      <c r="R168" s="17" t="s">
        <v>792</v>
      </c>
      <c r="S168" s="17" t="s">
        <v>175</v>
      </c>
      <c r="T168" s="17" t="s">
        <v>1176</v>
      </c>
      <c r="U168" s="17" t="s">
        <v>1333</v>
      </c>
      <c r="V168" s="17" t="s">
        <v>202</v>
      </c>
      <c r="W168" s="17" t="s">
        <v>1283</v>
      </c>
      <c r="X168" s="17" t="str">
        <f t="shared" si="22"/>
        <v xml:space="preserve">K-TF-460  K-TF-127  K-TF-147  K-TF-150  K-TF-149                            </v>
      </c>
      <c r="Y168" s="17" t="s">
        <v>1826</v>
      </c>
      <c r="Z168" s="17" t="s">
        <v>1935</v>
      </c>
      <c r="AA168" s="17" t="s">
        <v>1939</v>
      </c>
      <c r="AB168" s="17" t="s">
        <v>1940</v>
      </c>
      <c r="AC168" s="17" t="s">
        <v>1941</v>
      </c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40"/>
      <c r="AT168" s="33" t="s">
        <v>807</v>
      </c>
      <c r="AU168" s="33" t="s">
        <v>889</v>
      </c>
      <c r="AV168" s="36" t="s">
        <v>1023</v>
      </c>
      <c r="AW168" s="33" t="str">
        <f t="shared" si="24"/>
        <v>L-SOFC209-06</v>
      </c>
      <c r="AX168" s="33" t="s">
        <v>889</v>
      </c>
      <c r="AZ168" s="81" t="str">
        <f t="shared" si="23"/>
        <v>0.6/1kV FR-CV 1C-185㎟-P</v>
      </c>
    </row>
    <row r="169" spans="1:52" s="4" customFormat="1" ht="25" customHeight="1">
      <c r="A169" s="60" t="str">
        <f t="shared" si="21"/>
        <v>X</v>
      </c>
      <c r="B169" s="60">
        <f t="shared" si="17"/>
        <v>148</v>
      </c>
      <c r="C169" s="55" t="str">
        <f t="shared" si="19"/>
        <v>L-SOFC210-01</v>
      </c>
      <c r="D169" s="56" t="s">
        <v>638</v>
      </c>
      <c r="E169" s="51" t="s">
        <v>34</v>
      </c>
      <c r="F169" s="16" t="s">
        <v>116</v>
      </c>
      <c r="G169" s="17" t="s">
        <v>92</v>
      </c>
      <c r="H169" s="18">
        <v>185</v>
      </c>
      <c r="I169" s="18"/>
      <c r="J169" s="18">
        <v>57</v>
      </c>
      <c r="K169" s="56">
        <f t="shared" si="20"/>
        <v>24</v>
      </c>
      <c r="L169" s="56">
        <f t="shared" si="18"/>
        <v>452.39</v>
      </c>
      <c r="M169" s="138" t="s">
        <v>1400</v>
      </c>
      <c r="N169" s="141">
        <v>26</v>
      </c>
      <c r="O169" s="15">
        <v>0.48</v>
      </c>
      <c r="P169" s="18">
        <v>300</v>
      </c>
      <c r="Q169" s="18" t="s">
        <v>642</v>
      </c>
      <c r="R169" s="17" t="s">
        <v>792</v>
      </c>
      <c r="S169" s="17" t="s">
        <v>35</v>
      </c>
      <c r="T169" s="17" t="s">
        <v>1176</v>
      </c>
      <c r="U169" s="17" t="s">
        <v>1333</v>
      </c>
      <c r="V169" s="17" t="s">
        <v>203</v>
      </c>
      <c r="W169" s="17" t="s">
        <v>1284</v>
      </c>
      <c r="X169" s="17" t="str">
        <f t="shared" si="22"/>
        <v xml:space="preserve">K-TF-460  K-TF-127  K-TF-147  K-TF-150  K-TF-149                            </v>
      </c>
      <c r="Y169" s="17" t="s">
        <v>1826</v>
      </c>
      <c r="Z169" s="17" t="s">
        <v>1935</v>
      </c>
      <c r="AA169" s="17" t="s">
        <v>1939</v>
      </c>
      <c r="AB169" s="17" t="s">
        <v>1940</v>
      </c>
      <c r="AC169" s="17" t="s">
        <v>1941</v>
      </c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40"/>
      <c r="AT169" s="33" t="s">
        <v>807</v>
      </c>
      <c r="AU169" s="33" t="s">
        <v>890</v>
      </c>
      <c r="AV169" s="36" t="s">
        <v>1014</v>
      </c>
      <c r="AW169" s="33" t="str">
        <f t="shared" si="24"/>
        <v>L-SOFC210-01</v>
      </c>
      <c r="AX169" s="33" t="s">
        <v>890</v>
      </c>
      <c r="AZ169" s="81" t="str">
        <f t="shared" si="23"/>
        <v>0.6/1kV FR-CV 1C-185㎟-P</v>
      </c>
    </row>
    <row r="170" spans="1:52" s="4" customFormat="1" ht="25" customHeight="1">
      <c r="A170" s="60" t="str">
        <f t="shared" si="21"/>
        <v>X</v>
      </c>
      <c r="B170" s="60">
        <f t="shared" si="17"/>
        <v>149</v>
      </c>
      <c r="C170" s="55" t="str">
        <f t="shared" si="19"/>
        <v>L-SOFC210-02</v>
      </c>
      <c r="D170" s="56" t="s">
        <v>638</v>
      </c>
      <c r="E170" s="51" t="s">
        <v>100</v>
      </c>
      <c r="F170" s="16" t="s">
        <v>108</v>
      </c>
      <c r="G170" s="17" t="s">
        <v>63</v>
      </c>
      <c r="H170" s="18">
        <v>185</v>
      </c>
      <c r="I170" s="18"/>
      <c r="J170" s="18">
        <v>57</v>
      </c>
      <c r="K170" s="56">
        <f t="shared" si="20"/>
        <v>24</v>
      </c>
      <c r="L170" s="56">
        <f t="shared" si="18"/>
        <v>452.39</v>
      </c>
      <c r="M170" s="140"/>
      <c r="N170" s="142"/>
      <c r="O170" s="15">
        <v>0.48</v>
      </c>
      <c r="P170" s="18">
        <v>300</v>
      </c>
      <c r="Q170" s="18" t="s">
        <v>642</v>
      </c>
      <c r="R170" s="17" t="s">
        <v>792</v>
      </c>
      <c r="S170" s="17" t="s">
        <v>175</v>
      </c>
      <c r="T170" s="17" t="s">
        <v>1176</v>
      </c>
      <c r="U170" s="17" t="s">
        <v>1333</v>
      </c>
      <c r="V170" s="17" t="s">
        <v>204</v>
      </c>
      <c r="W170" s="17" t="s">
        <v>1284</v>
      </c>
      <c r="X170" s="17" t="str">
        <f t="shared" si="22"/>
        <v xml:space="preserve">K-TF-460  K-TF-127  K-TF-147  K-TF-150  K-TF-149                            </v>
      </c>
      <c r="Y170" s="17" t="s">
        <v>1826</v>
      </c>
      <c r="Z170" s="17" t="s">
        <v>1935</v>
      </c>
      <c r="AA170" s="17" t="s">
        <v>1939</v>
      </c>
      <c r="AB170" s="17" t="s">
        <v>1940</v>
      </c>
      <c r="AC170" s="17" t="s">
        <v>1941</v>
      </c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40"/>
      <c r="AT170" s="33" t="s">
        <v>807</v>
      </c>
      <c r="AU170" s="33" t="s">
        <v>890</v>
      </c>
      <c r="AV170" s="36" t="s">
        <v>1015</v>
      </c>
      <c r="AW170" s="33" t="str">
        <f t="shared" si="24"/>
        <v>L-SOFC210-02</v>
      </c>
      <c r="AX170" s="33" t="s">
        <v>890</v>
      </c>
      <c r="AZ170" s="81" t="str">
        <f t="shared" si="23"/>
        <v>0.6/1kV FR-CV 1C-185㎟-P</v>
      </c>
    </row>
    <row r="171" spans="1:52" s="4" customFormat="1" ht="25" customHeight="1">
      <c r="A171" s="60" t="str">
        <f t="shared" si="21"/>
        <v>X</v>
      </c>
      <c r="B171" s="60">
        <f t="shared" si="17"/>
        <v>150</v>
      </c>
      <c r="C171" s="55" t="str">
        <f t="shared" si="19"/>
        <v>L-SOFC210-03</v>
      </c>
      <c r="D171" s="56" t="s">
        <v>638</v>
      </c>
      <c r="E171" s="51" t="s">
        <v>93</v>
      </c>
      <c r="F171" s="16" t="s">
        <v>94</v>
      </c>
      <c r="G171" s="17" t="s">
        <v>132</v>
      </c>
      <c r="H171" s="18">
        <v>185</v>
      </c>
      <c r="I171" s="18"/>
      <c r="J171" s="18">
        <v>57</v>
      </c>
      <c r="K171" s="56">
        <f t="shared" si="20"/>
        <v>24</v>
      </c>
      <c r="L171" s="56">
        <f t="shared" si="18"/>
        <v>452.39</v>
      </c>
      <c r="M171" s="139"/>
      <c r="N171" s="143"/>
      <c r="O171" s="15">
        <v>0.48</v>
      </c>
      <c r="P171" s="18">
        <v>300</v>
      </c>
      <c r="Q171" s="18" t="s">
        <v>642</v>
      </c>
      <c r="R171" s="17" t="s">
        <v>792</v>
      </c>
      <c r="S171" s="17" t="s">
        <v>192</v>
      </c>
      <c r="T171" s="17" t="s">
        <v>1176</v>
      </c>
      <c r="U171" s="17" t="s">
        <v>1333</v>
      </c>
      <c r="V171" s="17" t="s">
        <v>205</v>
      </c>
      <c r="W171" s="17" t="s">
        <v>1284</v>
      </c>
      <c r="X171" s="17" t="str">
        <f t="shared" si="22"/>
        <v xml:space="preserve">K-TF-460  K-TF-127  K-TF-147  K-TF-150  K-TF-149                            </v>
      </c>
      <c r="Y171" s="17" t="s">
        <v>1826</v>
      </c>
      <c r="Z171" s="17" t="s">
        <v>1935</v>
      </c>
      <c r="AA171" s="17" t="s">
        <v>1939</v>
      </c>
      <c r="AB171" s="17" t="s">
        <v>1940</v>
      </c>
      <c r="AC171" s="17" t="s">
        <v>1941</v>
      </c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40"/>
      <c r="AT171" s="33" t="s">
        <v>807</v>
      </c>
      <c r="AU171" s="33" t="s">
        <v>890</v>
      </c>
      <c r="AV171" s="36" t="s">
        <v>1020</v>
      </c>
      <c r="AW171" s="33" t="str">
        <f t="shared" si="24"/>
        <v>L-SOFC210-03</v>
      </c>
      <c r="AX171" s="33" t="s">
        <v>890</v>
      </c>
      <c r="AZ171" s="81" t="str">
        <f t="shared" si="23"/>
        <v>0.6/1kV FR-CV 1C-185㎟-P</v>
      </c>
    </row>
    <row r="172" spans="1:52" s="4" customFormat="1" ht="25" customHeight="1">
      <c r="A172" s="60" t="str">
        <f t="shared" si="21"/>
        <v>X</v>
      </c>
      <c r="B172" s="60">
        <f t="shared" si="17"/>
        <v>151</v>
      </c>
      <c r="C172" s="55" t="str">
        <f t="shared" si="19"/>
        <v>L-SOFC210-04</v>
      </c>
      <c r="D172" s="56" t="s">
        <v>638</v>
      </c>
      <c r="E172" s="51" t="s">
        <v>34</v>
      </c>
      <c r="F172" s="16" t="s">
        <v>99</v>
      </c>
      <c r="G172" s="17" t="s">
        <v>63</v>
      </c>
      <c r="H172" s="18">
        <v>185</v>
      </c>
      <c r="I172" s="18"/>
      <c r="J172" s="18">
        <v>57</v>
      </c>
      <c r="K172" s="56">
        <f t="shared" si="20"/>
        <v>24</v>
      </c>
      <c r="L172" s="56">
        <f t="shared" si="18"/>
        <v>452.39</v>
      </c>
      <c r="M172" s="138" t="s">
        <v>1401</v>
      </c>
      <c r="N172" s="141">
        <v>26</v>
      </c>
      <c r="O172" s="15">
        <v>0.48</v>
      </c>
      <c r="P172" s="18">
        <v>300</v>
      </c>
      <c r="Q172" s="18" t="s">
        <v>642</v>
      </c>
      <c r="R172" s="17" t="s">
        <v>792</v>
      </c>
      <c r="S172" s="17" t="s">
        <v>167</v>
      </c>
      <c r="T172" s="17" t="s">
        <v>1176</v>
      </c>
      <c r="U172" s="17" t="s">
        <v>1333</v>
      </c>
      <c r="V172" s="17" t="s">
        <v>204</v>
      </c>
      <c r="W172" s="17" t="s">
        <v>1284</v>
      </c>
      <c r="X172" s="17" t="str">
        <f t="shared" si="22"/>
        <v xml:space="preserve">K-TF-460  K-TF-127  K-TF-147  K-TF-150  K-TF-149                            </v>
      </c>
      <c r="Y172" s="17" t="s">
        <v>1826</v>
      </c>
      <c r="Z172" s="17" t="s">
        <v>1935</v>
      </c>
      <c r="AA172" s="17" t="s">
        <v>1939</v>
      </c>
      <c r="AB172" s="17" t="s">
        <v>1940</v>
      </c>
      <c r="AC172" s="17" t="s">
        <v>1941</v>
      </c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40"/>
      <c r="AT172" s="33" t="s">
        <v>807</v>
      </c>
      <c r="AU172" s="33" t="s">
        <v>890</v>
      </c>
      <c r="AV172" s="36" t="s">
        <v>1021</v>
      </c>
      <c r="AW172" s="33" t="str">
        <f t="shared" si="24"/>
        <v>L-SOFC210-04</v>
      </c>
      <c r="AX172" s="33" t="s">
        <v>890</v>
      </c>
      <c r="AZ172" s="81" t="str">
        <f t="shared" si="23"/>
        <v>0.6/1kV FR-CV 1C-185㎟-P</v>
      </c>
    </row>
    <row r="173" spans="1:52" s="4" customFormat="1" ht="25" customHeight="1">
      <c r="A173" s="60" t="str">
        <f t="shared" si="21"/>
        <v>X</v>
      </c>
      <c r="B173" s="60">
        <f t="shared" si="17"/>
        <v>152</v>
      </c>
      <c r="C173" s="55" t="str">
        <f t="shared" si="19"/>
        <v>L-SOFC210-05</v>
      </c>
      <c r="D173" s="56" t="s">
        <v>638</v>
      </c>
      <c r="E173" s="51" t="s">
        <v>93</v>
      </c>
      <c r="F173" s="16" t="s">
        <v>99</v>
      </c>
      <c r="G173" s="17" t="s">
        <v>72</v>
      </c>
      <c r="H173" s="18">
        <v>185</v>
      </c>
      <c r="I173" s="18"/>
      <c r="J173" s="18">
        <v>57</v>
      </c>
      <c r="K173" s="56">
        <f t="shared" si="20"/>
        <v>24</v>
      </c>
      <c r="L173" s="56">
        <f t="shared" si="18"/>
        <v>452.39</v>
      </c>
      <c r="M173" s="140"/>
      <c r="N173" s="142"/>
      <c r="O173" s="15">
        <v>0.48</v>
      </c>
      <c r="P173" s="18">
        <v>300</v>
      </c>
      <c r="Q173" s="18" t="s">
        <v>642</v>
      </c>
      <c r="R173" s="17" t="s">
        <v>792</v>
      </c>
      <c r="S173" s="17" t="s">
        <v>167</v>
      </c>
      <c r="T173" s="17" t="s">
        <v>1176</v>
      </c>
      <c r="U173" s="17" t="s">
        <v>1333</v>
      </c>
      <c r="V173" s="17" t="s">
        <v>203</v>
      </c>
      <c r="W173" s="17" t="s">
        <v>1284</v>
      </c>
      <c r="X173" s="17" t="str">
        <f t="shared" si="22"/>
        <v xml:space="preserve">K-TF-460  K-TF-127  K-TF-147  K-TF-150  K-TF-149                            </v>
      </c>
      <c r="Y173" s="17" t="s">
        <v>1826</v>
      </c>
      <c r="Z173" s="17" t="s">
        <v>1935</v>
      </c>
      <c r="AA173" s="17" t="s">
        <v>1939</v>
      </c>
      <c r="AB173" s="17" t="s">
        <v>1940</v>
      </c>
      <c r="AC173" s="17" t="s">
        <v>1941</v>
      </c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40"/>
      <c r="AT173" s="33" t="s">
        <v>807</v>
      </c>
      <c r="AU173" s="33" t="s">
        <v>890</v>
      </c>
      <c r="AV173" s="36" t="s">
        <v>1022</v>
      </c>
      <c r="AW173" s="33" t="str">
        <f t="shared" si="24"/>
        <v>L-SOFC210-05</v>
      </c>
      <c r="AX173" s="33" t="s">
        <v>890</v>
      </c>
      <c r="AZ173" s="81" t="str">
        <f t="shared" si="23"/>
        <v>0.6/1kV FR-CV 1C-185㎟-P</v>
      </c>
    </row>
    <row r="174" spans="1:52" s="4" customFormat="1" ht="25" customHeight="1">
      <c r="A174" s="60" t="str">
        <f t="shared" si="21"/>
        <v>X</v>
      </c>
      <c r="B174" s="60">
        <f t="shared" si="17"/>
        <v>153</v>
      </c>
      <c r="C174" s="55" t="str">
        <f t="shared" si="19"/>
        <v>L-SOFC210-06</v>
      </c>
      <c r="D174" s="56" t="s">
        <v>638</v>
      </c>
      <c r="E174" s="51" t="s">
        <v>93</v>
      </c>
      <c r="F174" s="16" t="s">
        <v>109</v>
      </c>
      <c r="G174" s="17" t="s">
        <v>56</v>
      </c>
      <c r="H174" s="18">
        <v>185</v>
      </c>
      <c r="I174" s="18"/>
      <c r="J174" s="18">
        <v>57</v>
      </c>
      <c r="K174" s="56">
        <f t="shared" si="20"/>
        <v>24</v>
      </c>
      <c r="L174" s="56">
        <f t="shared" si="18"/>
        <v>452.39</v>
      </c>
      <c r="M174" s="139"/>
      <c r="N174" s="143"/>
      <c r="O174" s="15">
        <v>0.48</v>
      </c>
      <c r="P174" s="18">
        <v>300</v>
      </c>
      <c r="Q174" s="18" t="s">
        <v>642</v>
      </c>
      <c r="R174" s="17" t="s">
        <v>792</v>
      </c>
      <c r="S174" s="17" t="s">
        <v>167</v>
      </c>
      <c r="T174" s="17" t="s">
        <v>1176</v>
      </c>
      <c r="U174" s="17" t="s">
        <v>1333</v>
      </c>
      <c r="V174" s="17" t="s">
        <v>206</v>
      </c>
      <c r="W174" s="17" t="s">
        <v>1284</v>
      </c>
      <c r="X174" s="17" t="str">
        <f t="shared" si="22"/>
        <v xml:space="preserve">K-TF-460  K-TF-127  K-TF-147  K-TF-150  K-TF-149                            </v>
      </c>
      <c r="Y174" s="17" t="s">
        <v>1826</v>
      </c>
      <c r="Z174" s="17" t="s">
        <v>1935</v>
      </c>
      <c r="AA174" s="17" t="s">
        <v>1939</v>
      </c>
      <c r="AB174" s="17" t="s">
        <v>1940</v>
      </c>
      <c r="AC174" s="17" t="s">
        <v>1941</v>
      </c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40"/>
      <c r="AT174" s="33" t="s">
        <v>807</v>
      </c>
      <c r="AU174" s="33" t="s">
        <v>890</v>
      </c>
      <c r="AV174" s="36" t="s">
        <v>1023</v>
      </c>
      <c r="AW174" s="33" t="str">
        <f t="shared" si="24"/>
        <v>L-SOFC210-06</v>
      </c>
      <c r="AX174" s="33" t="s">
        <v>890</v>
      </c>
      <c r="AZ174" s="81" t="str">
        <f t="shared" si="23"/>
        <v>0.6/1kV FR-CV 1C-185㎟-P</v>
      </c>
    </row>
    <row r="175" spans="1:52" s="4" customFormat="1" ht="25" hidden="1" customHeight="1">
      <c r="A175" s="60" t="str">
        <f t="shared" si="21"/>
        <v>X</v>
      </c>
      <c r="B175" s="60">
        <f t="shared" si="17"/>
        <v>154</v>
      </c>
      <c r="C175" s="55" t="str">
        <f t="shared" si="19"/>
        <v>L-WDM201-01</v>
      </c>
      <c r="D175" s="56" t="s">
        <v>638</v>
      </c>
      <c r="E175" s="51" t="s">
        <v>118</v>
      </c>
      <c r="F175" s="16" t="s">
        <v>94</v>
      </c>
      <c r="G175" s="17" t="s">
        <v>8</v>
      </c>
      <c r="H175" s="18">
        <v>10</v>
      </c>
      <c r="I175" s="18"/>
      <c r="J175" s="18">
        <v>51</v>
      </c>
      <c r="K175" s="56">
        <f t="shared" si="20"/>
        <v>17</v>
      </c>
      <c r="L175" s="56">
        <f t="shared" si="18"/>
        <v>226.98999999999998</v>
      </c>
      <c r="M175" s="18" t="s">
        <v>1402</v>
      </c>
      <c r="N175" s="15">
        <v>28</v>
      </c>
      <c r="O175" s="15">
        <v>0.12</v>
      </c>
      <c r="P175" s="18">
        <v>1.2</v>
      </c>
      <c r="Q175" s="18" t="s">
        <v>642</v>
      </c>
      <c r="R175" s="17" t="s">
        <v>792</v>
      </c>
      <c r="S175" s="17" t="s">
        <v>207</v>
      </c>
      <c r="T175" s="17" t="s">
        <v>1177</v>
      </c>
      <c r="U175" s="17" t="s">
        <v>1333</v>
      </c>
      <c r="V175" s="17" t="s">
        <v>208</v>
      </c>
      <c r="W175" s="17" t="s">
        <v>1336</v>
      </c>
      <c r="X175" s="17" t="str">
        <f t="shared" si="22"/>
        <v xml:space="preserve">K-TF-226  K-TF-220  K-TF-219                                </v>
      </c>
      <c r="Y175" s="17" t="s">
        <v>1942</v>
      </c>
      <c r="Z175" s="17" t="s">
        <v>1924</v>
      </c>
      <c r="AA175" s="17" t="s">
        <v>1795</v>
      </c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40"/>
      <c r="AT175" s="33" t="s">
        <v>807</v>
      </c>
      <c r="AU175" s="33" t="s">
        <v>891</v>
      </c>
      <c r="AV175" s="36" t="s">
        <v>1014</v>
      </c>
      <c r="AW175" s="33" t="str">
        <f t="shared" si="24"/>
        <v>L-WDM201-01</v>
      </c>
      <c r="AX175" s="33" t="s">
        <v>891</v>
      </c>
      <c r="AZ175" s="81" t="str">
        <f t="shared" si="23"/>
        <v>0.6/1kV FR-CV 2C-10㎟-P</v>
      </c>
    </row>
    <row r="176" spans="1:52" s="4" customFormat="1" ht="25" hidden="1" customHeight="1">
      <c r="A176" s="60" t="str">
        <f t="shared" si="21"/>
        <v>X</v>
      </c>
      <c r="B176" s="60">
        <f t="shared" si="17"/>
        <v>155</v>
      </c>
      <c r="C176" s="55" t="str">
        <f t="shared" si="19"/>
        <v>L-WDM202-02</v>
      </c>
      <c r="D176" s="56" t="s">
        <v>638</v>
      </c>
      <c r="E176" s="51" t="s">
        <v>106</v>
      </c>
      <c r="F176" s="16" t="s">
        <v>121</v>
      </c>
      <c r="G176" s="17" t="s">
        <v>155</v>
      </c>
      <c r="H176" s="18">
        <v>10</v>
      </c>
      <c r="I176" s="18"/>
      <c r="J176" s="18">
        <v>53</v>
      </c>
      <c r="K176" s="56">
        <f t="shared" si="20"/>
        <v>17</v>
      </c>
      <c r="L176" s="56">
        <f t="shared" si="18"/>
        <v>226.98999999999998</v>
      </c>
      <c r="M176" s="18" t="s">
        <v>1403</v>
      </c>
      <c r="N176" s="15">
        <v>27</v>
      </c>
      <c r="O176" s="15">
        <v>0.12</v>
      </c>
      <c r="P176" s="18">
        <v>1.2</v>
      </c>
      <c r="Q176" s="18" t="s">
        <v>642</v>
      </c>
      <c r="R176" s="17" t="s">
        <v>792</v>
      </c>
      <c r="S176" s="17" t="s">
        <v>40</v>
      </c>
      <c r="T176" s="17" t="s">
        <v>1177</v>
      </c>
      <c r="U176" s="17" t="s">
        <v>1333</v>
      </c>
      <c r="V176" s="17" t="s">
        <v>650</v>
      </c>
      <c r="W176" s="17" t="s">
        <v>1337</v>
      </c>
      <c r="X176" s="17" t="str">
        <f t="shared" si="22"/>
        <v xml:space="preserve">K-TF-226  K-TF-220  K-TF-219                                </v>
      </c>
      <c r="Y176" s="17" t="s">
        <v>1942</v>
      </c>
      <c r="Z176" s="17" t="s">
        <v>1924</v>
      </c>
      <c r="AA176" s="17" t="s">
        <v>1795</v>
      </c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40"/>
      <c r="AT176" s="33" t="s">
        <v>807</v>
      </c>
      <c r="AU176" s="33" t="s">
        <v>892</v>
      </c>
      <c r="AV176" s="36" t="s">
        <v>1015</v>
      </c>
      <c r="AW176" s="33" t="str">
        <f t="shared" si="24"/>
        <v>L-WDM202-02</v>
      </c>
      <c r="AX176" s="33" t="s">
        <v>892</v>
      </c>
      <c r="AZ176" s="81" t="str">
        <f t="shared" si="23"/>
        <v>0.6/1kV FR-CV 2C-10㎟-P</v>
      </c>
    </row>
    <row r="177" spans="1:52" s="4" customFormat="1" ht="25" hidden="1" customHeight="1">
      <c r="A177" s="60" t="str">
        <f t="shared" si="21"/>
        <v>X</v>
      </c>
      <c r="B177" s="60">
        <f t="shared" ref="B177:B240" si="25">IF(C176="",B175+1,B176+1)</f>
        <v>156</v>
      </c>
      <c r="C177" s="55" t="str">
        <f t="shared" si="19"/>
        <v>L-TC201-01</v>
      </c>
      <c r="D177" s="56" t="s">
        <v>638</v>
      </c>
      <c r="E177" s="51" t="s">
        <v>93</v>
      </c>
      <c r="F177" s="16" t="s">
        <v>99</v>
      </c>
      <c r="G177" s="17" t="s">
        <v>144</v>
      </c>
      <c r="H177" s="18">
        <v>25</v>
      </c>
      <c r="I177" s="18"/>
      <c r="J177" s="18">
        <v>49</v>
      </c>
      <c r="K177" s="56">
        <f t="shared" si="20"/>
        <v>22</v>
      </c>
      <c r="L177" s="56">
        <f t="shared" si="18"/>
        <v>380.14</v>
      </c>
      <c r="M177" s="18" t="s">
        <v>1404</v>
      </c>
      <c r="N177" s="15">
        <v>25</v>
      </c>
      <c r="O177" s="15">
        <v>0.12</v>
      </c>
      <c r="P177" s="18">
        <v>2.04</v>
      </c>
      <c r="Q177" s="18" t="s">
        <v>642</v>
      </c>
      <c r="R177" s="17" t="s">
        <v>792</v>
      </c>
      <c r="S177" s="17" t="s">
        <v>209</v>
      </c>
      <c r="T177" s="17" t="s">
        <v>1177</v>
      </c>
      <c r="U177" s="17" t="s">
        <v>1333</v>
      </c>
      <c r="V177" s="17" t="s">
        <v>210</v>
      </c>
      <c r="W177" s="17" t="s">
        <v>1349</v>
      </c>
      <c r="X177" s="17" t="str">
        <f t="shared" si="22"/>
        <v xml:space="preserve">K-TF-226  K-TF-220  K-TF-219                                </v>
      </c>
      <c r="Y177" s="17" t="s">
        <v>1942</v>
      </c>
      <c r="Z177" s="17" t="s">
        <v>1924</v>
      </c>
      <c r="AA177" s="17" t="s">
        <v>1795</v>
      </c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40"/>
      <c r="AT177" s="33" t="s">
        <v>807</v>
      </c>
      <c r="AU177" s="33" t="s">
        <v>893</v>
      </c>
      <c r="AV177" s="36" t="s">
        <v>1014</v>
      </c>
      <c r="AW177" s="33" t="str">
        <f t="shared" si="24"/>
        <v>L-TC201-01</v>
      </c>
      <c r="AX177" s="33" t="s">
        <v>893</v>
      </c>
      <c r="AZ177" s="81" t="str">
        <f t="shared" si="23"/>
        <v>0.6/1kV FR-CV 2C-25㎟-P</v>
      </c>
    </row>
    <row r="178" spans="1:52" s="4" customFormat="1" ht="25" hidden="1" customHeight="1">
      <c r="A178" s="60" t="str">
        <f t="shared" si="21"/>
        <v>O</v>
      </c>
      <c r="B178" s="60">
        <f t="shared" si="25"/>
        <v>157</v>
      </c>
      <c r="C178" s="55" t="str">
        <f t="shared" si="19"/>
        <v>L-EHT204-04</v>
      </c>
      <c r="D178" s="56" t="s">
        <v>638</v>
      </c>
      <c r="E178" s="51" t="s">
        <v>34</v>
      </c>
      <c r="F178" s="16" t="s">
        <v>99</v>
      </c>
      <c r="G178" s="17" t="s">
        <v>155</v>
      </c>
      <c r="H178" s="18">
        <v>6</v>
      </c>
      <c r="I178" s="18"/>
      <c r="J178" s="18">
        <v>41</v>
      </c>
      <c r="K178" s="56">
        <f t="shared" si="20"/>
        <v>14</v>
      </c>
      <c r="L178" s="56">
        <f t="shared" ref="L178:L187" si="26">ROUNDUP(PI()*((K178/2)*(K178/2)),2)</f>
        <v>153.94</v>
      </c>
      <c r="M178" s="18" t="s">
        <v>1405</v>
      </c>
      <c r="N178" s="15">
        <v>22</v>
      </c>
      <c r="O178" s="15">
        <v>0.12</v>
      </c>
      <c r="P178" s="18">
        <v>0.5</v>
      </c>
      <c r="Q178" s="18" t="s">
        <v>642</v>
      </c>
      <c r="R178" s="17" t="s">
        <v>792</v>
      </c>
      <c r="S178" s="17" t="s">
        <v>211</v>
      </c>
      <c r="T178" s="17" t="s">
        <v>1177</v>
      </c>
      <c r="U178" s="17" t="s">
        <v>1333</v>
      </c>
      <c r="V178" s="17" t="s">
        <v>212</v>
      </c>
      <c r="W178" s="17" t="s">
        <v>1207</v>
      </c>
      <c r="X178" s="17" t="str">
        <f t="shared" si="22"/>
        <v xml:space="preserve">K-TF-126  K-TF-120  K-TF-116  K-TF-112                              </v>
      </c>
      <c r="Y178" s="17" t="s">
        <v>1827</v>
      </c>
      <c r="Z178" s="17" t="s">
        <v>1943</v>
      </c>
      <c r="AA178" s="17" t="s">
        <v>1959</v>
      </c>
      <c r="AB178" s="17" t="s">
        <v>1825</v>
      </c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40"/>
      <c r="AT178" s="33" t="s">
        <v>807</v>
      </c>
      <c r="AU178" s="33" t="s">
        <v>894</v>
      </c>
      <c r="AV178" s="36" t="s">
        <v>1021</v>
      </c>
      <c r="AW178" s="33" t="str">
        <f t="shared" si="24"/>
        <v>L-EHT204-04</v>
      </c>
      <c r="AX178" s="33" t="s">
        <v>894</v>
      </c>
      <c r="AZ178" s="81" t="str">
        <f t="shared" si="23"/>
        <v>0.6/1kV FR-CV 2C-6㎟-P</v>
      </c>
    </row>
    <row r="179" spans="1:52" s="4" customFormat="1" ht="25" hidden="1" customHeight="1">
      <c r="A179" s="60" t="str">
        <f t="shared" si="21"/>
        <v>X</v>
      </c>
      <c r="B179" s="60">
        <f t="shared" si="25"/>
        <v>158</v>
      </c>
      <c r="C179" s="55" t="str">
        <f t="shared" si="19"/>
        <v>L-EHT203-03</v>
      </c>
      <c r="D179" s="56" t="s">
        <v>638</v>
      </c>
      <c r="E179" s="51" t="s">
        <v>34</v>
      </c>
      <c r="F179" s="16" t="s">
        <v>108</v>
      </c>
      <c r="G179" s="17" t="s">
        <v>147</v>
      </c>
      <c r="H179" s="18">
        <v>6</v>
      </c>
      <c r="I179" s="18"/>
      <c r="J179" s="18">
        <v>8</v>
      </c>
      <c r="K179" s="56">
        <f t="shared" si="20"/>
        <v>14</v>
      </c>
      <c r="L179" s="56">
        <f t="shared" si="26"/>
        <v>153.94</v>
      </c>
      <c r="M179" s="18" t="s">
        <v>1614</v>
      </c>
      <c r="N179" s="15">
        <v>8</v>
      </c>
      <c r="O179" s="15">
        <v>0.12</v>
      </c>
      <c r="P179" s="18">
        <v>0.5</v>
      </c>
      <c r="Q179" s="18" t="s">
        <v>642</v>
      </c>
      <c r="R179" s="17" t="s">
        <v>1333</v>
      </c>
      <c r="S179" s="17" t="s">
        <v>213</v>
      </c>
      <c r="T179" s="17" t="s">
        <v>1207</v>
      </c>
      <c r="U179" s="17" t="s">
        <v>1333</v>
      </c>
      <c r="V179" s="17" t="s">
        <v>214</v>
      </c>
      <c r="W179" s="17" t="s">
        <v>1208</v>
      </c>
      <c r="X179" s="17" t="str">
        <f t="shared" si="22"/>
        <v xml:space="preserve">-                                    </v>
      </c>
      <c r="Y179" s="17" t="s">
        <v>1828</v>
      </c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40"/>
      <c r="AT179" s="33" t="s">
        <v>807</v>
      </c>
      <c r="AU179" s="33" t="s">
        <v>895</v>
      </c>
      <c r="AV179" s="36" t="s">
        <v>1016</v>
      </c>
      <c r="AW179" s="33" t="str">
        <f t="shared" si="24"/>
        <v>L-EHT203-03</v>
      </c>
      <c r="AX179" s="33" t="s">
        <v>895</v>
      </c>
      <c r="AZ179" s="81" t="str">
        <f t="shared" si="23"/>
        <v>0.6/1kV FR-CV 2C-6㎟-P</v>
      </c>
    </row>
    <row r="180" spans="1:52" s="4" customFormat="1" ht="25" hidden="1" customHeight="1">
      <c r="A180" s="60" t="str">
        <f t="shared" si="21"/>
        <v>X</v>
      </c>
      <c r="B180" s="60">
        <f t="shared" si="25"/>
        <v>159</v>
      </c>
      <c r="C180" s="55" t="str">
        <f t="shared" si="19"/>
        <v>L-EHT202-02</v>
      </c>
      <c r="D180" s="56" t="s">
        <v>638</v>
      </c>
      <c r="E180" s="51" t="s">
        <v>93</v>
      </c>
      <c r="F180" s="16" t="s">
        <v>109</v>
      </c>
      <c r="G180" s="17" t="s">
        <v>144</v>
      </c>
      <c r="H180" s="18">
        <v>6</v>
      </c>
      <c r="I180" s="18"/>
      <c r="J180" s="18">
        <v>10</v>
      </c>
      <c r="K180" s="56">
        <f t="shared" si="20"/>
        <v>14</v>
      </c>
      <c r="L180" s="56">
        <f t="shared" si="26"/>
        <v>153.94</v>
      </c>
      <c r="M180" s="18" t="s">
        <v>1615</v>
      </c>
      <c r="N180" s="15">
        <v>10</v>
      </c>
      <c r="O180" s="15">
        <v>0.12</v>
      </c>
      <c r="P180" s="18">
        <v>0.5</v>
      </c>
      <c r="Q180" s="18" t="s">
        <v>642</v>
      </c>
      <c r="R180" s="17" t="s">
        <v>1333</v>
      </c>
      <c r="S180" s="17" t="s">
        <v>215</v>
      </c>
      <c r="T180" s="17" t="s">
        <v>1208</v>
      </c>
      <c r="U180" s="17" t="s">
        <v>1333</v>
      </c>
      <c r="V180" s="17" t="s">
        <v>216</v>
      </c>
      <c r="W180" s="17" t="s">
        <v>1209</v>
      </c>
      <c r="X180" s="17" t="str">
        <f t="shared" si="22"/>
        <v xml:space="preserve">-                                    </v>
      </c>
      <c r="Y180" s="17" t="s">
        <v>1829</v>
      </c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40"/>
      <c r="AT180" s="33" t="s">
        <v>807</v>
      </c>
      <c r="AU180" s="33" t="s">
        <v>896</v>
      </c>
      <c r="AV180" s="36" t="s">
        <v>1028</v>
      </c>
      <c r="AW180" s="33" t="str">
        <f t="shared" si="24"/>
        <v>L-EHT202-02</v>
      </c>
      <c r="AX180" s="33" t="s">
        <v>896</v>
      </c>
      <c r="AZ180" s="81" t="str">
        <f t="shared" si="23"/>
        <v>0.6/1kV FR-CV 2C-6㎟-P</v>
      </c>
    </row>
    <row r="181" spans="1:52" s="4" customFormat="1" ht="25" hidden="1" customHeight="1">
      <c r="A181" s="60" t="str">
        <f t="shared" si="21"/>
        <v>X</v>
      </c>
      <c r="B181" s="60">
        <f t="shared" si="25"/>
        <v>160</v>
      </c>
      <c r="C181" s="55" t="str">
        <f t="shared" si="19"/>
        <v>L-EHT201-01</v>
      </c>
      <c r="D181" s="56" t="s">
        <v>638</v>
      </c>
      <c r="E181" s="51" t="s">
        <v>34</v>
      </c>
      <c r="F181" s="16" t="s">
        <v>109</v>
      </c>
      <c r="G181" s="17" t="s">
        <v>155</v>
      </c>
      <c r="H181" s="18">
        <v>6</v>
      </c>
      <c r="I181" s="18"/>
      <c r="J181" s="18">
        <v>8</v>
      </c>
      <c r="K181" s="56">
        <f t="shared" si="20"/>
        <v>14</v>
      </c>
      <c r="L181" s="56">
        <f t="shared" si="26"/>
        <v>153.94</v>
      </c>
      <c r="M181" s="18" t="s">
        <v>1616</v>
      </c>
      <c r="N181" s="15">
        <v>8</v>
      </c>
      <c r="O181" s="15">
        <v>0.12</v>
      </c>
      <c r="P181" s="18">
        <v>0.5</v>
      </c>
      <c r="Q181" s="18" t="s">
        <v>642</v>
      </c>
      <c r="R181" s="17" t="s">
        <v>1333</v>
      </c>
      <c r="S181" s="17" t="s">
        <v>216</v>
      </c>
      <c r="T181" s="17" t="s">
        <v>1209</v>
      </c>
      <c r="U181" s="17" t="s">
        <v>1333</v>
      </c>
      <c r="V181" s="17" t="s">
        <v>41</v>
      </c>
      <c r="W181" s="17" t="s">
        <v>1248</v>
      </c>
      <c r="X181" s="17" t="str">
        <f t="shared" si="22"/>
        <v xml:space="preserve">-                                    </v>
      </c>
      <c r="Y181" s="17" t="s">
        <v>1830</v>
      </c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40"/>
      <c r="AT181" s="33" t="s">
        <v>807</v>
      </c>
      <c r="AU181" s="33" t="s">
        <v>897</v>
      </c>
      <c r="AV181" s="36" t="s">
        <v>1014</v>
      </c>
      <c r="AW181" s="33" t="str">
        <f t="shared" si="24"/>
        <v>L-EHT201-01</v>
      </c>
      <c r="AX181" s="33" t="s">
        <v>897</v>
      </c>
      <c r="AZ181" s="81" t="str">
        <f t="shared" si="23"/>
        <v>0.6/1kV FR-CV 2C-6㎟-P</v>
      </c>
    </row>
    <row r="182" spans="1:52" s="4" customFormat="1" ht="25" hidden="1" customHeight="1">
      <c r="A182" s="60" t="str">
        <f t="shared" si="21"/>
        <v>O</v>
      </c>
      <c r="B182" s="60">
        <f t="shared" si="25"/>
        <v>161</v>
      </c>
      <c r="C182" s="55" t="str">
        <f t="shared" si="19"/>
        <v>L-EHT205-05</v>
      </c>
      <c r="D182" s="56" t="s">
        <v>638</v>
      </c>
      <c r="E182" s="51" t="s">
        <v>93</v>
      </c>
      <c r="F182" s="16" t="s">
        <v>108</v>
      </c>
      <c r="G182" s="17" t="s">
        <v>144</v>
      </c>
      <c r="H182" s="18">
        <v>6</v>
      </c>
      <c r="I182" s="18"/>
      <c r="J182" s="18">
        <v>40</v>
      </c>
      <c r="K182" s="56">
        <f t="shared" si="20"/>
        <v>14</v>
      </c>
      <c r="L182" s="56">
        <f t="shared" si="26"/>
        <v>153.94</v>
      </c>
      <c r="M182" s="18" t="s">
        <v>1406</v>
      </c>
      <c r="N182" s="15">
        <v>21</v>
      </c>
      <c r="O182" s="15">
        <v>0.12</v>
      </c>
      <c r="P182" s="18">
        <v>0.375</v>
      </c>
      <c r="Q182" s="18" t="s">
        <v>642</v>
      </c>
      <c r="R182" s="17" t="s">
        <v>792</v>
      </c>
      <c r="S182" s="17" t="s">
        <v>211</v>
      </c>
      <c r="T182" s="17" t="s">
        <v>1177</v>
      </c>
      <c r="U182" s="17" t="s">
        <v>1333</v>
      </c>
      <c r="V182" s="17" t="s">
        <v>42</v>
      </c>
      <c r="W182" s="17" t="s">
        <v>1210</v>
      </c>
      <c r="X182" s="17" t="str">
        <f t="shared" si="22"/>
        <v xml:space="preserve">K-TF-126  K-TF-120  K-TF-116  K-TF-112                              </v>
      </c>
      <c r="Y182" s="17" t="s">
        <v>1827</v>
      </c>
      <c r="Z182" s="17" t="s">
        <v>1943</v>
      </c>
      <c r="AA182" s="17" t="s">
        <v>1959</v>
      </c>
      <c r="AB182" s="17" t="s">
        <v>1825</v>
      </c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40"/>
      <c r="AT182" s="33" t="s">
        <v>807</v>
      </c>
      <c r="AU182" s="33" t="s">
        <v>898</v>
      </c>
      <c r="AV182" s="36" t="s">
        <v>1022</v>
      </c>
      <c r="AW182" s="33" t="str">
        <f t="shared" si="24"/>
        <v>L-EHT205-05</v>
      </c>
      <c r="AX182" s="33" t="s">
        <v>898</v>
      </c>
      <c r="AZ182" s="81" t="str">
        <f t="shared" si="23"/>
        <v>0.6/1kV FR-CV 2C-6㎟-P</v>
      </c>
    </row>
    <row r="183" spans="1:52" s="4" customFormat="1" ht="25" hidden="1" customHeight="1">
      <c r="A183" s="60" t="str">
        <f t="shared" si="21"/>
        <v>X</v>
      </c>
      <c r="B183" s="60">
        <f t="shared" si="25"/>
        <v>162</v>
      </c>
      <c r="C183" s="55" t="str">
        <f t="shared" si="19"/>
        <v>L-EHT206-06</v>
      </c>
      <c r="D183" s="56" t="s">
        <v>638</v>
      </c>
      <c r="E183" s="51" t="s">
        <v>93</v>
      </c>
      <c r="F183" s="16" t="s">
        <v>99</v>
      </c>
      <c r="G183" s="17" t="s">
        <v>144</v>
      </c>
      <c r="H183" s="18">
        <v>6</v>
      </c>
      <c r="I183" s="18"/>
      <c r="J183" s="18">
        <v>8</v>
      </c>
      <c r="K183" s="56">
        <f t="shared" si="20"/>
        <v>14</v>
      </c>
      <c r="L183" s="56">
        <f t="shared" si="26"/>
        <v>153.94</v>
      </c>
      <c r="M183" s="18" t="s">
        <v>1617</v>
      </c>
      <c r="N183" s="15">
        <v>8</v>
      </c>
      <c r="O183" s="15">
        <v>0.12</v>
      </c>
      <c r="P183" s="18">
        <v>0.375</v>
      </c>
      <c r="Q183" s="18" t="s">
        <v>642</v>
      </c>
      <c r="R183" s="17" t="s">
        <v>1333</v>
      </c>
      <c r="S183" s="17" t="s">
        <v>42</v>
      </c>
      <c r="T183" s="17" t="s">
        <v>1210</v>
      </c>
      <c r="U183" s="17" t="s">
        <v>1333</v>
      </c>
      <c r="V183" s="17" t="s">
        <v>217</v>
      </c>
      <c r="W183" s="17" t="s">
        <v>1211</v>
      </c>
      <c r="X183" s="17" t="str">
        <f t="shared" si="22"/>
        <v xml:space="preserve">-                                    </v>
      </c>
      <c r="Y183" s="17" t="s">
        <v>1830</v>
      </c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40"/>
      <c r="AT183" s="33" t="s">
        <v>807</v>
      </c>
      <c r="AU183" s="33" t="s">
        <v>899</v>
      </c>
      <c r="AV183" s="36" t="s">
        <v>1023</v>
      </c>
      <c r="AW183" s="33" t="str">
        <f t="shared" si="24"/>
        <v>L-EHT206-06</v>
      </c>
      <c r="AX183" s="33" t="s">
        <v>899</v>
      </c>
      <c r="AZ183" s="81" t="str">
        <f t="shared" si="23"/>
        <v>0.6/1kV FR-CV 2C-6㎟-P</v>
      </c>
    </row>
    <row r="184" spans="1:52" s="4" customFormat="1" ht="25" hidden="1" customHeight="1">
      <c r="A184" s="60" t="str">
        <f t="shared" si="21"/>
        <v>X</v>
      </c>
      <c r="B184" s="60">
        <f t="shared" si="25"/>
        <v>163</v>
      </c>
      <c r="C184" s="55" t="str">
        <f t="shared" si="19"/>
        <v>L-EHT207-07</v>
      </c>
      <c r="D184" s="56" t="s">
        <v>638</v>
      </c>
      <c r="E184" s="51" t="s">
        <v>106</v>
      </c>
      <c r="F184" s="16" t="s">
        <v>109</v>
      </c>
      <c r="G184" s="17" t="s">
        <v>163</v>
      </c>
      <c r="H184" s="18">
        <v>6</v>
      </c>
      <c r="I184" s="18"/>
      <c r="J184" s="18">
        <v>11</v>
      </c>
      <c r="K184" s="56">
        <f t="shared" si="20"/>
        <v>14</v>
      </c>
      <c r="L184" s="56">
        <f t="shared" si="26"/>
        <v>153.94</v>
      </c>
      <c r="M184" s="18" t="s">
        <v>1618</v>
      </c>
      <c r="N184" s="15">
        <v>11</v>
      </c>
      <c r="O184" s="15">
        <v>0.12</v>
      </c>
      <c r="P184" s="18">
        <v>0.375</v>
      </c>
      <c r="Q184" s="18" t="s">
        <v>642</v>
      </c>
      <c r="R184" s="17" t="s">
        <v>1333</v>
      </c>
      <c r="S184" s="17" t="s">
        <v>218</v>
      </c>
      <c r="T184" s="17" t="s">
        <v>1211</v>
      </c>
      <c r="U184" s="17" t="s">
        <v>1333</v>
      </c>
      <c r="V184" s="17" t="s">
        <v>219</v>
      </c>
      <c r="W184" s="17" t="s">
        <v>1249</v>
      </c>
      <c r="X184" s="17" t="str">
        <f t="shared" si="22"/>
        <v xml:space="preserve">-                                    </v>
      </c>
      <c r="Y184" s="17" t="s">
        <v>1830</v>
      </c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40"/>
      <c r="AT184" s="33" t="s">
        <v>807</v>
      </c>
      <c r="AU184" s="33" t="s">
        <v>900</v>
      </c>
      <c r="AV184" s="36" t="s">
        <v>1024</v>
      </c>
      <c r="AW184" s="33" t="str">
        <f t="shared" si="24"/>
        <v>L-EHT207-07</v>
      </c>
      <c r="AX184" s="33" t="s">
        <v>900</v>
      </c>
      <c r="AZ184" s="81" t="str">
        <f t="shared" si="23"/>
        <v>0.6/1kV FR-CV 2C-6㎟-P</v>
      </c>
    </row>
    <row r="185" spans="1:52" s="4" customFormat="1" ht="25" hidden="1" customHeight="1">
      <c r="A185" s="60" t="str">
        <f t="shared" si="21"/>
        <v>X</v>
      </c>
      <c r="B185" s="60">
        <f t="shared" si="25"/>
        <v>164</v>
      </c>
      <c r="C185" s="55" t="str">
        <f t="shared" si="19"/>
        <v>L-EHT208-08</v>
      </c>
      <c r="D185" s="56" t="s">
        <v>638</v>
      </c>
      <c r="E185" s="51" t="s">
        <v>34</v>
      </c>
      <c r="F185" s="16" t="s">
        <v>99</v>
      </c>
      <c r="G185" s="17" t="s">
        <v>144</v>
      </c>
      <c r="H185" s="18">
        <v>6</v>
      </c>
      <c r="I185" s="18"/>
      <c r="J185" s="18">
        <v>50</v>
      </c>
      <c r="K185" s="56">
        <f t="shared" si="20"/>
        <v>14</v>
      </c>
      <c r="L185" s="56">
        <f t="shared" si="26"/>
        <v>153.94</v>
      </c>
      <c r="M185" s="18" t="s">
        <v>1407</v>
      </c>
      <c r="N185" s="15">
        <v>21</v>
      </c>
      <c r="O185" s="15">
        <v>0.12</v>
      </c>
      <c r="P185" s="18">
        <v>0.375</v>
      </c>
      <c r="Q185" s="18" t="s">
        <v>642</v>
      </c>
      <c r="R185" s="17" t="s">
        <v>792</v>
      </c>
      <c r="S185" s="17" t="s">
        <v>40</v>
      </c>
      <c r="T185" s="17" t="s">
        <v>1177</v>
      </c>
      <c r="U185" s="17" t="s">
        <v>1333</v>
      </c>
      <c r="V185" s="17" t="s">
        <v>220</v>
      </c>
      <c r="W185" s="17" t="s">
        <v>1212</v>
      </c>
      <c r="X185" s="17" t="str">
        <f t="shared" si="22"/>
        <v xml:space="preserve">K-TF-126  K-TF-120  K-TF-123  K-TF-122                              </v>
      </c>
      <c r="Y185" s="17" t="s">
        <v>1827</v>
      </c>
      <c r="Z185" s="17" t="s">
        <v>1943</v>
      </c>
      <c r="AA185" s="17" t="s">
        <v>1945</v>
      </c>
      <c r="AB185" s="17" t="s">
        <v>1946</v>
      </c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40"/>
      <c r="AT185" s="33" t="s">
        <v>807</v>
      </c>
      <c r="AU185" s="33" t="s">
        <v>901</v>
      </c>
      <c r="AV185" s="36" t="s">
        <v>1025</v>
      </c>
      <c r="AW185" s="33" t="str">
        <f t="shared" si="24"/>
        <v>L-EHT208-08</v>
      </c>
      <c r="AX185" s="33" t="s">
        <v>901</v>
      </c>
      <c r="AZ185" s="81" t="str">
        <f t="shared" si="23"/>
        <v>0.6/1kV FR-CV 2C-6㎟-P</v>
      </c>
    </row>
    <row r="186" spans="1:52" s="4" customFormat="1" ht="25" hidden="1" customHeight="1">
      <c r="A186" s="60" t="str">
        <f t="shared" si="21"/>
        <v>X</v>
      </c>
      <c r="B186" s="60">
        <f t="shared" si="25"/>
        <v>165</v>
      </c>
      <c r="C186" s="55" t="str">
        <f t="shared" si="19"/>
        <v>L-EHT209-09</v>
      </c>
      <c r="D186" s="56" t="s">
        <v>638</v>
      </c>
      <c r="E186" s="51" t="s">
        <v>93</v>
      </c>
      <c r="F186" s="16" t="s">
        <v>99</v>
      </c>
      <c r="G186" s="17" t="s">
        <v>144</v>
      </c>
      <c r="H186" s="18">
        <v>6</v>
      </c>
      <c r="I186" s="18"/>
      <c r="J186" s="18">
        <v>10</v>
      </c>
      <c r="K186" s="56">
        <f t="shared" si="20"/>
        <v>14</v>
      </c>
      <c r="L186" s="56">
        <f t="shared" si="26"/>
        <v>153.94</v>
      </c>
      <c r="M186" s="18" t="s">
        <v>1619</v>
      </c>
      <c r="N186" s="15">
        <v>10</v>
      </c>
      <c r="O186" s="15">
        <v>0.12</v>
      </c>
      <c r="P186" s="18">
        <v>0.375</v>
      </c>
      <c r="Q186" s="18" t="s">
        <v>642</v>
      </c>
      <c r="R186" s="17" t="s">
        <v>1333</v>
      </c>
      <c r="S186" s="17" t="s">
        <v>43</v>
      </c>
      <c r="T186" s="17" t="s">
        <v>1212</v>
      </c>
      <c r="U186" s="17" t="s">
        <v>1333</v>
      </c>
      <c r="V186" s="17" t="s">
        <v>221</v>
      </c>
      <c r="W186" s="17" t="s">
        <v>1213</v>
      </c>
      <c r="X186" s="17" t="str">
        <f t="shared" si="22"/>
        <v xml:space="preserve">-                                    </v>
      </c>
      <c r="Y186" s="17" t="s">
        <v>1830</v>
      </c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40"/>
      <c r="AT186" s="33" t="s">
        <v>807</v>
      </c>
      <c r="AU186" s="33" t="s">
        <v>902</v>
      </c>
      <c r="AV186" s="36" t="s">
        <v>1026</v>
      </c>
      <c r="AW186" s="33" t="str">
        <f t="shared" si="24"/>
        <v>L-EHT209-09</v>
      </c>
      <c r="AX186" s="33" t="s">
        <v>902</v>
      </c>
      <c r="AZ186" s="81" t="str">
        <f t="shared" si="23"/>
        <v>0.6/1kV FR-CV 2C-6㎟-P</v>
      </c>
    </row>
    <row r="187" spans="1:52" s="4" customFormat="1" ht="25" hidden="1" customHeight="1">
      <c r="A187" s="60" t="str">
        <f t="shared" si="21"/>
        <v>X</v>
      </c>
      <c r="B187" s="60">
        <f t="shared" si="25"/>
        <v>166</v>
      </c>
      <c r="C187" s="55" t="str">
        <f t="shared" si="19"/>
        <v>L-EHT210-10</v>
      </c>
      <c r="D187" s="56" t="s">
        <v>638</v>
      </c>
      <c r="E187" s="51" t="s">
        <v>100</v>
      </c>
      <c r="F187" s="16" t="s">
        <v>108</v>
      </c>
      <c r="G187" s="17" t="s">
        <v>8</v>
      </c>
      <c r="H187" s="18">
        <v>6</v>
      </c>
      <c r="I187" s="18"/>
      <c r="J187" s="18">
        <v>8</v>
      </c>
      <c r="K187" s="56">
        <f t="shared" si="20"/>
        <v>14</v>
      </c>
      <c r="L187" s="56">
        <f t="shared" si="26"/>
        <v>153.94</v>
      </c>
      <c r="M187" s="18" t="s">
        <v>1620</v>
      </c>
      <c r="N187" s="15">
        <v>8</v>
      </c>
      <c r="O187" s="15">
        <v>0.12</v>
      </c>
      <c r="P187" s="18">
        <v>0.375</v>
      </c>
      <c r="Q187" s="18" t="s">
        <v>642</v>
      </c>
      <c r="R187" s="17" t="s">
        <v>1333</v>
      </c>
      <c r="S187" s="17" t="s">
        <v>222</v>
      </c>
      <c r="T187" s="17" t="s">
        <v>1213</v>
      </c>
      <c r="U187" s="17" t="s">
        <v>1333</v>
      </c>
      <c r="V187" s="17" t="s">
        <v>223</v>
      </c>
      <c r="W187" s="17" t="s">
        <v>1250</v>
      </c>
      <c r="X187" s="17" t="str">
        <f t="shared" si="22"/>
        <v xml:space="preserve">-                                    </v>
      </c>
      <c r="Y187" s="17" t="s">
        <v>1830</v>
      </c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40"/>
      <c r="AT187" s="33" t="s">
        <v>807</v>
      </c>
      <c r="AU187" s="33" t="s">
        <v>903</v>
      </c>
      <c r="AV187" s="36" t="s">
        <v>1027</v>
      </c>
      <c r="AW187" s="33" t="str">
        <f t="shared" si="24"/>
        <v>L-EHT210-10</v>
      </c>
      <c r="AX187" s="33" t="s">
        <v>903</v>
      </c>
      <c r="AZ187" s="81" t="str">
        <f t="shared" si="23"/>
        <v>0.6/1kV FR-CV 2C-6㎟-P</v>
      </c>
    </row>
    <row r="188" spans="1:52" s="4" customFormat="1" ht="25" hidden="1" customHeight="1">
      <c r="A188" s="60" t="str">
        <f t="shared" si="21"/>
        <v>X</v>
      </c>
      <c r="B188" s="60"/>
      <c r="C188" s="55" t="str">
        <f t="shared" si="19"/>
        <v/>
      </c>
      <c r="D188" s="18"/>
      <c r="E188" s="51"/>
      <c r="F188" s="16"/>
      <c r="G188" s="17"/>
      <c r="H188" s="18"/>
      <c r="I188" s="18"/>
      <c r="J188" s="18"/>
      <c r="K188" s="56" t="str">
        <f t="shared" si="20"/>
        <v/>
      </c>
      <c r="L188" s="18"/>
      <c r="M188" s="18"/>
      <c r="N188" s="15"/>
      <c r="O188" s="15"/>
      <c r="P188" s="18"/>
      <c r="Q188" s="18"/>
      <c r="R188" s="17"/>
      <c r="S188" s="17"/>
      <c r="T188" s="17"/>
      <c r="U188" s="17"/>
      <c r="V188" s="17"/>
      <c r="W188" s="17"/>
      <c r="X188" s="17" t="str">
        <f t="shared" si="22"/>
        <v/>
      </c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40"/>
      <c r="AT188" s="33"/>
      <c r="AU188" s="33"/>
      <c r="AV188" s="33"/>
      <c r="AW188" s="33" t="str">
        <f t="shared" si="24"/>
        <v/>
      </c>
      <c r="AX188" s="33"/>
      <c r="AZ188" s="81" t="str">
        <f t="shared" si="23"/>
        <v/>
      </c>
    </row>
    <row r="189" spans="1:52" s="4" customFormat="1" ht="25" hidden="1" customHeight="1">
      <c r="A189" s="60" t="str">
        <f t="shared" si="21"/>
        <v>X</v>
      </c>
      <c r="B189" s="60">
        <f t="shared" si="25"/>
        <v>167</v>
      </c>
      <c r="C189" s="55" t="str">
        <f t="shared" si="19"/>
        <v>L-SOFC301-01</v>
      </c>
      <c r="D189" s="56" t="s">
        <v>638</v>
      </c>
      <c r="E189" s="51" t="s">
        <v>34</v>
      </c>
      <c r="F189" s="16" t="s">
        <v>94</v>
      </c>
      <c r="G189" s="17" t="s">
        <v>63</v>
      </c>
      <c r="H189" s="18">
        <v>185</v>
      </c>
      <c r="I189" s="18"/>
      <c r="J189" s="18">
        <v>81</v>
      </c>
      <c r="K189" s="56">
        <f t="shared" si="20"/>
        <v>24</v>
      </c>
      <c r="L189" s="56">
        <f t="shared" ref="L189:L251" si="27">ROUNDUP(PI()*((K189/2)*(K189/2)),2)</f>
        <v>452.39</v>
      </c>
      <c r="M189" s="138" t="s">
        <v>1408</v>
      </c>
      <c r="N189" s="141">
        <v>41</v>
      </c>
      <c r="O189" s="15">
        <v>0.48</v>
      </c>
      <c r="P189" s="18">
        <v>300</v>
      </c>
      <c r="Q189" s="18" t="s">
        <v>640</v>
      </c>
      <c r="R189" s="17" t="s">
        <v>792</v>
      </c>
      <c r="S189" s="17" t="s">
        <v>224</v>
      </c>
      <c r="T189" s="17" t="s">
        <v>1176</v>
      </c>
      <c r="U189" s="17" t="s">
        <v>1333</v>
      </c>
      <c r="V189" s="17" t="s">
        <v>225</v>
      </c>
      <c r="W189" s="17" t="s">
        <v>1285</v>
      </c>
      <c r="X189" s="17" t="str">
        <f t="shared" si="22"/>
        <v xml:space="preserve">K-TF-464  K-TF-127  K-TF-110  K-TF-104  K-TF-103  K-TF-102                          </v>
      </c>
      <c r="Y189" s="17" t="s">
        <v>1831</v>
      </c>
      <c r="Z189" s="17" t="s">
        <v>1935</v>
      </c>
      <c r="AA189" s="17" t="s">
        <v>1947</v>
      </c>
      <c r="AB189" s="17" t="s">
        <v>1948</v>
      </c>
      <c r="AC189" s="17" t="s">
        <v>1949</v>
      </c>
      <c r="AD189" s="17" t="s">
        <v>1950</v>
      </c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40"/>
      <c r="AT189" s="33" t="s">
        <v>807</v>
      </c>
      <c r="AU189" s="33" t="s">
        <v>904</v>
      </c>
      <c r="AV189" s="36" t="s">
        <v>1014</v>
      </c>
      <c r="AW189" s="33" t="str">
        <f t="shared" si="24"/>
        <v>L-SOFC301-01</v>
      </c>
      <c r="AX189" s="33" t="s">
        <v>904</v>
      </c>
      <c r="AZ189" s="81" t="str">
        <f t="shared" si="23"/>
        <v>0.6/1kV FR-CV 1C-185㎟-P</v>
      </c>
    </row>
    <row r="190" spans="1:52" s="4" customFormat="1" ht="25" hidden="1" customHeight="1">
      <c r="A190" s="60" t="str">
        <f t="shared" si="21"/>
        <v>X</v>
      </c>
      <c r="B190" s="60">
        <f t="shared" si="25"/>
        <v>168</v>
      </c>
      <c r="C190" s="55" t="str">
        <f t="shared" si="19"/>
        <v>L-SOFC301-02</v>
      </c>
      <c r="D190" s="56" t="s">
        <v>638</v>
      </c>
      <c r="E190" s="51" t="s">
        <v>34</v>
      </c>
      <c r="F190" s="16" t="s">
        <v>94</v>
      </c>
      <c r="G190" s="17" t="s">
        <v>63</v>
      </c>
      <c r="H190" s="18">
        <v>185</v>
      </c>
      <c r="I190" s="18"/>
      <c r="J190" s="18">
        <v>81</v>
      </c>
      <c r="K190" s="56">
        <f t="shared" si="20"/>
        <v>24</v>
      </c>
      <c r="L190" s="56">
        <f t="shared" si="27"/>
        <v>452.39</v>
      </c>
      <c r="M190" s="140"/>
      <c r="N190" s="142"/>
      <c r="O190" s="15">
        <v>0.48</v>
      </c>
      <c r="P190" s="18">
        <v>300</v>
      </c>
      <c r="Q190" s="18" t="s">
        <v>640</v>
      </c>
      <c r="R190" s="17" t="s">
        <v>792</v>
      </c>
      <c r="S190" s="17" t="s">
        <v>226</v>
      </c>
      <c r="T190" s="17" t="s">
        <v>1176</v>
      </c>
      <c r="U190" s="17" t="s">
        <v>1333</v>
      </c>
      <c r="V190" s="17" t="s">
        <v>227</v>
      </c>
      <c r="W190" s="17" t="s">
        <v>1285</v>
      </c>
      <c r="X190" s="17" t="str">
        <f t="shared" si="22"/>
        <v xml:space="preserve">K-TF-464  K-TF-127  K-TF-110  K-TF-104  K-TF-103  K-TF-102                          </v>
      </c>
      <c r="Y190" s="17" t="s">
        <v>1831</v>
      </c>
      <c r="Z190" s="17" t="s">
        <v>1935</v>
      </c>
      <c r="AA190" s="17" t="s">
        <v>1947</v>
      </c>
      <c r="AB190" s="17" t="s">
        <v>1948</v>
      </c>
      <c r="AC190" s="17" t="s">
        <v>1949</v>
      </c>
      <c r="AD190" s="17" t="s">
        <v>1950</v>
      </c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40"/>
      <c r="AT190" s="33" t="s">
        <v>807</v>
      </c>
      <c r="AU190" s="33" t="s">
        <v>904</v>
      </c>
      <c r="AV190" s="36" t="s">
        <v>1015</v>
      </c>
      <c r="AW190" s="33" t="str">
        <f t="shared" si="24"/>
        <v>L-SOFC301-02</v>
      </c>
      <c r="AX190" s="33" t="s">
        <v>904</v>
      </c>
      <c r="AZ190" s="81" t="str">
        <f t="shared" si="23"/>
        <v>0.6/1kV FR-CV 1C-185㎟-P</v>
      </c>
    </row>
    <row r="191" spans="1:52" s="4" customFormat="1" ht="25" hidden="1" customHeight="1">
      <c r="A191" s="60" t="str">
        <f t="shared" si="21"/>
        <v>X</v>
      </c>
      <c r="B191" s="60">
        <f t="shared" si="25"/>
        <v>169</v>
      </c>
      <c r="C191" s="55" t="str">
        <f t="shared" si="19"/>
        <v>L-SOFC301-03</v>
      </c>
      <c r="D191" s="56" t="s">
        <v>638</v>
      </c>
      <c r="E191" s="51" t="s">
        <v>100</v>
      </c>
      <c r="F191" s="16" t="s">
        <v>94</v>
      </c>
      <c r="G191" s="17" t="s">
        <v>6</v>
      </c>
      <c r="H191" s="18">
        <v>185</v>
      </c>
      <c r="I191" s="18"/>
      <c r="J191" s="18">
        <v>81</v>
      </c>
      <c r="K191" s="56">
        <f t="shared" si="20"/>
        <v>24</v>
      </c>
      <c r="L191" s="56">
        <f t="shared" si="27"/>
        <v>452.39</v>
      </c>
      <c r="M191" s="139"/>
      <c r="N191" s="143"/>
      <c r="O191" s="15">
        <v>0.48</v>
      </c>
      <c r="P191" s="18">
        <v>300</v>
      </c>
      <c r="Q191" s="18" t="s">
        <v>641</v>
      </c>
      <c r="R191" s="17" t="s">
        <v>792</v>
      </c>
      <c r="S191" s="17" t="s">
        <v>228</v>
      </c>
      <c r="T191" s="17" t="s">
        <v>1176</v>
      </c>
      <c r="U191" s="17" t="s">
        <v>1333</v>
      </c>
      <c r="V191" s="17" t="s">
        <v>229</v>
      </c>
      <c r="W191" s="17" t="s">
        <v>1285</v>
      </c>
      <c r="X191" s="17" t="str">
        <f t="shared" si="22"/>
        <v xml:space="preserve">K-TF-464  K-TF-127  K-TF-110  K-TF-104  K-TF-103  K-TF-102                          </v>
      </c>
      <c r="Y191" s="17" t="s">
        <v>1831</v>
      </c>
      <c r="Z191" s="17" t="s">
        <v>1935</v>
      </c>
      <c r="AA191" s="17" t="s">
        <v>1947</v>
      </c>
      <c r="AB191" s="17" t="s">
        <v>1948</v>
      </c>
      <c r="AC191" s="17" t="s">
        <v>1949</v>
      </c>
      <c r="AD191" s="17" t="s">
        <v>1950</v>
      </c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40"/>
      <c r="AT191" s="33" t="s">
        <v>807</v>
      </c>
      <c r="AU191" s="33" t="s">
        <v>904</v>
      </c>
      <c r="AV191" s="36" t="s">
        <v>1020</v>
      </c>
      <c r="AW191" s="33" t="str">
        <f t="shared" si="24"/>
        <v>L-SOFC301-03</v>
      </c>
      <c r="AX191" s="33" t="s">
        <v>904</v>
      </c>
      <c r="AZ191" s="81" t="str">
        <f t="shared" si="23"/>
        <v>0.6/1kV FR-CV 1C-185㎟-P</v>
      </c>
    </row>
    <row r="192" spans="1:52" s="4" customFormat="1" ht="25" hidden="1" customHeight="1">
      <c r="A192" s="60" t="str">
        <f t="shared" si="21"/>
        <v>X</v>
      </c>
      <c r="B192" s="60">
        <f t="shared" si="25"/>
        <v>170</v>
      </c>
      <c r="C192" s="55" t="str">
        <f t="shared" si="19"/>
        <v>L-SOFC301-04</v>
      </c>
      <c r="D192" s="56" t="s">
        <v>638</v>
      </c>
      <c r="E192" s="51" t="s">
        <v>112</v>
      </c>
      <c r="F192" s="16" t="s">
        <v>99</v>
      </c>
      <c r="G192" s="17" t="s">
        <v>56</v>
      </c>
      <c r="H192" s="18">
        <v>185</v>
      </c>
      <c r="I192" s="18"/>
      <c r="J192" s="18">
        <v>81</v>
      </c>
      <c r="K192" s="56">
        <f t="shared" si="20"/>
        <v>24</v>
      </c>
      <c r="L192" s="56">
        <f t="shared" si="27"/>
        <v>452.39</v>
      </c>
      <c r="M192" s="138" t="s">
        <v>1409</v>
      </c>
      <c r="N192" s="141">
        <v>41</v>
      </c>
      <c r="O192" s="15">
        <v>0.48</v>
      </c>
      <c r="P192" s="18">
        <v>300</v>
      </c>
      <c r="Q192" s="18" t="s">
        <v>640</v>
      </c>
      <c r="R192" s="17" t="s">
        <v>792</v>
      </c>
      <c r="S192" s="17" t="s">
        <v>226</v>
      </c>
      <c r="T192" s="17" t="s">
        <v>1176</v>
      </c>
      <c r="U192" s="17" t="s">
        <v>1333</v>
      </c>
      <c r="V192" s="17" t="s">
        <v>229</v>
      </c>
      <c r="W192" s="17" t="s">
        <v>1285</v>
      </c>
      <c r="X192" s="17" t="str">
        <f t="shared" si="22"/>
        <v xml:space="preserve">K-TF-464  K-TF-127  K-TF-110  K-TF-104  K-TF-103  K-TF-102                          </v>
      </c>
      <c r="Y192" s="17" t="s">
        <v>1831</v>
      </c>
      <c r="Z192" s="17" t="s">
        <v>1935</v>
      </c>
      <c r="AA192" s="17" t="s">
        <v>1947</v>
      </c>
      <c r="AB192" s="17" t="s">
        <v>1948</v>
      </c>
      <c r="AC192" s="17" t="s">
        <v>1949</v>
      </c>
      <c r="AD192" s="17" t="s">
        <v>1950</v>
      </c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40"/>
      <c r="AT192" s="33" t="s">
        <v>807</v>
      </c>
      <c r="AU192" s="33" t="s">
        <v>904</v>
      </c>
      <c r="AV192" s="36" t="s">
        <v>1021</v>
      </c>
      <c r="AW192" s="33" t="str">
        <f t="shared" si="24"/>
        <v>L-SOFC301-04</v>
      </c>
      <c r="AX192" s="33" t="s">
        <v>904</v>
      </c>
      <c r="AZ192" s="81" t="str">
        <f t="shared" si="23"/>
        <v>0.6/1kV FR-CV 1C-185㎟-P</v>
      </c>
    </row>
    <row r="193" spans="1:52" s="4" customFormat="1" ht="25" hidden="1" customHeight="1">
      <c r="A193" s="60" t="str">
        <f t="shared" si="21"/>
        <v>X</v>
      </c>
      <c r="B193" s="60">
        <f t="shared" si="25"/>
        <v>171</v>
      </c>
      <c r="C193" s="55" t="str">
        <f t="shared" si="19"/>
        <v>L-SOFC301-05</v>
      </c>
      <c r="D193" s="56" t="s">
        <v>638</v>
      </c>
      <c r="E193" s="51" t="s">
        <v>34</v>
      </c>
      <c r="F193" s="16" t="s">
        <v>94</v>
      </c>
      <c r="G193" s="17" t="s">
        <v>63</v>
      </c>
      <c r="H193" s="18">
        <v>185</v>
      </c>
      <c r="I193" s="18"/>
      <c r="J193" s="18">
        <v>81</v>
      </c>
      <c r="K193" s="56">
        <f t="shared" si="20"/>
        <v>24</v>
      </c>
      <c r="L193" s="56">
        <f t="shared" si="27"/>
        <v>452.39</v>
      </c>
      <c r="M193" s="140"/>
      <c r="N193" s="142"/>
      <c r="O193" s="15">
        <v>0.48</v>
      </c>
      <c r="P193" s="18">
        <v>300</v>
      </c>
      <c r="Q193" s="18" t="s">
        <v>641</v>
      </c>
      <c r="R193" s="17" t="s">
        <v>792</v>
      </c>
      <c r="S193" s="17" t="s">
        <v>230</v>
      </c>
      <c r="T193" s="17" t="s">
        <v>1176</v>
      </c>
      <c r="U193" s="17" t="s">
        <v>1333</v>
      </c>
      <c r="V193" s="17" t="s">
        <v>229</v>
      </c>
      <c r="W193" s="17" t="s">
        <v>1285</v>
      </c>
      <c r="X193" s="17" t="str">
        <f t="shared" si="22"/>
        <v xml:space="preserve">K-TF-464  K-TF-127  K-TF-110  K-TF-104  K-TF-103  K-TF-102                          </v>
      </c>
      <c r="Y193" s="17" t="s">
        <v>1831</v>
      </c>
      <c r="Z193" s="17" t="s">
        <v>1935</v>
      </c>
      <c r="AA193" s="17" t="s">
        <v>1947</v>
      </c>
      <c r="AB193" s="17" t="s">
        <v>1948</v>
      </c>
      <c r="AC193" s="17" t="s">
        <v>1949</v>
      </c>
      <c r="AD193" s="17" t="s">
        <v>1950</v>
      </c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40"/>
      <c r="AT193" s="33" t="s">
        <v>807</v>
      </c>
      <c r="AU193" s="33" t="s">
        <v>904</v>
      </c>
      <c r="AV193" s="36" t="s">
        <v>1022</v>
      </c>
      <c r="AW193" s="33" t="str">
        <f t="shared" si="24"/>
        <v>L-SOFC301-05</v>
      </c>
      <c r="AX193" s="33" t="s">
        <v>904</v>
      </c>
      <c r="AZ193" s="81" t="str">
        <f t="shared" si="23"/>
        <v>0.6/1kV FR-CV 1C-185㎟-P</v>
      </c>
    </row>
    <row r="194" spans="1:52" s="4" customFormat="1" ht="25" hidden="1" customHeight="1">
      <c r="A194" s="60" t="str">
        <f t="shared" si="21"/>
        <v>X</v>
      </c>
      <c r="B194" s="60">
        <f t="shared" si="25"/>
        <v>172</v>
      </c>
      <c r="C194" s="55" t="str">
        <f t="shared" si="19"/>
        <v>L-SOFC301-06</v>
      </c>
      <c r="D194" s="56" t="s">
        <v>638</v>
      </c>
      <c r="E194" s="51" t="s">
        <v>93</v>
      </c>
      <c r="F194" s="16" t="s">
        <v>109</v>
      </c>
      <c r="G194" s="17" t="s">
        <v>56</v>
      </c>
      <c r="H194" s="18">
        <v>185</v>
      </c>
      <c r="I194" s="18"/>
      <c r="J194" s="18">
        <v>81</v>
      </c>
      <c r="K194" s="56">
        <f t="shared" si="20"/>
        <v>24</v>
      </c>
      <c r="L194" s="56">
        <f t="shared" si="27"/>
        <v>452.39</v>
      </c>
      <c r="M194" s="139"/>
      <c r="N194" s="143"/>
      <c r="O194" s="15">
        <v>0.48</v>
      </c>
      <c r="P194" s="18">
        <v>300</v>
      </c>
      <c r="Q194" s="18" t="s">
        <v>641</v>
      </c>
      <c r="R194" s="17" t="s">
        <v>792</v>
      </c>
      <c r="S194" s="17" t="s">
        <v>226</v>
      </c>
      <c r="T194" s="17" t="s">
        <v>1176</v>
      </c>
      <c r="U194" s="17" t="s">
        <v>1333</v>
      </c>
      <c r="V194" s="17" t="s">
        <v>231</v>
      </c>
      <c r="W194" s="17" t="s">
        <v>1285</v>
      </c>
      <c r="X194" s="17" t="str">
        <f t="shared" si="22"/>
        <v xml:space="preserve">K-TF-464  K-TF-127  K-TF-110  K-TF-104  K-TF-103  K-TF-102                          </v>
      </c>
      <c r="Y194" s="17" t="s">
        <v>1831</v>
      </c>
      <c r="Z194" s="17" t="s">
        <v>1935</v>
      </c>
      <c r="AA194" s="17" t="s">
        <v>1947</v>
      </c>
      <c r="AB194" s="17" t="s">
        <v>1948</v>
      </c>
      <c r="AC194" s="17" t="s">
        <v>1949</v>
      </c>
      <c r="AD194" s="17" t="s">
        <v>1950</v>
      </c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40"/>
      <c r="AT194" s="33" t="s">
        <v>807</v>
      </c>
      <c r="AU194" s="33" t="s">
        <v>904</v>
      </c>
      <c r="AV194" s="36" t="s">
        <v>1023</v>
      </c>
      <c r="AW194" s="33" t="str">
        <f t="shared" si="24"/>
        <v>L-SOFC301-06</v>
      </c>
      <c r="AX194" s="33" t="s">
        <v>904</v>
      </c>
      <c r="AZ194" s="81" t="str">
        <f t="shared" si="23"/>
        <v>0.6/1kV FR-CV 1C-185㎟-P</v>
      </c>
    </row>
    <row r="195" spans="1:52" s="4" customFormat="1" ht="25" hidden="1" customHeight="1">
      <c r="A195" s="60" t="str">
        <f t="shared" si="21"/>
        <v>X</v>
      </c>
      <c r="B195" s="60">
        <f t="shared" si="25"/>
        <v>173</v>
      </c>
      <c r="C195" s="55" t="str">
        <f t="shared" si="19"/>
        <v>L-SOFC302-01</v>
      </c>
      <c r="D195" s="56" t="s">
        <v>638</v>
      </c>
      <c r="E195" s="51" t="s">
        <v>93</v>
      </c>
      <c r="F195" s="16" t="s">
        <v>99</v>
      </c>
      <c r="G195" s="17" t="s">
        <v>63</v>
      </c>
      <c r="H195" s="18">
        <v>185</v>
      </c>
      <c r="I195" s="18"/>
      <c r="J195" s="18">
        <v>76</v>
      </c>
      <c r="K195" s="56">
        <f t="shared" si="20"/>
        <v>24</v>
      </c>
      <c r="L195" s="56">
        <f t="shared" si="27"/>
        <v>452.39</v>
      </c>
      <c r="M195" s="138" t="s">
        <v>1410</v>
      </c>
      <c r="N195" s="141">
        <v>38</v>
      </c>
      <c r="O195" s="15">
        <v>0.48</v>
      </c>
      <c r="P195" s="18">
        <v>300</v>
      </c>
      <c r="Q195" s="18" t="s">
        <v>641</v>
      </c>
      <c r="R195" s="17" t="s">
        <v>792</v>
      </c>
      <c r="S195" s="17" t="s">
        <v>226</v>
      </c>
      <c r="T195" s="17" t="s">
        <v>1176</v>
      </c>
      <c r="U195" s="17" t="s">
        <v>1333</v>
      </c>
      <c r="V195" s="17" t="s">
        <v>232</v>
      </c>
      <c r="W195" s="17" t="s">
        <v>1286</v>
      </c>
      <c r="X195" s="17" t="str">
        <f t="shared" si="22"/>
        <v xml:space="preserve">K-TF-464  K-TF-227  K-TF-220  K-TF-217  K-TF-212                            </v>
      </c>
      <c r="Y195" s="17" t="s">
        <v>1831</v>
      </c>
      <c r="Z195" s="17" t="s">
        <v>1931</v>
      </c>
      <c r="AA195" s="17" t="s">
        <v>1924</v>
      </c>
      <c r="AB195" s="17" t="s">
        <v>1923</v>
      </c>
      <c r="AC195" s="17" t="s">
        <v>1951</v>
      </c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40"/>
      <c r="AT195" s="33" t="s">
        <v>807</v>
      </c>
      <c r="AU195" s="33" t="s">
        <v>905</v>
      </c>
      <c r="AV195" s="36" t="s">
        <v>1014</v>
      </c>
      <c r="AW195" s="33" t="str">
        <f t="shared" si="24"/>
        <v>L-SOFC302-01</v>
      </c>
      <c r="AX195" s="33" t="s">
        <v>905</v>
      </c>
      <c r="AZ195" s="81" t="str">
        <f t="shared" si="23"/>
        <v>0.6/1kV FR-CV 1C-185㎟-P</v>
      </c>
    </row>
    <row r="196" spans="1:52" s="4" customFormat="1" ht="25" hidden="1" customHeight="1">
      <c r="A196" s="60" t="str">
        <f t="shared" si="21"/>
        <v>X</v>
      </c>
      <c r="B196" s="60">
        <f t="shared" si="25"/>
        <v>174</v>
      </c>
      <c r="C196" s="55" t="str">
        <f t="shared" si="19"/>
        <v>L-SOFC302-02</v>
      </c>
      <c r="D196" s="56" t="s">
        <v>638</v>
      </c>
      <c r="E196" s="51" t="s">
        <v>100</v>
      </c>
      <c r="F196" s="16" t="s">
        <v>121</v>
      </c>
      <c r="G196" s="17" t="s">
        <v>92</v>
      </c>
      <c r="H196" s="18">
        <v>185</v>
      </c>
      <c r="I196" s="18"/>
      <c r="J196" s="18">
        <v>76</v>
      </c>
      <c r="K196" s="56">
        <f t="shared" si="20"/>
        <v>24</v>
      </c>
      <c r="L196" s="56">
        <f t="shared" si="27"/>
        <v>452.39</v>
      </c>
      <c r="M196" s="140"/>
      <c r="N196" s="142"/>
      <c r="O196" s="15">
        <v>0.48</v>
      </c>
      <c r="P196" s="18">
        <v>300</v>
      </c>
      <c r="Q196" s="18" t="s">
        <v>641</v>
      </c>
      <c r="R196" s="17" t="s">
        <v>792</v>
      </c>
      <c r="S196" s="17" t="s">
        <v>226</v>
      </c>
      <c r="T196" s="17" t="s">
        <v>1176</v>
      </c>
      <c r="U196" s="17" t="s">
        <v>1333</v>
      </c>
      <c r="V196" s="17" t="s">
        <v>233</v>
      </c>
      <c r="W196" s="17" t="s">
        <v>1286</v>
      </c>
      <c r="X196" s="17" t="str">
        <f t="shared" si="22"/>
        <v xml:space="preserve">K-TF-464  K-TF-227  K-TF-220  K-TF-217  K-TF-212                            </v>
      </c>
      <c r="Y196" s="17" t="s">
        <v>1831</v>
      </c>
      <c r="Z196" s="17" t="s">
        <v>1931</v>
      </c>
      <c r="AA196" s="17" t="s">
        <v>1924</v>
      </c>
      <c r="AB196" s="17" t="s">
        <v>1923</v>
      </c>
      <c r="AC196" s="17" t="s">
        <v>1951</v>
      </c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40"/>
      <c r="AT196" s="33" t="s">
        <v>807</v>
      </c>
      <c r="AU196" s="33" t="s">
        <v>905</v>
      </c>
      <c r="AV196" s="36" t="s">
        <v>1015</v>
      </c>
      <c r="AW196" s="33" t="str">
        <f t="shared" si="24"/>
        <v>L-SOFC302-02</v>
      </c>
      <c r="AX196" s="33" t="s">
        <v>905</v>
      </c>
      <c r="AZ196" s="81" t="str">
        <f t="shared" si="23"/>
        <v>0.6/1kV FR-CV 1C-185㎟-P</v>
      </c>
    </row>
    <row r="197" spans="1:52" s="4" customFormat="1" ht="25" hidden="1" customHeight="1">
      <c r="A197" s="60" t="str">
        <f t="shared" si="21"/>
        <v>X</v>
      </c>
      <c r="B197" s="60">
        <f t="shared" si="25"/>
        <v>175</v>
      </c>
      <c r="C197" s="55" t="str">
        <f t="shared" si="19"/>
        <v>L-SOFC302-03</v>
      </c>
      <c r="D197" s="56" t="s">
        <v>638</v>
      </c>
      <c r="E197" s="51" t="s">
        <v>93</v>
      </c>
      <c r="F197" s="16" t="s">
        <v>94</v>
      </c>
      <c r="G197" s="17" t="s">
        <v>56</v>
      </c>
      <c r="H197" s="18">
        <v>185</v>
      </c>
      <c r="I197" s="18"/>
      <c r="J197" s="18">
        <v>76</v>
      </c>
      <c r="K197" s="56">
        <f t="shared" si="20"/>
        <v>24</v>
      </c>
      <c r="L197" s="56">
        <f t="shared" si="27"/>
        <v>452.39</v>
      </c>
      <c r="M197" s="139"/>
      <c r="N197" s="143"/>
      <c r="O197" s="15">
        <v>0.48</v>
      </c>
      <c r="P197" s="18">
        <v>300</v>
      </c>
      <c r="Q197" s="18" t="s">
        <v>642</v>
      </c>
      <c r="R197" s="17" t="s">
        <v>792</v>
      </c>
      <c r="S197" s="17" t="s">
        <v>234</v>
      </c>
      <c r="T197" s="17" t="s">
        <v>1176</v>
      </c>
      <c r="U197" s="17" t="s">
        <v>1333</v>
      </c>
      <c r="V197" s="17" t="s">
        <v>232</v>
      </c>
      <c r="W197" s="17" t="s">
        <v>1286</v>
      </c>
      <c r="X197" s="17" t="str">
        <f t="shared" si="22"/>
        <v xml:space="preserve">K-TF-464  K-TF-227  K-TF-220  K-TF-217  K-TF-212                            </v>
      </c>
      <c r="Y197" s="17" t="s">
        <v>1831</v>
      </c>
      <c r="Z197" s="17" t="s">
        <v>1931</v>
      </c>
      <c r="AA197" s="17" t="s">
        <v>1924</v>
      </c>
      <c r="AB197" s="17" t="s">
        <v>1923</v>
      </c>
      <c r="AC197" s="17" t="s">
        <v>1951</v>
      </c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40"/>
      <c r="AT197" s="33" t="s">
        <v>807</v>
      </c>
      <c r="AU197" s="33" t="s">
        <v>905</v>
      </c>
      <c r="AV197" s="36" t="s">
        <v>1020</v>
      </c>
      <c r="AW197" s="33" t="str">
        <f t="shared" si="24"/>
        <v>L-SOFC302-03</v>
      </c>
      <c r="AX197" s="33" t="s">
        <v>905</v>
      </c>
      <c r="AZ197" s="81" t="str">
        <f t="shared" si="23"/>
        <v>0.6/1kV FR-CV 1C-185㎟-P</v>
      </c>
    </row>
    <row r="198" spans="1:52" s="4" customFormat="1" ht="25" hidden="1" customHeight="1">
      <c r="A198" s="60" t="str">
        <f t="shared" si="21"/>
        <v>X</v>
      </c>
      <c r="B198" s="60">
        <f t="shared" si="25"/>
        <v>176</v>
      </c>
      <c r="C198" s="55" t="str">
        <f t="shared" si="19"/>
        <v>L-SOFC302-04</v>
      </c>
      <c r="D198" s="56" t="s">
        <v>638</v>
      </c>
      <c r="E198" s="51" t="s">
        <v>34</v>
      </c>
      <c r="F198" s="16" t="s">
        <v>99</v>
      </c>
      <c r="G198" s="17" t="s">
        <v>92</v>
      </c>
      <c r="H198" s="18">
        <v>185</v>
      </c>
      <c r="I198" s="18"/>
      <c r="J198" s="18">
        <v>76</v>
      </c>
      <c r="K198" s="56">
        <f t="shared" si="20"/>
        <v>24</v>
      </c>
      <c r="L198" s="56">
        <f t="shared" si="27"/>
        <v>452.39</v>
      </c>
      <c r="M198" s="138" t="s">
        <v>1411</v>
      </c>
      <c r="N198" s="141">
        <v>38</v>
      </c>
      <c r="O198" s="15">
        <v>0.48</v>
      </c>
      <c r="P198" s="18">
        <v>300</v>
      </c>
      <c r="Q198" s="18" t="s">
        <v>641</v>
      </c>
      <c r="R198" s="17" t="s">
        <v>792</v>
      </c>
      <c r="S198" s="17" t="s">
        <v>226</v>
      </c>
      <c r="T198" s="17" t="s">
        <v>1176</v>
      </c>
      <c r="U198" s="17" t="s">
        <v>1333</v>
      </c>
      <c r="V198" s="17" t="s">
        <v>232</v>
      </c>
      <c r="W198" s="17" t="s">
        <v>1286</v>
      </c>
      <c r="X198" s="17" t="str">
        <f t="shared" si="22"/>
        <v xml:space="preserve">K-TF-464  K-TF-227  K-TF-220  K-TF-217  K-TF-212                            </v>
      </c>
      <c r="Y198" s="17" t="s">
        <v>1831</v>
      </c>
      <c r="Z198" s="17" t="s">
        <v>1931</v>
      </c>
      <c r="AA198" s="17" t="s">
        <v>1924</v>
      </c>
      <c r="AB198" s="17" t="s">
        <v>1923</v>
      </c>
      <c r="AC198" s="17" t="s">
        <v>1951</v>
      </c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40"/>
      <c r="AT198" s="33" t="s">
        <v>807</v>
      </c>
      <c r="AU198" s="33" t="s">
        <v>905</v>
      </c>
      <c r="AV198" s="36" t="s">
        <v>1021</v>
      </c>
      <c r="AW198" s="33" t="str">
        <f t="shared" si="24"/>
        <v>L-SOFC302-04</v>
      </c>
      <c r="AX198" s="33" t="s">
        <v>905</v>
      </c>
      <c r="AZ198" s="81" t="str">
        <f t="shared" si="23"/>
        <v>0.6/1kV FR-CV 1C-185㎟-P</v>
      </c>
    </row>
    <row r="199" spans="1:52" s="4" customFormat="1" ht="25" hidden="1" customHeight="1">
      <c r="A199" s="60" t="str">
        <f t="shared" si="21"/>
        <v>X</v>
      </c>
      <c r="B199" s="60">
        <f t="shared" si="25"/>
        <v>177</v>
      </c>
      <c r="C199" s="55" t="str">
        <f t="shared" si="19"/>
        <v>L-SOFC302-05</v>
      </c>
      <c r="D199" s="56" t="s">
        <v>638</v>
      </c>
      <c r="E199" s="51" t="s">
        <v>100</v>
      </c>
      <c r="F199" s="16" t="s">
        <v>108</v>
      </c>
      <c r="G199" s="17" t="s">
        <v>63</v>
      </c>
      <c r="H199" s="18">
        <v>185</v>
      </c>
      <c r="I199" s="18"/>
      <c r="J199" s="18">
        <v>76</v>
      </c>
      <c r="K199" s="56">
        <f t="shared" si="20"/>
        <v>24</v>
      </c>
      <c r="L199" s="56">
        <f t="shared" si="27"/>
        <v>452.39</v>
      </c>
      <c r="M199" s="140"/>
      <c r="N199" s="142"/>
      <c r="O199" s="15">
        <v>0.48</v>
      </c>
      <c r="P199" s="18">
        <v>300</v>
      </c>
      <c r="Q199" s="18" t="s">
        <v>641</v>
      </c>
      <c r="R199" s="17" t="s">
        <v>792</v>
      </c>
      <c r="S199" s="17" t="s">
        <v>235</v>
      </c>
      <c r="T199" s="17" t="s">
        <v>1176</v>
      </c>
      <c r="U199" s="17" t="s">
        <v>1333</v>
      </c>
      <c r="V199" s="17" t="s">
        <v>236</v>
      </c>
      <c r="W199" s="17" t="s">
        <v>1286</v>
      </c>
      <c r="X199" s="17" t="str">
        <f t="shared" si="22"/>
        <v xml:space="preserve">K-TF-464  K-TF-227  K-TF-220  K-TF-217  K-TF-212                            </v>
      </c>
      <c r="Y199" s="17" t="s">
        <v>1831</v>
      </c>
      <c r="Z199" s="17" t="s">
        <v>1931</v>
      </c>
      <c r="AA199" s="17" t="s">
        <v>1924</v>
      </c>
      <c r="AB199" s="17" t="s">
        <v>1923</v>
      </c>
      <c r="AC199" s="17" t="s">
        <v>1951</v>
      </c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40"/>
      <c r="AT199" s="33" t="s">
        <v>807</v>
      </c>
      <c r="AU199" s="33" t="s">
        <v>905</v>
      </c>
      <c r="AV199" s="36" t="s">
        <v>1022</v>
      </c>
      <c r="AW199" s="33" t="str">
        <f t="shared" si="24"/>
        <v>L-SOFC302-05</v>
      </c>
      <c r="AX199" s="33" t="s">
        <v>905</v>
      </c>
      <c r="AZ199" s="81" t="str">
        <f t="shared" si="23"/>
        <v>0.6/1kV FR-CV 1C-185㎟-P</v>
      </c>
    </row>
    <row r="200" spans="1:52" s="4" customFormat="1" ht="25" hidden="1" customHeight="1">
      <c r="A200" s="60" t="str">
        <f t="shared" si="21"/>
        <v>X</v>
      </c>
      <c r="B200" s="60">
        <f t="shared" si="25"/>
        <v>178</v>
      </c>
      <c r="C200" s="55" t="str">
        <f t="shared" si="19"/>
        <v>L-SOFC302-06</v>
      </c>
      <c r="D200" s="56" t="s">
        <v>638</v>
      </c>
      <c r="E200" s="51" t="s">
        <v>100</v>
      </c>
      <c r="F200" s="16" t="s">
        <v>108</v>
      </c>
      <c r="G200" s="17" t="s">
        <v>63</v>
      </c>
      <c r="H200" s="18">
        <v>185</v>
      </c>
      <c r="I200" s="18"/>
      <c r="J200" s="18">
        <v>76</v>
      </c>
      <c r="K200" s="56">
        <f t="shared" si="20"/>
        <v>24</v>
      </c>
      <c r="L200" s="56">
        <f t="shared" si="27"/>
        <v>452.39</v>
      </c>
      <c r="M200" s="139"/>
      <c r="N200" s="143"/>
      <c r="O200" s="15">
        <v>0.48</v>
      </c>
      <c r="P200" s="18">
        <v>300</v>
      </c>
      <c r="Q200" s="18" t="s">
        <v>641</v>
      </c>
      <c r="R200" s="17" t="s">
        <v>792</v>
      </c>
      <c r="S200" s="17" t="s">
        <v>226</v>
      </c>
      <c r="T200" s="17" t="s">
        <v>1176</v>
      </c>
      <c r="U200" s="17" t="s">
        <v>1333</v>
      </c>
      <c r="V200" s="17" t="s">
        <v>236</v>
      </c>
      <c r="W200" s="17" t="s">
        <v>1286</v>
      </c>
      <c r="X200" s="17" t="str">
        <f t="shared" si="22"/>
        <v xml:space="preserve">K-TF-464  K-TF-227  K-TF-220  K-TF-217  K-TF-212                            </v>
      </c>
      <c r="Y200" s="17" t="s">
        <v>1831</v>
      </c>
      <c r="Z200" s="17" t="s">
        <v>1931</v>
      </c>
      <c r="AA200" s="17" t="s">
        <v>1924</v>
      </c>
      <c r="AB200" s="17" t="s">
        <v>1923</v>
      </c>
      <c r="AC200" s="17" t="s">
        <v>1951</v>
      </c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40"/>
      <c r="AT200" s="33" t="s">
        <v>807</v>
      </c>
      <c r="AU200" s="33" t="s">
        <v>905</v>
      </c>
      <c r="AV200" s="36" t="s">
        <v>1023</v>
      </c>
      <c r="AW200" s="33" t="str">
        <f t="shared" si="24"/>
        <v>L-SOFC302-06</v>
      </c>
      <c r="AX200" s="33" t="s">
        <v>905</v>
      </c>
      <c r="AZ200" s="81" t="str">
        <f t="shared" si="23"/>
        <v>0.6/1kV FR-CV 1C-185㎟-P</v>
      </c>
    </row>
    <row r="201" spans="1:52" s="4" customFormat="1" ht="25" hidden="1" customHeight="1">
      <c r="A201" s="60" t="str">
        <f t="shared" si="21"/>
        <v>X</v>
      </c>
      <c r="B201" s="60">
        <f t="shared" si="25"/>
        <v>179</v>
      </c>
      <c r="C201" s="55" t="str">
        <f t="shared" si="19"/>
        <v>L-SOFC303-01</v>
      </c>
      <c r="D201" s="56" t="s">
        <v>638</v>
      </c>
      <c r="E201" s="51" t="s">
        <v>106</v>
      </c>
      <c r="F201" s="16" t="s">
        <v>94</v>
      </c>
      <c r="G201" s="17" t="s">
        <v>56</v>
      </c>
      <c r="H201" s="18">
        <v>185</v>
      </c>
      <c r="I201" s="18"/>
      <c r="J201" s="18">
        <v>73</v>
      </c>
      <c r="K201" s="56">
        <f t="shared" si="20"/>
        <v>24</v>
      </c>
      <c r="L201" s="56">
        <f t="shared" si="27"/>
        <v>452.39</v>
      </c>
      <c r="M201" s="138" t="s">
        <v>1412</v>
      </c>
      <c r="N201" s="141">
        <v>38</v>
      </c>
      <c r="O201" s="15">
        <v>0.48</v>
      </c>
      <c r="P201" s="18">
        <v>300</v>
      </c>
      <c r="Q201" s="18" t="s">
        <v>640</v>
      </c>
      <c r="R201" s="17" t="s">
        <v>792</v>
      </c>
      <c r="S201" s="17" t="s">
        <v>234</v>
      </c>
      <c r="T201" s="17" t="s">
        <v>1176</v>
      </c>
      <c r="U201" s="17" t="s">
        <v>1333</v>
      </c>
      <c r="V201" s="17" t="s">
        <v>237</v>
      </c>
      <c r="W201" s="17" t="s">
        <v>1287</v>
      </c>
      <c r="X201" s="17" t="str">
        <f t="shared" si="22"/>
        <v xml:space="preserve">K-TF-464  K-TF-227  K-TF-220  K-TF-219                              </v>
      </c>
      <c r="Y201" s="17" t="s">
        <v>1831</v>
      </c>
      <c r="Z201" s="17" t="s">
        <v>1931</v>
      </c>
      <c r="AA201" s="17" t="s">
        <v>1924</v>
      </c>
      <c r="AB201" s="17" t="s">
        <v>1925</v>
      </c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40"/>
      <c r="AT201" s="33" t="s">
        <v>807</v>
      </c>
      <c r="AU201" s="33" t="s">
        <v>906</v>
      </c>
      <c r="AV201" s="36" t="s">
        <v>1014</v>
      </c>
      <c r="AW201" s="33" t="str">
        <f t="shared" si="24"/>
        <v>L-SOFC303-01</v>
      </c>
      <c r="AX201" s="33" t="s">
        <v>906</v>
      </c>
      <c r="AZ201" s="81" t="str">
        <f t="shared" si="23"/>
        <v>0.6/1kV FR-CV 1C-185㎟-P</v>
      </c>
    </row>
    <row r="202" spans="1:52" s="4" customFormat="1" ht="25" hidden="1" customHeight="1">
      <c r="A202" s="60" t="str">
        <f t="shared" si="21"/>
        <v>X</v>
      </c>
      <c r="B202" s="60">
        <f t="shared" si="25"/>
        <v>180</v>
      </c>
      <c r="C202" s="55" t="str">
        <f t="shared" si="19"/>
        <v>L-SOFC303-02</v>
      </c>
      <c r="D202" s="56" t="s">
        <v>638</v>
      </c>
      <c r="E202" s="51" t="s">
        <v>34</v>
      </c>
      <c r="F202" s="16" t="s">
        <v>116</v>
      </c>
      <c r="G202" s="17" t="s">
        <v>92</v>
      </c>
      <c r="H202" s="18">
        <v>185</v>
      </c>
      <c r="I202" s="18"/>
      <c r="J202" s="18">
        <v>73</v>
      </c>
      <c r="K202" s="56">
        <f t="shared" si="20"/>
        <v>24</v>
      </c>
      <c r="L202" s="56">
        <f t="shared" si="27"/>
        <v>452.39</v>
      </c>
      <c r="M202" s="140"/>
      <c r="N202" s="142"/>
      <c r="O202" s="15">
        <v>0.48</v>
      </c>
      <c r="P202" s="18">
        <v>300</v>
      </c>
      <c r="Q202" s="18" t="s">
        <v>641</v>
      </c>
      <c r="R202" s="17" t="s">
        <v>792</v>
      </c>
      <c r="S202" s="17" t="s">
        <v>226</v>
      </c>
      <c r="T202" s="17" t="s">
        <v>1176</v>
      </c>
      <c r="U202" s="17" t="s">
        <v>1333</v>
      </c>
      <c r="V202" s="17" t="s">
        <v>237</v>
      </c>
      <c r="W202" s="17" t="s">
        <v>1287</v>
      </c>
      <c r="X202" s="17" t="str">
        <f t="shared" si="22"/>
        <v xml:space="preserve">K-TF-464  K-TF-227  K-TF-220  K-TF-219                              </v>
      </c>
      <c r="Y202" s="17" t="s">
        <v>1831</v>
      </c>
      <c r="Z202" s="17" t="s">
        <v>1931</v>
      </c>
      <c r="AA202" s="17" t="s">
        <v>1924</v>
      </c>
      <c r="AB202" s="17" t="s">
        <v>1925</v>
      </c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40"/>
      <c r="AT202" s="33" t="s">
        <v>807</v>
      </c>
      <c r="AU202" s="33" t="s">
        <v>906</v>
      </c>
      <c r="AV202" s="36" t="s">
        <v>1015</v>
      </c>
      <c r="AW202" s="33" t="str">
        <f t="shared" si="24"/>
        <v>L-SOFC303-02</v>
      </c>
      <c r="AX202" s="33" t="s">
        <v>906</v>
      </c>
      <c r="AZ202" s="81" t="str">
        <f t="shared" si="23"/>
        <v>0.6/1kV FR-CV 1C-185㎟-P</v>
      </c>
    </row>
    <row r="203" spans="1:52" s="4" customFormat="1" ht="25" hidden="1" customHeight="1">
      <c r="A203" s="60" t="str">
        <f t="shared" si="21"/>
        <v>X</v>
      </c>
      <c r="B203" s="60">
        <f t="shared" si="25"/>
        <v>181</v>
      </c>
      <c r="C203" s="55" t="str">
        <f t="shared" si="19"/>
        <v>L-SOFC303-03</v>
      </c>
      <c r="D203" s="56" t="s">
        <v>638</v>
      </c>
      <c r="E203" s="51" t="s">
        <v>93</v>
      </c>
      <c r="F203" s="16" t="s">
        <v>99</v>
      </c>
      <c r="G203" s="17" t="s">
        <v>56</v>
      </c>
      <c r="H203" s="18">
        <v>185</v>
      </c>
      <c r="I203" s="18"/>
      <c r="J203" s="18">
        <v>73</v>
      </c>
      <c r="K203" s="56">
        <f t="shared" si="20"/>
        <v>24</v>
      </c>
      <c r="L203" s="56">
        <f t="shared" si="27"/>
        <v>452.39</v>
      </c>
      <c r="M203" s="139"/>
      <c r="N203" s="143"/>
      <c r="O203" s="15">
        <v>0.48</v>
      </c>
      <c r="P203" s="18">
        <v>300</v>
      </c>
      <c r="Q203" s="18" t="s">
        <v>641</v>
      </c>
      <c r="R203" s="17" t="s">
        <v>792</v>
      </c>
      <c r="S203" s="17" t="s">
        <v>226</v>
      </c>
      <c r="T203" s="17" t="s">
        <v>1176</v>
      </c>
      <c r="U203" s="17" t="s">
        <v>1333</v>
      </c>
      <c r="V203" s="17" t="s">
        <v>238</v>
      </c>
      <c r="W203" s="17" t="s">
        <v>1287</v>
      </c>
      <c r="X203" s="17" t="str">
        <f t="shared" si="22"/>
        <v xml:space="preserve">K-TF-464  K-TF-227  K-TF-220  K-TF-219                              </v>
      </c>
      <c r="Y203" s="17" t="s">
        <v>1831</v>
      </c>
      <c r="Z203" s="17" t="s">
        <v>1931</v>
      </c>
      <c r="AA203" s="17" t="s">
        <v>1924</v>
      </c>
      <c r="AB203" s="17" t="s">
        <v>1925</v>
      </c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40"/>
      <c r="AT203" s="33" t="s">
        <v>807</v>
      </c>
      <c r="AU203" s="33" t="s">
        <v>906</v>
      </c>
      <c r="AV203" s="36" t="s">
        <v>1020</v>
      </c>
      <c r="AW203" s="33" t="str">
        <f t="shared" si="24"/>
        <v>L-SOFC303-03</v>
      </c>
      <c r="AX203" s="33" t="s">
        <v>906</v>
      </c>
      <c r="AZ203" s="81" t="str">
        <f t="shared" si="23"/>
        <v>0.6/1kV FR-CV 1C-185㎟-P</v>
      </c>
    </row>
    <row r="204" spans="1:52" s="4" customFormat="1" ht="25" hidden="1" customHeight="1">
      <c r="A204" s="60" t="str">
        <f t="shared" si="21"/>
        <v>X</v>
      </c>
      <c r="B204" s="60">
        <f t="shared" si="25"/>
        <v>182</v>
      </c>
      <c r="C204" s="55" t="str">
        <f t="shared" si="19"/>
        <v>L-SOFC303-04</v>
      </c>
      <c r="D204" s="56" t="s">
        <v>638</v>
      </c>
      <c r="E204" s="51" t="s">
        <v>118</v>
      </c>
      <c r="F204" s="16" t="s">
        <v>99</v>
      </c>
      <c r="G204" s="17" t="s">
        <v>6</v>
      </c>
      <c r="H204" s="18">
        <v>185</v>
      </c>
      <c r="I204" s="18"/>
      <c r="J204" s="18">
        <v>73</v>
      </c>
      <c r="K204" s="56">
        <f t="shared" si="20"/>
        <v>24</v>
      </c>
      <c r="L204" s="56">
        <f t="shared" si="27"/>
        <v>452.39</v>
      </c>
      <c r="M204" s="138" t="s">
        <v>1413</v>
      </c>
      <c r="N204" s="141">
        <v>38</v>
      </c>
      <c r="O204" s="15">
        <v>0.48</v>
      </c>
      <c r="P204" s="18">
        <v>300</v>
      </c>
      <c r="Q204" s="18" t="s">
        <v>641</v>
      </c>
      <c r="R204" s="17" t="s">
        <v>792</v>
      </c>
      <c r="S204" s="17" t="s">
        <v>239</v>
      </c>
      <c r="T204" s="17" t="s">
        <v>1176</v>
      </c>
      <c r="U204" s="17" t="s">
        <v>1333</v>
      </c>
      <c r="V204" s="17" t="s">
        <v>240</v>
      </c>
      <c r="W204" s="17" t="s">
        <v>1287</v>
      </c>
      <c r="X204" s="17" t="str">
        <f t="shared" si="22"/>
        <v xml:space="preserve">K-TF-464  K-TF-227  K-TF-220  K-TF-219                              </v>
      </c>
      <c r="Y204" s="17" t="s">
        <v>1831</v>
      </c>
      <c r="Z204" s="17" t="s">
        <v>1931</v>
      </c>
      <c r="AA204" s="17" t="s">
        <v>1924</v>
      </c>
      <c r="AB204" s="17" t="s">
        <v>1925</v>
      </c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40"/>
      <c r="AT204" s="33" t="s">
        <v>807</v>
      </c>
      <c r="AU204" s="33" t="s">
        <v>906</v>
      </c>
      <c r="AV204" s="36" t="s">
        <v>1021</v>
      </c>
      <c r="AW204" s="33" t="str">
        <f t="shared" si="24"/>
        <v>L-SOFC303-04</v>
      </c>
      <c r="AX204" s="33" t="s">
        <v>906</v>
      </c>
      <c r="AZ204" s="81" t="str">
        <f t="shared" si="23"/>
        <v>0.6/1kV FR-CV 1C-185㎟-P</v>
      </c>
    </row>
    <row r="205" spans="1:52" s="4" customFormat="1" ht="25" hidden="1" customHeight="1">
      <c r="A205" s="60" t="str">
        <f t="shared" si="21"/>
        <v>X</v>
      </c>
      <c r="B205" s="60">
        <f t="shared" si="25"/>
        <v>183</v>
      </c>
      <c r="C205" s="55" t="str">
        <f t="shared" si="19"/>
        <v>L-SOFC303-05</v>
      </c>
      <c r="D205" s="56" t="s">
        <v>638</v>
      </c>
      <c r="E205" s="51" t="s">
        <v>34</v>
      </c>
      <c r="F205" s="16" t="s">
        <v>99</v>
      </c>
      <c r="G205" s="17" t="s">
        <v>63</v>
      </c>
      <c r="H205" s="18">
        <v>185</v>
      </c>
      <c r="I205" s="18"/>
      <c r="J205" s="18">
        <v>73</v>
      </c>
      <c r="K205" s="56">
        <f t="shared" si="20"/>
        <v>24</v>
      </c>
      <c r="L205" s="56">
        <f t="shared" si="27"/>
        <v>452.39</v>
      </c>
      <c r="M205" s="140"/>
      <c r="N205" s="142"/>
      <c r="O205" s="15">
        <v>0.48</v>
      </c>
      <c r="P205" s="18">
        <v>300</v>
      </c>
      <c r="Q205" s="18" t="s">
        <v>641</v>
      </c>
      <c r="R205" s="17" t="s">
        <v>792</v>
      </c>
      <c r="S205" s="17" t="s">
        <v>224</v>
      </c>
      <c r="T205" s="17" t="s">
        <v>1176</v>
      </c>
      <c r="U205" s="17" t="s">
        <v>1333</v>
      </c>
      <c r="V205" s="17" t="s">
        <v>237</v>
      </c>
      <c r="W205" s="17" t="s">
        <v>1287</v>
      </c>
      <c r="X205" s="17" t="str">
        <f t="shared" si="22"/>
        <v xml:space="preserve">K-TF-464  K-TF-227  K-TF-220  K-TF-219                              </v>
      </c>
      <c r="Y205" s="17" t="s">
        <v>1831</v>
      </c>
      <c r="Z205" s="17" t="s">
        <v>1931</v>
      </c>
      <c r="AA205" s="17" t="s">
        <v>1924</v>
      </c>
      <c r="AB205" s="17" t="s">
        <v>1925</v>
      </c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40"/>
      <c r="AT205" s="33" t="s">
        <v>807</v>
      </c>
      <c r="AU205" s="33" t="s">
        <v>906</v>
      </c>
      <c r="AV205" s="36" t="s">
        <v>1022</v>
      </c>
      <c r="AW205" s="33" t="str">
        <f t="shared" si="24"/>
        <v>L-SOFC303-05</v>
      </c>
      <c r="AX205" s="33" t="s">
        <v>906</v>
      </c>
      <c r="AZ205" s="81" t="str">
        <f t="shared" si="23"/>
        <v>0.6/1kV FR-CV 1C-185㎟-P</v>
      </c>
    </row>
    <row r="206" spans="1:52" s="4" customFormat="1" ht="25" hidden="1" customHeight="1">
      <c r="A206" s="60" t="str">
        <f t="shared" si="21"/>
        <v>X</v>
      </c>
      <c r="B206" s="60">
        <f t="shared" si="25"/>
        <v>184</v>
      </c>
      <c r="C206" s="55" t="str">
        <f t="shared" si="19"/>
        <v>L-SOFC303-06</v>
      </c>
      <c r="D206" s="56" t="s">
        <v>638</v>
      </c>
      <c r="E206" s="51" t="s">
        <v>34</v>
      </c>
      <c r="F206" s="16" t="s">
        <v>121</v>
      </c>
      <c r="G206" s="17" t="s">
        <v>63</v>
      </c>
      <c r="H206" s="18">
        <v>185</v>
      </c>
      <c r="I206" s="18"/>
      <c r="J206" s="18">
        <v>73</v>
      </c>
      <c r="K206" s="56">
        <f t="shared" si="20"/>
        <v>24</v>
      </c>
      <c r="L206" s="56">
        <f t="shared" si="27"/>
        <v>452.39</v>
      </c>
      <c r="M206" s="139"/>
      <c r="N206" s="143"/>
      <c r="O206" s="15">
        <v>0.48</v>
      </c>
      <c r="P206" s="18">
        <v>300</v>
      </c>
      <c r="Q206" s="18" t="s">
        <v>642</v>
      </c>
      <c r="R206" s="17" t="s">
        <v>792</v>
      </c>
      <c r="S206" s="17" t="s">
        <v>224</v>
      </c>
      <c r="T206" s="17" t="s">
        <v>1176</v>
      </c>
      <c r="U206" s="17" t="s">
        <v>1333</v>
      </c>
      <c r="V206" s="17" t="s">
        <v>241</v>
      </c>
      <c r="W206" s="17" t="s">
        <v>1287</v>
      </c>
      <c r="X206" s="17" t="str">
        <f t="shared" si="22"/>
        <v xml:space="preserve">K-TF-464  K-TF-227  K-TF-220  K-TF-219                              </v>
      </c>
      <c r="Y206" s="17" t="s">
        <v>1831</v>
      </c>
      <c r="Z206" s="17" t="s">
        <v>1931</v>
      </c>
      <c r="AA206" s="17" t="s">
        <v>1924</v>
      </c>
      <c r="AB206" s="17" t="s">
        <v>1925</v>
      </c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40"/>
      <c r="AT206" s="33" t="s">
        <v>807</v>
      </c>
      <c r="AU206" s="33" t="s">
        <v>906</v>
      </c>
      <c r="AV206" s="36" t="s">
        <v>1023</v>
      </c>
      <c r="AW206" s="33" t="str">
        <f t="shared" si="24"/>
        <v>L-SOFC303-06</v>
      </c>
      <c r="AX206" s="33" t="s">
        <v>906</v>
      </c>
      <c r="AZ206" s="81" t="str">
        <f t="shared" si="23"/>
        <v>0.6/1kV FR-CV 1C-185㎟-P</v>
      </c>
    </row>
    <row r="207" spans="1:52" s="4" customFormat="1" ht="25" hidden="1" customHeight="1">
      <c r="A207" s="60" t="str">
        <f t="shared" si="21"/>
        <v>X</v>
      </c>
      <c r="B207" s="60">
        <f t="shared" si="25"/>
        <v>185</v>
      </c>
      <c r="C207" s="55" t="str">
        <f t="shared" si="19"/>
        <v>L-SOFC304-01</v>
      </c>
      <c r="D207" s="56" t="s">
        <v>638</v>
      </c>
      <c r="E207" s="51" t="s">
        <v>106</v>
      </c>
      <c r="F207" s="16" t="s">
        <v>109</v>
      </c>
      <c r="G207" s="17" t="s">
        <v>63</v>
      </c>
      <c r="H207" s="18">
        <v>185</v>
      </c>
      <c r="I207" s="18"/>
      <c r="J207" s="18">
        <v>69</v>
      </c>
      <c r="K207" s="56">
        <f t="shared" si="20"/>
        <v>24</v>
      </c>
      <c r="L207" s="56">
        <f t="shared" si="27"/>
        <v>452.39</v>
      </c>
      <c r="M207" s="138" t="s">
        <v>1414</v>
      </c>
      <c r="N207" s="141">
        <v>38</v>
      </c>
      <c r="O207" s="15">
        <v>0.48</v>
      </c>
      <c r="P207" s="18">
        <v>300</v>
      </c>
      <c r="Q207" s="18" t="s">
        <v>642</v>
      </c>
      <c r="R207" s="17" t="s">
        <v>792</v>
      </c>
      <c r="S207" s="17" t="s">
        <v>226</v>
      </c>
      <c r="T207" s="17" t="s">
        <v>1176</v>
      </c>
      <c r="U207" s="17" t="s">
        <v>1333</v>
      </c>
      <c r="V207" s="17" t="s">
        <v>242</v>
      </c>
      <c r="W207" s="17" t="s">
        <v>1288</v>
      </c>
      <c r="X207" s="17" t="str">
        <f t="shared" si="22"/>
        <v xml:space="preserve">K-TF-464  K-TF-227  K-TF-220  K-TF-219                              </v>
      </c>
      <c r="Y207" s="17" t="s">
        <v>1831</v>
      </c>
      <c r="Z207" s="17" t="s">
        <v>1931</v>
      </c>
      <c r="AA207" s="17" t="s">
        <v>1924</v>
      </c>
      <c r="AB207" s="17" t="s">
        <v>1925</v>
      </c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40"/>
      <c r="AT207" s="33" t="s">
        <v>807</v>
      </c>
      <c r="AU207" s="33" t="s">
        <v>907</v>
      </c>
      <c r="AV207" s="36" t="s">
        <v>1014</v>
      </c>
      <c r="AW207" s="33" t="str">
        <f t="shared" si="24"/>
        <v>L-SOFC304-01</v>
      </c>
      <c r="AX207" s="33" t="s">
        <v>907</v>
      </c>
      <c r="AZ207" s="81" t="str">
        <f t="shared" si="23"/>
        <v>0.6/1kV FR-CV 1C-185㎟-P</v>
      </c>
    </row>
    <row r="208" spans="1:52" s="4" customFormat="1" ht="25" hidden="1" customHeight="1">
      <c r="A208" s="60" t="str">
        <f t="shared" si="21"/>
        <v>X</v>
      </c>
      <c r="B208" s="60">
        <f t="shared" si="25"/>
        <v>186</v>
      </c>
      <c r="C208" s="55" t="str">
        <f t="shared" si="19"/>
        <v>L-SOFC304-02</v>
      </c>
      <c r="D208" s="56" t="s">
        <v>638</v>
      </c>
      <c r="E208" s="51" t="s">
        <v>34</v>
      </c>
      <c r="F208" s="16" t="s">
        <v>99</v>
      </c>
      <c r="G208" s="17" t="s">
        <v>63</v>
      </c>
      <c r="H208" s="18">
        <v>185</v>
      </c>
      <c r="I208" s="18"/>
      <c r="J208" s="18">
        <v>69</v>
      </c>
      <c r="K208" s="56">
        <f t="shared" si="20"/>
        <v>24</v>
      </c>
      <c r="L208" s="56">
        <f t="shared" si="27"/>
        <v>452.39</v>
      </c>
      <c r="M208" s="140"/>
      <c r="N208" s="142"/>
      <c r="O208" s="15">
        <v>0.48</v>
      </c>
      <c r="P208" s="18">
        <v>300</v>
      </c>
      <c r="Q208" s="18" t="s">
        <v>642</v>
      </c>
      <c r="R208" s="17" t="s">
        <v>792</v>
      </c>
      <c r="S208" s="17" t="s">
        <v>226</v>
      </c>
      <c r="T208" s="17" t="s">
        <v>1176</v>
      </c>
      <c r="U208" s="17" t="s">
        <v>1333</v>
      </c>
      <c r="V208" s="17" t="s">
        <v>243</v>
      </c>
      <c r="W208" s="17" t="s">
        <v>1288</v>
      </c>
      <c r="X208" s="17" t="str">
        <f t="shared" si="22"/>
        <v xml:space="preserve">K-TF-464  K-TF-227  K-TF-220  K-TF-219                              </v>
      </c>
      <c r="Y208" s="17" t="s">
        <v>1831</v>
      </c>
      <c r="Z208" s="17" t="s">
        <v>1931</v>
      </c>
      <c r="AA208" s="17" t="s">
        <v>1924</v>
      </c>
      <c r="AB208" s="17" t="s">
        <v>1925</v>
      </c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40"/>
      <c r="AT208" s="33" t="s">
        <v>807</v>
      </c>
      <c r="AU208" s="33" t="s">
        <v>907</v>
      </c>
      <c r="AV208" s="36" t="s">
        <v>1015</v>
      </c>
      <c r="AW208" s="33" t="str">
        <f t="shared" si="24"/>
        <v>L-SOFC304-02</v>
      </c>
      <c r="AX208" s="33" t="s">
        <v>907</v>
      </c>
      <c r="AZ208" s="81" t="str">
        <f t="shared" si="23"/>
        <v>0.6/1kV FR-CV 1C-185㎟-P</v>
      </c>
    </row>
    <row r="209" spans="1:52" s="4" customFormat="1" ht="25" hidden="1" customHeight="1">
      <c r="A209" s="60" t="str">
        <f t="shared" si="21"/>
        <v>X</v>
      </c>
      <c r="B209" s="60">
        <f t="shared" si="25"/>
        <v>187</v>
      </c>
      <c r="C209" s="55" t="str">
        <f t="shared" si="19"/>
        <v>L-SOFC304-03</v>
      </c>
      <c r="D209" s="56" t="s">
        <v>638</v>
      </c>
      <c r="E209" s="51" t="s">
        <v>93</v>
      </c>
      <c r="F209" s="16" t="s">
        <v>99</v>
      </c>
      <c r="G209" s="17" t="s">
        <v>63</v>
      </c>
      <c r="H209" s="18">
        <v>185</v>
      </c>
      <c r="I209" s="18"/>
      <c r="J209" s="18">
        <v>69</v>
      </c>
      <c r="K209" s="56">
        <f t="shared" si="20"/>
        <v>24</v>
      </c>
      <c r="L209" s="56">
        <f t="shared" si="27"/>
        <v>452.39</v>
      </c>
      <c r="M209" s="139"/>
      <c r="N209" s="143"/>
      <c r="O209" s="15">
        <v>0.48</v>
      </c>
      <c r="P209" s="18">
        <v>300</v>
      </c>
      <c r="Q209" s="18" t="s">
        <v>642</v>
      </c>
      <c r="R209" s="17" t="s">
        <v>792</v>
      </c>
      <c r="S209" s="17" t="s">
        <v>224</v>
      </c>
      <c r="T209" s="17" t="s">
        <v>1176</v>
      </c>
      <c r="U209" s="17" t="s">
        <v>1333</v>
      </c>
      <c r="V209" s="17" t="s">
        <v>244</v>
      </c>
      <c r="W209" s="17" t="s">
        <v>1288</v>
      </c>
      <c r="X209" s="17" t="str">
        <f t="shared" si="22"/>
        <v xml:space="preserve">K-TF-464  K-TF-227  K-TF-220  K-TF-219                              </v>
      </c>
      <c r="Y209" s="17" t="s">
        <v>1831</v>
      </c>
      <c r="Z209" s="17" t="s">
        <v>1931</v>
      </c>
      <c r="AA209" s="17" t="s">
        <v>1924</v>
      </c>
      <c r="AB209" s="17" t="s">
        <v>1925</v>
      </c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40"/>
      <c r="AT209" s="33" t="s">
        <v>807</v>
      </c>
      <c r="AU209" s="33" t="s">
        <v>907</v>
      </c>
      <c r="AV209" s="36" t="s">
        <v>1020</v>
      </c>
      <c r="AW209" s="33" t="str">
        <f t="shared" si="24"/>
        <v>L-SOFC304-03</v>
      </c>
      <c r="AX209" s="33" t="s">
        <v>907</v>
      </c>
      <c r="AZ209" s="81" t="str">
        <f t="shared" si="23"/>
        <v>0.6/1kV FR-CV 1C-185㎟-P</v>
      </c>
    </row>
    <row r="210" spans="1:52" s="4" customFormat="1" ht="25" hidden="1" customHeight="1">
      <c r="A210" s="60" t="str">
        <f t="shared" si="21"/>
        <v>X</v>
      </c>
      <c r="B210" s="60">
        <f t="shared" si="25"/>
        <v>188</v>
      </c>
      <c r="C210" s="55" t="str">
        <f t="shared" si="19"/>
        <v>L-SOFC304-04</v>
      </c>
      <c r="D210" s="56" t="s">
        <v>638</v>
      </c>
      <c r="E210" s="51" t="s">
        <v>34</v>
      </c>
      <c r="F210" s="16" t="s">
        <v>94</v>
      </c>
      <c r="G210" s="17" t="s">
        <v>92</v>
      </c>
      <c r="H210" s="18">
        <v>185</v>
      </c>
      <c r="I210" s="18"/>
      <c r="J210" s="18">
        <v>69</v>
      </c>
      <c r="K210" s="56">
        <f t="shared" si="20"/>
        <v>24</v>
      </c>
      <c r="L210" s="56">
        <f t="shared" si="27"/>
        <v>452.39</v>
      </c>
      <c r="M210" s="138" t="s">
        <v>1415</v>
      </c>
      <c r="N210" s="141">
        <v>38</v>
      </c>
      <c r="O210" s="15">
        <v>0.48</v>
      </c>
      <c r="P210" s="18">
        <v>300</v>
      </c>
      <c r="Q210" s="18" t="s">
        <v>641</v>
      </c>
      <c r="R210" s="17" t="s">
        <v>792</v>
      </c>
      <c r="S210" s="17" t="s">
        <v>234</v>
      </c>
      <c r="T210" s="17" t="s">
        <v>1176</v>
      </c>
      <c r="U210" s="17" t="s">
        <v>1333</v>
      </c>
      <c r="V210" s="17" t="s">
        <v>242</v>
      </c>
      <c r="W210" s="17" t="s">
        <v>1288</v>
      </c>
      <c r="X210" s="17" t="str">
        <f t="shared" si="22"/>
        <v xml:space="preserve">K-TF-464  K-TF-227  K-TF-220  K-TF-219                              </v>
      </c>
      <c r="Y210" s="17" t="s">
        <v>1831</v>
      </c>
      <c r="Z210" s="17" t="s">
        <v>1931</v>
      </c>
      <c r="AA210" s="17" t="s">
        <v>1924</v>
      </c>
      <c r="AB210" s="17" t="s">
        <v>1925</v>
      </c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40"/>
      <c r="AT210" s="33" t="s">
        <v>807</v>
      </c>
      <c r="AU210" s="33" t="s">
        <v>907</v>
      </c>
      <c r="AV210" s="36" t="s">
        <v>1021</v>
      </c>
      <c r="AW210" s="33" t="str">
        <f t="shared" si="24"/>
        <v>L-SOFC304-04</v>
      </c>
      <c r="AX210" s="33" t="s">
        <v>907</v>
      </c>
      <c r="AZ210" s="81" t="str">
        <f t="shared" si="23"/>
        <v>0.6/1kV FR-CV 1C-185㎟-P</v>
      </c>
    </row>
    <row r="211" spans="1:52" s="4" customFormat="1" ht="25" hidden="1" customHeight="1">
      <c r="A211" s="60" t="str">
        <f t="shared" si="21"/>
        <v>X</v>
      </c>
      <c r="B211" s="60">
        <f t="shared" si="25"/>
        <v>189</v>
      </c>
      <c r="C211" s="55" t="str">
        <f t="shared" si="19"/>
        <v>L-SOFC304-05</v>
      </c>
      <c r="D211" s="56" t="s">
        <v>638</v>
      </c>
      <c r="E211" s="51" t="s">
        <v>34</v>
      </c>
      <c r="F211" s="16" t="s">
        <v>94</v>
      </c>
      <c r="G211" s="17" t="s">
        <v>92</v>
      </c>
      <c r="H211" s="18">
        <v>185</v>
      </c>
      <c r="I211" s="18"/>
      <c r="J211" s="18">
        <v>69</v>
      </c>
      <c r="K211" s="56">
        <f t="shared" si="20"/>
        <v>24</v>
      </c>
      <c r="L211" s="56">
        <f t="shared" si="27"/>
        <v>452.39</v>
      </c>
      <c r="M211" s="140"/>
      <c r="N211" s="142"/>
      <c r="O211" s="15">
        <v>0.48</v>
      </c>
      <c r="P211" s="18">
        <v>300</v>
      </c>
      <c r="Q211" s="18" t="s">
        <v>641</v>
      </c>
      <c r="R211" s="17" t="s">
        <v>792</v>
      </c>
      <c r="S211" s="17" t="s">
        <v>234</v>
      </c>
      <c r="T211" s="17" t="s">
        <v>1176</v>
      </c>
      <c r="U211" s="17" t="s">
        <v>1333</v>
      </c>
      <c r="V211" s="17" t="s">
        <v>244</v>
      </c>
      <c r="W211" s="17" t="s">
        <v>1288</v>
      </c>
      <c r="X211" s="17" t="str">
        <f t="shared" si="22"/>
        <v xml:space="preserve">K-TF-464  K-TF-227  K-TF-220  K-TF-219                              </v>
      </c>
      <c r="Y211" s="17" t="s">
        <v>1831</v>
      </c>
      <c r="Z211" s="17" t="s">
        <v>1931</v>
      </c>
      <c r="AA211" s="17" t="s">
        <v>1924</v>
      </c>
      <c r="AB211" s="17" t="s">
        <v>1925</v>
      </c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40"/>
      <c r="AT211" s="33" t="s">
        <v>807</v>
      </c>
      <c r="AU211" s="33" t="s">
        <v>907</v>
      </c>
      <c r="AV211" s="36" t="s">
        <v>1022</v>
      </c>
      <c r="AW211" s="33" t="str">
        <f t="shared" si="24"/>
        <v>L-SOFC304-05</v>
      </c>
      <c r="AX211" s="33" t="s">
        <v>907</v>
      </c>
      <c r="AZ211" s="81" t="str">
        <f t="shared" si="23"/>
        <v>0.6/1kV FR-CV 1C-185㎟-P</v>
      </c>
    </row>
    <row r="212" spans="1:52" s="4" customFormat="1" ht="25" hidden="1" customHeight="1">
      <c r="A212" s="60" t="str">
        <f t="shared" si="21"/>
        <v>X</v>
      </c>
      <c r="B212" s="60">
        <f t="shared" si="25"/>
        <v>190</v>
      </c>
      <c r="C212" s="55" t="str">
        <f t="shared" ref="C212:C275" si="28">AW212</f>
        <v>L-SOFC304-06</v>
      </c>
      <c r="D212" s="56" t="s">
        <v>638</v>
      </c>
      <c r="E212" s="51" t="s">
        <v>106</v>
      </c>
      <c r="F212" s="16" t="s">
        <v>94</v>
      </c>
      <c r="G212" s="17" t="s">
        <v>6</v>
      </c>
      <c r="H212" s="18">
        <v>185</v>
      </c>
      <c r="I212" s="18"/>
      <c r="J212" s="18">
        <v>69</v>
      </c>
      <c r="K212" s="56">
        <f t="shared" ref="K212:K275" si="29">IF(AZ212="","",(VLOOKUP(AZ212,cable,2,FALSE)))</f>
        <v>24</v>
      </c>
      <c r="L212" s="56">
        <f t="shared" si="27"/>
        <v>452.39</v>
      </c>
      <c r="M212" s="139"/>
      <c r="N212" s="143"/>
      <c r="O212" s="15">
        <v>0.48</v>
      </c>
      <c r="P212" s="18">
        <v>300</v>
      </c>
      <c r="Q212" s="18" t="s">
        <v>642</v>
      </c>
      <c r="R212" s="17" t="s">
        <v>792</v>
      </c>
      <c r="S212" s="17" t="s">
        <v>226</v>
      </c>
      <c r="T212" s="17" t="s">
        <v>1176</v>
      </c>
      <c r="U212" s="17" t="s">
        <v>1333</v>
      </c>
      <c r="V212" s="17" t="s">
        <v>243</v>
      </c>
      <c r="W212" s="17" t="s">
        <v>1288</v>
      </c>
      <c r="X212" s="17" t="str">
        <f t="shared" si="22"/>
        <v xml:space="preserve">K-TF-464  K-TF-227  K-TF-220  K-TF-219                              </v>
      </c>
      <c r="Y212" s="17" t="s">
        <v>1831</v>
      </c>
      <c r="Z212" s="17" t="s">
        <v>1931</v>
      </c>
      <c r="AA212" s="17" t="s">
        <v>1924</v>
      </c>
      <c r="AB212" s="17" t="s">
        <v>1925</v>
      </c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40"/>
      <c r="AT212" s="33" t="s">
        <v>807</v>
      </c>
      <c r="AU212" s="33" t="s">
        <v>907</v>
      </c>
      <c r="AV212" s="36" t="s">
        <v>1023</v>
      </c>
      <c r="AW212" s="33" t="str">
        <f t="shared" si="24"/>
        <v>L-SOFC304-06</v>
      </c>
      <c r="AX212" s="33" t="s">
        <v>907</v>
      </c>
      <c r="AZ212" s="81" t="str">
        <f t="shared" si="23"/>
        <v>0.6/1kV FR-CV 1C-185㎟-P</v>
      </c>
    </row>
    <row r="213" spans="1:52" s="4" customFormat="1" ht="25" hidden="1" customHeight="1">
      <c r="A213" s="60" t="str">
        <f t="shared" ref="A213:A276" si="30">IFERROR(IF(MATCH($A$18,Y213:AQ213,0),"O","X"),"X")</f>
        <v>X</v>
      </c>
      <c r="B213" s="60">
        <f t="shared" si="25"/>
        <v>191</v>
      </c>
      <c r="C213" s="55" t="str">
        <f t="shared" si="28"/>
        <v>L-SOFC305-01</v>
      </c>
      <c r="D213" s="56" t="s">
        <v>638</v>
      </c>
      <c r="E213" s="51" t="s">
        <v>93</v>
      </c>
      <c r="F213" s="16" t="s">
        <v>99</v>
      </c>
      <c r="G213" s="17" t="s">
        <v>56</v>
      </c>
      <c r="H213" s="18">
        <v>185</v>
      </c>
      <c r="I213" s="18"/>
      <c r="J213" s="18">
        <v>68</v>
      </c>
      <c r="K213" s="56">
        <f t="shared" si="29"/>
        <v>24</v>
      </c>
      <c r="L213" s="56">
        <f t="shared" si="27"/>
        <v>452.39</v>
      </c>
      <c r="M213" s="138" t="s">
        <v>1416</v>
      </c>
      <c r="N213" s="141">
        <v>38</v>
      </c>
      <c r="O213" s="15">
        <v>0.48</v>
      </c>
      <c r="P213" s="18">
        <v>300</v>
      </c>
      <c r="Q213" s="18" t="s">
        <v>640</v>
      </c>
      <c r="R213" s="17" t="s">
        <v>792</v>
      </c>
      <c r="S213" s="17" t="s">
        <v>235</v>
      </c>
      <c r="T213" s="17" t="s">
        <v>1176</v>
      </c>
      <c r="U213" s="17" t="s">
        <v>1333</v>
      </c>
      <c r="V213" s="17" t="s">
        <v>245</v>
      </c>
      <c r="W213" s="17" t="s">
        <v>1289</v>
      </c>
      <c r="X213" s="17" t="str">
        <f t="shared" ref="X213:X276" si="31">IF(Y213="","",CONCATENATE(Y213,"  ",Z213,"  ",AA213,"  ",AB213,"  ",AC213,"  ",AD213,"  ",AE213,"  ",AF213,"  ",AG213,"  ",AH213,"  ",AI213,"  ",AJ213,"  ",AK213,"  ",AL213,"  ",AM213,"  ",AN213,"  ",AO213,"  ",AP213,"  ",AQ213))</f>
        <v xml:space="preserve">K-TF-464  K-TF-227  K-TF-220  K-TF-219                              </v>
      </c>
      <c r="Y213" s="17" t="s">
        <v>1831</v>
      </c>
      <c r="Z213" s="17" t="s">
        <v>1931</v>
      </c>
      <c r="AA213" s="17" t="s">
        <v>1924</v>
      </c>
      <c r="AB213" s="17" t="s">
        <v>1925</v>
      </c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40"/>
      <c r="AT213" s="33" t="s">
        <v>807</v>
      </c>
      <c r="AU213" s="33" t="s">
        <v>908</v>
      </c>
      <c r="AV213" s="36" t="s">
        <v>1014</v>
      </c>
      <c r="AW213" s="33" t="str">
        <f t="shared" si="24"/>
        <v>L-SOFC305-01</v>
      </c>
      <c r="AX213" s="33" t="s">
        <v>908</v>
      </c>
      <c r="AZ213" s="81" t="str">
        <f t="shared" ref="AZ213:AZ276" si="32">IF(F213="","",CONCATENATE(E213," ",F213," ",G213,"-",H213,"㎟","-",D213))</f>
        <v>0.6/1kV FR-CV 1C-185㎟-P</v>
      </c>
    </row>
    <row r="214" spans="1:52" s="4" customFormat="1" ht="25" hidden="1" customHeight="1">
      <c r="A214" s="60" t="str">
        <f t="shared" si="30"/>
        <v>X</v>
      </c>
      <c r="B214" s="60">
        <f t="shared" si="25"/>
        <v>192</v>
      </c>
      <c r="C214" s="55" t="str">
        <f t="shared" si="28"/>
        <v>L-SOFC305-02</v>
      </c>
      <c r="D214" s="56" t="s">
        <v>638</v>
      </c>
      <c r="E214" s="51" t="s">
        <v>34</v>
      </c>
      <c r="F214" s="16" t="s">
        <v>94</v>
      </c>
      <c r="G214" s="17" t="s">
        <v>63</v>
      </c>
      <c r="H214" s="18">
        <v>185</v>
      </c>
      <c r="I214" s="18"/>
      <c r="J214" s="18">
        <v>68</v>
      </c>
      <c r="K214" s="56">
        <f t="shared" si="29"/>
        <v>24</v>
      </c>
      <c r="L214" s="56">
        <f t="shared" si="27"/>
        <v>452.39</v>
      </c>
      <c r="M214" s="140"/>
      <c r="N214" s="142"/>
      <c r="O214" s="15">
        <v>0.48</v>
      </c>
      <c r="P214" s="18">
        <v>300</v>
      </c>
      <c r="Q214" s="18" t="s">
        <v>642</v>
      </c>
      <c r="R214" s="17" t="s">
        <v>792</v>
      </c>
      <c r="S214" s="17" t="s">
        <v>224</v>
      </c>
      <c r="T214" s="17" t="s">
        <v>1176</v>
      </c>
      <c r="U214" s="17" t="s">
        <v>1333</v>
      </c>
      <c r="V214" s="17" t="s">
        <v>245</v>
      </c>
      <c r="W214" s="17" t="s">
        <v>1289</v>
      </c>
      <c r="X214" s="17" t="str">
        <f t="shared" si="31"/>
        <v xml:space="preserve">K-TF-464  K-TF-227  K-TF-220  K-TF-219                              </v>
      </c>
      <c r="Y214" s="17" t="s">
        <v>1831</v>
      </c>
      <c r="Z214" s="17" t="s">
        <v>1931</v>
      </c>
      <c r="AA214" s="17" t="s">
        <v>1924</v>
      </c>
      <c r="AB214" s="17" t="s">
        <v>1925</v>
      </c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40"/>
      <c r="AT214" s="33" t="s">
        <v>807</v>
      </c>
      <c r="AU214" s="33" t="s">
        <v>908</v>
      </c>
      <c r="AV214" s="36" t="s">
        <v>1015</v>
      </c>
      <c r="AW214" s="33" t="str">
        <f t="shared" si="24"/>
        <v>L-SOFC305-02</v>
      </c>
      <c r="AX214" s="33" t="s">
        <v>908</v>
      </c>
      <c r="AZ214" s="81" t="str">
        <f t="shared" si="32"/>
        <v>0.6/1kV FR-CV 1C-185㎟-P</v>
      </c>
    </row>
    <row r="215" spans="1:52" s="4" customFormat="1" ht="25" hidden="1" customHeight="1">
      <c r="A215" s="60" t="str">
        <f t="shared" si="30"/>
        <v>X</v>
      </c>
      <c r="B215" s="60">
        <f t="shared" si="25"/>
        <v>193</v>
      </c>
      <c r="C215" s="55" t="str">
        <f t="shared" si="28"/>
        <v>L-SOFC305-03</v>
      </c>
      <c r="D215" s="56" t="s">
        <v>638</v>
      </c>
      <c r="E215" s="51" t="s">
        <v>118</v>
      </c>
      <c r="F215" s="16" t="s">
        <v>99</v>
      </c>
      <c r="G215" s="17" t="s">
        <v>63</v>
      </c>
      <c r="H215" s="18">
        <v>185</v>
      </c>
      <c r="I215" s="18"/>
      <c r="J215" s="18">
        <v>68</v>
      </c>
      <c r="K215" s="56">
        <f t="shared" si="29"/>
        <v>24</v>
      </c>
      <c r="L215" s="56">
        <f t="shared" si="27"/>
        <v>452.39</v>
      </c>
      <c r="M215" s="139"/>
      <c r="N215" s="143"/>
      <c r="O215" s="15">
        <v>0.48</v>
      </c>
      <c r="P215" s="18">
        <v>300</v>
      </c>
      <c r="Q215" s="18" t="s">
        <v>641</v>
      </c>
      <c r="R215" s="17" t="s">
        <v>792</v>
      </c>
      <c r="S215" s="17" t="s">
        <v>230</v>
      </c>
      <c r="T215" s="17" t="s">
        <v>1176</v>
      </c>
      <c r="U215" s="17" t="s">
        <v>1333</v>
      </c>
      <c r="V215" s="17" t="s">
        <v>245</v>
      </c>
      <c r="W215" s="17" t="s">
        <v>1289</v>
      </c>
      <c r="X215" s="17" t="str">
        <f t="shared" si="31"/>
        <v xml:space="preserve">K-TF-464  K-TF-227  K-TF-220  K-TF-219                              </v>
      </c>
      <c r="Y215" s="17" t="s">
        <v>1831</v>
      </c>
      <c r="Z215" s="17" t="s">
        <v>1931</v>
      </c>
      <c r="AA215" s="17" t="s">
        <v>1924</v>
      </c>
      <c r="AB215" s="17" t="s">
        <v>1925</v>
      </c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40"/>
      <c r="AT215" s="33" t="s">
        <v>807</v>
      </c>
      <c r="AU215" s="33" t="s">
        <v>908</v>
      </c>
      <c r="AV215" s="36" t="s">
        <v>1020</v>
      </c>
      <c r="AW215" s="33" t="str">
        <f t="shared" si="24"/>
        <v>L-SOFC305-03</v>
      </c>
      <c r="AX215" s="33" t="s">
        <v>908</v>
      </c>
      <c r="AZ215" s="81" t="str">
        <f t="shared" si="32"/>
        <v>0.6/1kV FR-CV 1C-185㎟-P</v>
      </c>
    </row>
    <row r="216" spans="1:52" s="4" customFormat="1" ht="25" hidden="1" customHeight="1">
      <c r="A216" s="60" t="str">
        <f t="shared" si="30"/>
        <v>X</v>
      </c>
      <c r="B216" s="60">
        <f t="shared" si="25"/>
        <v>194</v>
      </c>
      <c r="C216" s="55" t="str">
        <f t="shared" si="28"/>
        <v>L-SOFC305-04</v>
      </c>
      <c r="D216" s="56" t="s">
        <v>638</v>
      </c>
      <c r="E216" s="51" t="s">
        <v>100</v>
      </c>
      <c r="F216" s="16" t="s">
        <v>94</v>
      </c>
      <c r="G216" s="17" t="s">
        <v>63</v>
      </c>
      <c r="H216" s="18">
        <v>185</v>
      </c>
      <c r="I216" s="18"/>
      <c r="J216" s="18">
        <v>68</v>
      </c>
      <c r="K216" s="56">
        <f t="shared" si="29"/>
        <v>24</v>
      </c>
      <c r="L216" s="56">
        <f t="shared" si="27"/>
        <v>452.39</v>
      </c>
      <c r="M216" s="138" t="s">
        <v>1417</v>
      </c>
      <c r="N216" s="141">
        <v>38</v>
      </c>
      <c r="O216" s="15">
        <v>0.48</v>
      </c>
      <c r="P216" s="18">
        <v>300</v>
      </c>
      <c r="Q216" s="18" t="s">
        <v>640</v>
      </c>
      <c r="R216" s="17" t="s">
        <v>792</v>
      </c>
      <c r="S216" s="17" t="s">
        <v>234</v>
      </c>
      <c r="T216" s="17" t="s">
        <v>1176</v>
      </c>
      <c r="U216" s="17" t="s">
        <v>1333</v>
      </c>
      <c r="V216" s="17" t="s">
        <v>246</v>
      </c>
      <c r="W216" s="17" t="s">
        <v>1289</v>
      </c>
      <c r="X216" s="17" t="str">
        <f t="shared" si="31"/>
        <v xml:space="preserve">K-TF-464  K-TF-227  K-TF-220  K-TF-219                              </v>
      </c>
      <c r="Y216" s="17" t="s">
        <v>1831</v>
      </c>
      <c r="Z216" s="17" t="s">
        <v>1931</v>
      </c>
      <c r="AA216" s="17" t="s">
        <v>1924</v>
      </c>
      <c r="AB216" s="17" t="s">
        <v>1925</v>
      </c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40"/>
      <c r="AT216" s="33" t="s">
        <v>807</v>
      </c>
      <c r="AU216" s="33" t="s">
        <v>908</v>
      </c>
      <c r="AV216" s="36" t="s">
        <v>1021</v>
      </c>
      <c r="AW216" s="33" t="str">
        <f t="shared" ref="AW216:AW279" si="33">IF(AT216="","",CONCATENATE(AT216,"-",AU216,"-",AV216))</f>
        <v>L-SOFC305-04</v>
      </c>
      <c r="AX216" s="33" t="s">
        <v>908</v>
      </c>
      <c r="AZ216" s="81" t="str">
        <f t="shared" si="32"/>
        <v>0.6/1kV FR-CV 1C-185㎟-P</v>
      </c>
    </row>
    <row r="217" spans="1:52" s="4" customFormat="1" ht="25" hidden="1" customHeight="1">
      <c r="A217" s="60" t="str">
        <f t="shared" si="30"/>
        <v>X</v>
      </c>
      <c r="B217" s="60">
        <f t="shared" si="25"/>
        <v>195</v>
      </c>
      <c r="C217" s="55" t="str">
        <f t="shared" si="28"/>
        <v>L-SOFC305-05</v>
      </c>
      <c r="D217" s="56" t="s">
        <v>638</v>
      </c>
      <c r="E217" s="51" t="s">
        <v>93</v>
      </c>
      <c r="F217" s="16" t="s">
        <v>108</v>
      </c>
      <c r="G217" s="17" t="s">
        <v>56</v>
      </c>
      <c r="H217" s="18">
        <v>185</v>
      </c>
      <c r="I217" s="18"/>
      <c r="J217" s="18">
        <v>68</v>
      </c>
      <c r="K217" s="56">
        <f t="shared" si="29"/>
        <v>24</v>
      </c>
      <c r="L217" s="56">
        <f t="shared" si="27"/>
        <v>452.39</v>
      </c>
      <c r="M217" s="140"/>
      <c r="N217" s="142"/>
      <c r="O217" s="15">
        <v>0.48</v>
      </c>
      <c r="P217" s="18">
        <v>300</v>
      </c>
      <c r="Q217" s="18" t="s">
        <v>642</v>
      </c>
      <c r="R217" s="17" t="s">
        <v>792</v>
      </c>
      <c r="S217" s="17" t="s">
        <v>230</v>
      </c>
      <c r="T217" s="17" t="s">
        <v>1176</v>
      </c>
      <c r="U217" s="17" t="s">
        <v>1333</v>
      </c>
      <c r="V217" s="17" t="s">
        <v>247</v>
      </c>
      <c r="W217" s="17" t="s">
        <v>1289</v>
      </c>
      <c r="X217" s="17" t="str">
        <f t="shared" si="31"/>
        <v xml:space="preserve">K-TF-464  K-TF-227  K-TF-220  K-TF-219                              </v>
      </c>
      <c r="Y217" s="17" t="s">
        <v>1831</v>
      </c>
      <c r="Z217" s="17" t="s">
        <v>1931</v>
      </c>
      <c r="AA217" s="17" t="s">
        <v>1924</v>
      </c>
      <c r="AB217" s="17" t="s">
        <v>1925</v>
      </c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40"/>
      <c r="AT217" s="33" t="s">
        <v>807</v>
      </c>
      <c r="AU217" s="33" t="s">
        <v>908</v>
      </c>
      <c r="AV217" s="36" t="s">
        <v>1022</v>
      </c>
      <c r="AW217" s="33" t="str">
        <f t="shared" si="33"/>
        <v>L-SOFC305-05</v>
      </c>
      <c r="AX217" s="33" t="s">
        <v>908</v>
      </c>
      <c r="AZ217" s="81" t="str">
        <f t="shared" si="32"/>
        <v>0.6/1kV FR-CV 1C-185㎟-P</v>
      </c>
    </row>
    <row r="218" spans="1:52" s="4" customFormat="1" ht="25" hidden="1" customHeight="1">
      <c r="A218" s="60" t="str">
        <f t="shared" si="30"/>
        <v>X</v>
      </c>
      <c r="B218" s="60">
        <f t="shared" si="25"/>
        <v>196</v>
      </c>
      <c r="C218" s="55" t="str">
        <f t="shared" si="28"/>
        <v>L-SOFC305-06</v>
      </c>
      <c r="D218" s="56" t="s">
        <v>638</v>
      </c>
      <c r="E218" s="51" t="s">
        <v>106</v>
      </c>
      <c r="F218" s="16" t="s">
        <v>108</v>
      </c>
      <c r="G218" s="17" t="s">
        <v>63</v>
      </c>
      <c r="H218" s="18">
        <v>185</v>
      </c>
      <c r="I218" s="18"/>
      <c r="J218" s="18">
        <v>68</v>
      </c>
      <c r="K218" s="56">
        <f t="shared" si="29"/>
        <v>24</v>
      </c>
      <c r="L218" s="56">
        <f t="shared" si="27"/>
        <v>452.39</v>
      </c>
      <c r="M218" s="139"/>
      <c r="N218" s="143"/>
      <c r="O218" s="15">
        <v>0.48</v>
      </c>
      <c r="P218" s="18">
        <v>300</v>
      </c>
      <c r="Q218" s="18" t="s">
        <v>641</v>
      </c>
      <c r="R218" s="17" t="s">
        <v>792</v>
      </c>
      <c r="S218" s="17" t="s">
        <v>224</v>
      </c>
      <c r="T218" s="17" t="s">
        <v>1176</v>
      </c>
      <c r="U218" s="17" t="s">
        <v>1333</v>
      </c>
      <c r="V218" s="17" t="s">
        <v>245</v>
      </c>
      <c r="W218" s="17" t="s">
        <v>1289</v>
      </c>
      <c r="X218" s="17" t="str">
        <f t="shared" si="31"/>
        <v xml:space="preserve">K-TF-464  K-TF-227  K-TF-220  K-TF-219                              </v>
      </c>
      <c r="Y218" s="17" t="s">
        <v>1831</v>
      </c>
      <c r="Z218" s="17" t="s">
        <v>1931</v>
      </c>
      <c r="AA218" s="17" t="s">
        <v>1924</v>
      </c>
      <c r="AB218" s="17" t="s">
        <v>1925</v>
      </c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40"/>
      <c r="AT218" s="33" t="s">
        <v>807</v>
      </c>
      <c r="AU218" s="33" t="s">
        <v>908</v>
      </c>
      <c r="AV218" s="36" t="s">
        <v>1023</v>
      </c>
      <c r="AW218" s="33" t="str">
        <f t="shared" si="33"/>
        <v>L-SOFC305-06</v>
      </c>
      <c r="AX218" s="33" t="s">
        <v>908</v>
      </c>
      <c r="AZ218" s="81" t="str">
        <f t="shared" si="32"/>
        <v>0.6/1kV FR-CV 1C-185㎟-P</v>
      </c>
    </row>
    <row r="219" spans="1:52" s="4" customFormat="1" ht="25" hidden="1" customHeight="1">
      <c r="A219" s="60" t="str">
        <f t="shared" si="30"/>
        <v>X</v>
      </c>
      <c r="B219" s="60">
        <f t="shared" si="25"/>
        <v>197</v>
      </c>
      <c r="C219" s="55" t="str">
        <f t="shared" si="28"/>
        <v>L-SOFC306-01</v>
      </c>
      <c r="D219" s="56" t="s">
        <v>638</v>
      </c>
      <c r="E219" s="51" t="s">
        <v>93</v>
      </c>
      <c r="F219" s="16" t="s">
        <v>99</v>
      </c>
      <c r="G219" s="17" t="s">
        <v>6</v>
      </c>
      <c r="H219" s="18">
        <v>185</v>
      </c>
      <c r="I219" s="18"/>
      <c r="J219" s="18">
        <v>72</v>
      </c>
      <c r="K219" s="56">
        <f t="shared" si="29"/>
        <v>24</v>
      </c>
      <c r="L219" s="56">
        <f t="shared" si="27"/>
        <v>452.39</v>
      </c>
      <c r="M219" s="138" t="s">
        <v>1418</v>
      </c>
      <c r="N219" s="141">
        <v>38</v>
      </c>
      <c r="O219" s="15">
        <v>0.48</v>
      </c>
      <c r="P219" s="18">
        <v>300</v>
      </c>
      <c r="Q219" s="18" t="s">
        <v>642</v>
      </c>
      <c r="R219" s="17" t="s">
        <v>792</v>
      </c>
      <c r="S219" s="17" t="s">
        <v>234</v>
      </c>
      <c r="T219" s="17" t="s">
        <v>1176</v>
      </c>
      <c r="U219" s="17" t="s">
        <v>1333</v>
      </c>
      <c r="V219" s="17" t="s">
        <v>248</v>
      </c>
      <c r="W219" s="17" t="s">
        <v>1290</v>
      </c>
      <c r="X219" s="17" t="str">
        <f t="shared" si="31"/>
        <v xml:space="preserve">K-TF-463  K-TF-226  K-TF-237  K-TF-234                              </v>
      </c>
      <c r="Y219" s="17" t="s">
        <v>1832</v>
      </c>
      <c r="Z219" s="17" t="s">
        <v>1942</v>
      </c>
      <c r="AA219" s="17" t="s">
        <v>1932</v>
      </c>
      <c r="AB219" s="17" t="s">
        <v>1933</v>
      </c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40"/>
      <c r="AT219" s="33" t="s">
        <v>807</v>
      </c>
      <c r="AU219" s="33" t="s">
        <v>909</v>
      </c>
      <c r="AV219" s="36" t="s">
        <v>1014</v>
      </c>
      <c r="AW219" s="33" t="str">
        <f t="shared" si="33"/>
        <v>L-SOFC306-01</v>
      </c>
      <c r="AX219" s="33" t="s">
        <v>909</v>
      </c>
      <c r="AZ219" s="81" t="str">
        <f t="shared" si="32"/>
        <v>0.6/1kV FR-CV 1C-185㎟-P</v>
      </c>
    </row>
    <row r="220" spans="1:52" s="4" customFormat="1" ht="25" hidden="1" customHeight="1">
      <c r="A220" s="60" t="str">
        <f t="shared" si="30"/>
        <v>X</v>
      </c>
      <c r="B220" s="60">
        <f t="shared" si="25"/>
        <v>198</v>
      </c>
      <c r="C220" s="55" t="str">
        <f t="shared" si="28"/>
        <v>L-SOFC306-02</v>
      </c>
      <c r="D220" s="56" t="s">
        <v>638</v>
      </c>
      <c r="E220" s="51" t="s">
        <v>34</v>
      </c>
      <c r="F220" s="16" t="s">
        <v>94</v>
      </c>
      <c r="G220" s="17" t="s">
        <v>63</v>
      </c>
      <c r="H220" s="18">
        <v>185</v>
      </c>
      <c r="I220" s="18"/>
      <c r="J220" s="18">
        <v>72</v>
      </c>
      <c r="K220" s="56">
        <f t="shared" si="29"/>
        <v>24</v>
      </c>
      <c r="L220" s="56">
        <f t="shared" si="27"/>
        <v>452.39</v>
      </c>
      <c r="M220" s="140"/>
      <c r="N220" s="142"/>
      <c r="O220" s="15">
        <v>0.48</v>
      </c>
      <c r="P220" s="18">
        <v>300</v>
      </c>
      <c r="Q220" s="18" t="s">
        <v>640</v>
      </c>
      <c r="R220" s="17" t="s">
        <v>792</v>
      </c>
      <c r="S220" s="17" t="s">
        <v>226</v>
      </c>
      <c r="T220" s="17" t="s">
        <v>1176</v>
      </c>
      <c r="U220" s="17" t="s">
        <v>1333</v>
      </c>
      <c r="V220" s="17" t="s">
        <v>249</v>
      </c>
      <c r="W220" s="17" t="s">
        <v>1290</v>
      </c>
      <c r="X220" s="17" t="str">
        <f t="shared" si="31"/>
        <v xml:space="preserve">K-TF-463  K-TF-226  K-TF-237  K-TF-234                              </v>
      </c>
      <c r="Y220" s="17" t="s">
        <v>1832</v>
      </c>
      <c r="Z220" s="17" t="s">
        <v>1942</v>
      </c>
      <c r="AA220" s="17" t="s">
        <v>1932</v>
      </c>
      <c r="AB220" s="17" t="s">
        <v>1933</v>
      </c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40"/>
      <c r="AT220" s="33" t="s">
        <v>807</v>
      </c>
      <c r="AU220" s="33" t="s">
        <v>909</v>
      </c>
      <c r="AV220" s="36" t="s">
        <v>1015</v>
      </c>
      <c r="AW220" s="33" t="str">
        <f t="shared" si="33"/>
        <v>L-SOFC306-02</v>
      </c>
      <c r="AX220" s="33" t="s">
        <v>909</v>
      </c>
      <c r="AZ220" s="81" t="str">
        <f t="shared" si="32"/>
        <v>0.6/1kV FR-CV 1C-185㎟-P</v>
      </c>
    </row>
    <row r="221" spans="1:52" s="4" customFormat="1" ht="25" hidden="1" customHeight="1">
      <c r="A221" s="60" t="str">
        <f t="shared" si="30"/>
        <v>X</v>
      </c>
      <c r="B221" s="60">
        <f t="shared" si="25"/>
        <v>199</v>
      </c>
      <c r="C221" s="55" t="str">
        <f t="shared" si="28"/>
        <v>L-SOFC306-03</v>
      </c>
      <c r="D221" s="56" t="s">
        <v>638</v>
      </c>
      <c r="E221" s="51" t="s">
        <v>93</v>
      </c>
      <c r="F221" s="16" t="s">
        <v>94</v>
      </c>
      <c r="G221" s="17" t="s">
        <v>63</v>
      </c>
      <c r="H221" s="18">
        <v>185</v>
      </c>
      <c r="I221" s="18"/>
      <c r="J221" s="18">
        <v>72</v>
      </c>
      <c r="K221" s="56">
        <f t="shared" si="29"/>
        <v>24</v>
      </c>
      <c r="L221" s="56">
        <f t="shared" si="27"/>
        <v>452.39</v>
      </c>
      <c r="M221" s="139"/>
      <c r="N221" s="143"/>
      <c r="O221" s="15">
        <v>0.48</v>
      </c>
      <c r="P221" s="18">
        <v>300</v>
      </c>
      <c r="Q221" s="18" t="s">
        <v>642</v>
      </c>
      <c r="R221" s="17" t="s">
        <v>792</v>
      </c>
      <c r="S221" s="17" t="s">
        <v>226</v>
      </c>
      <c r="T221" s="17" t="s">
        <v>1176</v>
      </c>
      <c r="U221" s="17" t="s">
        <v>1333</v>
      </c>
      <c r="V221" s="17" t="s">
        <v>250</v>
      </c>
      <c r="W221" s="17" t="s">
        <v>1290</v>
      </c>
      <c r="X221" s="17" t="str">
        <f t="shared" si="31"/>
        <v xml:space="preserve">K-TF-463  K-TF-226  K-TF-237  K-TF-234                              </v>
      </c>
      <c r="Y221" s="17" t="s">
        <v>1832</v>
      </c>
      <c r="Z221" s="17" t="s">
        <v>1942</v>
      </c>
      <c r="AA221" s="17" t="s">
        <v>1932</v>
      </c>
      <c r="AB221" s="17" t="s">
        <v>1933</v>
      </c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40"/>
      <c r="AT221" s="33" t="s">
        <v>807</v>
      </c>
      <c r="AU221" s="33" t="s">
        <v>909</v>
      </c>
      <c r="AV221" s="36" t="s">
        <v>1020</v>
      </c>
      <c r="AW221" s="33" t="str">
        <f t="shared" si="33"/>
        <v>L-SOFC306-03</v>
      </c>
      <c r="AX221" s="33" t="s">
        <v>909</v>
      </c>
      <c r="AZ221" s="81" t="str">
        <f t="shared" si="32"/>
        <v>0.6/1kV FR-CV 1C-185㎟-P</v>
      </c>
    </row>
    <row r="222" spans="1:52" s="4" customFormat="1" ht="25" hidden="1" customHeight="1">
      <c r="A222" s="60" t="str">
        <f t="shared" si="30"/>
        <v>X</v>
      </c>
      <c r="B222" s="60">
        <f t="shared" si="25"/>
        <v>200</v>
      </c>
      <c r="C222" s="55" t="str">
        <f t="shared" si="28"/>
        <v>L-SOFC306-04</v>
      </c>
      <c r="D222" s="56" t="s">
        <v>638</v>
      </c>
      <c r="E222" s="51" t="s">
        <v>100</v>
      </c>
      <c r="F222" s="16" t="s">
        <v>108</v>
      </c>
      <c r="G222" s="17" t="s">
        <v>92</v>
      </c>
      <c r="H222" s="18">
        <v>185</v>
      </c>
      <c r="I222" s="18"/>
      <c r="J222" s="18">
        <v>72</v>
      </c>
      <c r="K222" s="56">
        <f t="shared" si="29"/>
        <v>24</v>
      </c>
      <c r="L222" s="56">
        <f t="shared" si="27"/>
        <v>452.39</v>
      </c>
      <c r="M222" s="138" t="s">
        <v>1419</v>
      </c>
      <c r="N222" s="141">
        <v>38</v>
      </c>
      <c r="O222" s="15">
        <v>0.48</v>
      </c>
      <c r="P222" s="18">
        <v>300</v>
      </c>
      <c r="Q222" s="18" t="s">
        <v>642</v>
      </c>
      <c r="R222" s="17" t="s">
        <v>792</v>
      </c>
      <c r="S222" s="17" t="s">
        <v>224</v>
      </c>
      <c r="T222" s="17" t="s">
        <v>1176</v>
      </c>
      <c r="U222" s="17" t="s">
        <v>1333</v>
      </c>
      <c r="V222" s="17" t="s">
        <v>251</v>
      </c>
      <c r="W222" s="17" t="s">
        <v>1290</v>
      </c>
      <c r="X222" s="17" t="str">
        <f t="shared" si="31"/>
        <v xml:space="preserve">K-TF-463  K-TF-226  K-TF-237  K-TF-234                              </v>
      </c>
      <c r="Y222" s="17" t="s">
        <v>1832</v>
      </c>
      <c r="Z222" s="17" t="s">
        <v>1942</v>
      </c>
      <c r="AA222" s="17" t="s">
        <v>1932</v>
      </c>
      <c r="AB222" s="17" t="s">
        <v>1933</v>
      </c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40"/>
      <c r="AT222" s="33" t="s">
        <v>807</v>
      </c>
      <c r="AU222" s="33" t="s">
        <v>909</v>
      </c>
      <c r="AV222" s="36" t="s">
        <v>1021</v>
      </c>
      <c r="AW222" s="33" t="str">
        <f t="shared" si="33"/>
        <v>L-SOFC306-04</v>
      </c>
      <c r="AX222" s="33" t="s">
        <v>909</v>
      </c>
      <c r="AZ222" s="81" t="str">
        <f t="shared" si="32"/>
        <v>0.6/1kV FR-CV 1C-185㎟-P</v>
      </c>
    </row>
    <row r="223" spans="1:52" s="4" customFormat="1" ht="25" hidden="1" customHeight="1">
      <c r="A223" s="60" t="str">
        <f t="shared" si="30"/>
        <v>X</v>
      </c>
      <c r="B223" s="60">
        <f t="shared" si="25"/>
        <v>201</v>
      </c>
      <c r="C223" s="55" t="str">
        <f t="shared" si="28"/>
        <v>L-SOFC306-05</v>
      </c>
      <c r="D223" s="56" t="s">
        <v>638</v>
      </c>
      <c r="E223" s="51" t="s">
        <v>106</v>
      </c>
      <c r="F223" s="16" t="s">
        <v>99</v>
      </c>
      <c r="G223" s="17" t="s">
        <v>56</v>
      </c>
      <c r="H223" s="18">
        <v>185</v>
      </c>
      <c r="I223" s="18"/>
      <c r="J223" s="18">
        <v>72</v>
      </c>
      <c r="K223" s="56">
        <f t="shared" si="29"/>
        <v>24</v>
      </c>
      <c r="L223" s="56">
        <f t="shared" si="27"/>
        <v>452.39</v>
      </c>
      <c r="M223" s="140"/>
      <c r="N223" s="142"/>
      <c r="O223" s="15">
        <v>0.48</v>
      </c>
      <c r="P223" s="18">
        <v>300</v>
      </c>
      <c r="Q223" s="18" t="s">
        <v>642</v>
      </c>
      <c r="R223" s="17" t="s">
        <v>792</v>
      </c>
      <c r="S223" s="17" t="s">
        <v>224</v>
      </c>
      <c r="T223" s="17" t="s">
        <v>1176</v>
      </c>
      <c r="U223" s="17" t="s">
        <v>1333</v>
      </c>
      <c r="V223" s="17" t="s">
        <v>252</v>
      </c>
      <c r="W223" s="17" t="s">
        <v>1290</v>
      </c>
      <c r="X223" s="17" t="str">
        <f t="shared" si="31"/>
        <v xml:space="preserve">K-TF-463  K-TF-226  K-TF-237  K-TF-234                              </v>
      </c>
      <c r="Y223" s="17" t="s">
        <v>1832</v>
      </c>
      <c r="Z223" s="17" t="s">
        <v>1942</v>
      </c>
      <c r="AA223" s="17" t="s">
        <v>1932</v>
      </c>
      <c r="AB223" s="17" t="s">
        <v>1933</v>
      </c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40"/>
      <c r="AT223" s="33" t="s">
        <v>807</v>
      </c>
      <c r="AU223" s="33" t="s">
        <v>909</v>
      </c>
      <c r="AV223" s="36" t="s">
        <v>1022</v>
      </c>
      <c r="AW223" s="33" t="str">
        <f t="shared" si="33"/>
        <v>L-SOFC306-05</v>
      </c>
      <c r="AX223" s="33" t="s">
        <v>909</v>
      </c>
      <c r="AZ223" s="81" t="str">
        <f t="shared" si="32"/>
        <v>0.6/1kV FR-CV 1C-185㎟-P</v>
      </c>
    </row>
    <row r="224" spans="1:52" s="4" customFormat="1" ht="25" hidden="1" customHeight="1">
      <c r="A224" s="60" t="str">
        <f t="shared" si="30"/>
        <v>X</v>
      </c>
      <c r="B224" s="60">
        <f t="shared" si="25"/>
        <v>202</v>
      </c>
      <c r="C224" s="55" t="str">
        <f t="shared" si="28"/>
        <v>L-SOFC306-06</v>
      </c>
      <c r="D224" s="56" t="s">
        <v>638</v>
      </c>
      <c r="E224" s="51" t="s">
        <v>34</v>
      </c>
      <c r="F224" s="16" t="s">
        <v>94</v>
      </c>
      <c r="G224" s="17" t="s">
        <v>92</v>
      </c>
      <c r="H224" s="18">
        <v>185</v>
      </c>
      <c r="I224" s="18"/>
      <c r="J224" s="18">
        <v>72</v>
      </c>
      <c r="K224" s="56">
        <f t="shared" si="29"/>
        <v>24</v>
      </c>
      <c r="L224" s="56">
        <f t="shared" si="27"/>
        <v>452.39</v>
      </c>
      <c r="M224" s="139"/>
      <c r="N224" s="143"/>
      <c r="O224" s="15">
        <v>0.48</v>
      </c>
      <c r="P224" s="18">
        <v>300</v>
      </c>
      <c r="Q224" s="18" t="s">
        <v>641</v>
      </c>
      <c r="R224" s="17" t="s">
        <v>792</v>
      </c>
      <c r="S224" s="17" t="s">
        <v>234</v>
      </c>
      <c r="T224" s="17" t="s">
        <v>1176</v>
      </c>
      <c r="U224" s="17" t="s">
        <v>1333</v>
      </c>
      <c r="V224" s="17" t="s">
        <v>249</v>
      </c>
      <c r="W224" s="17" t="s">
        <v>1290</v>
      </c>
      <c r="X224" s="17" t="str">
        <f t="shared" si="31"/>
        <v xml:space="preserve">K-TF-463  K-TF-226  K-TF-237  K-TF-234                              </v>
      </c>
      <c r="Y224" s="17" t="s">
        <v>1832</v>
      </c>
      <c r="Z224" s="17" t="s">
        <v>1942</v>
      </c>
      <c r="AA224" s="17" t="s">
        <v>1932</v>
      </c>
      <c r="AB224" s="17" t="s">
        <v>1933</v>
      </c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40"/>
      <c r="AT224" s="33" t="s">
        <v>807</v>
      </c>
      <c r="AU224" s="33" t="s">
        <v>909</v>
      </c>
      <c r="AV224" s="36" t="s">
        <v>1023</v>
      </c>
      <c r="AW224" s="33" t="str">
        <f t="shared" si="33"/>
        <v>L-SOFC306-06</v>
      </c>
      <c r="AX224" s="33" t="s">
        <v>909</v>
      </c>
      <c r="AZ224" s="81" t="str">
        <f t="shared" si="32"/>
        <v>0.6/1kV FR-CV 1C-185㎟-P</v>
      </c>
    </row>
    <row r="225" spans="1:52" s="4" customFormat="1" ht="25" hidden="1" customHeight="1">
      <c r="A225" s="60" t="str">
        <f t="shared" si="30"/>
        <v>X</v>
      </c>
      <c r="B225" s="60">
        <f t="shared" si="25"/>
        <v>203</v>
      </c>
      <c r="C225" s="55" t="str">
        <f t="shared" si="28"/>
        <v>L-SOFC307-01</v>
      </c>
      <c r="D225" s="56" t="s">
        <v>638</v>
      </c>
      <c r="E225" s="51" t="s">
        <v>106</v>
      </c>
      <c r="F225" s="16" t="s">
        <v>94</v>
      </c>
      <c r="G225" s="17" t="s">
        <v>56</v>
      </c>
      <c r="H225" s="18">
        <v>185</v>
      </c>
      <c r="I225" s="18"/>
      <c r="J225" s="18">
        <v>72</v>
      </c>
      <c r="K225" s="56">
        <f t="shared" si="29"/>
        <v>24</v>
      </c>
      <c r="L225" s="56">
        <f t="shared" si="27"/>
        <v>452.39</v>
      </c>
      <c r="M225" s="138" t="s">
        <v>1420</v>
      </c>
      <c r="N225" s="141">
        <v>38</v>
      </c>
      <c r="O225" s="15">
        <v>0.48</v>
      </c>
      <c r="P225" s="18">
        <v>300</v>
      </c>
      <c r="Q225" s="18" t="s">
        <v>642</v>
      </c>
      <c r="R225" s="17" t="s">
        <v>792</v>
      </c>
      <c r="S225" s="17" t="s">
        <v>230</v>
      </c>
      <c r="T225" s="17" t="s">
        <v>1176</v>
      </c>
      <c r="U225" s="17" t="s">
        <v>1333</v>
      </c>
      <c r="V225" s="17" t="s">
        <v>253</v>
      </c>
      <c r="W225" s="17" t="s">
        <v>1291</v>
      </c>
      <c r="X225" s="17" t="str">
        <f t="shared" si="31"/>
        <v xml:space="preserve">K-TF-463  K-TF-226  K-TF-237  K-TF-234                              </v>
      </c>
      <c r="Y225" s="17" t="s">
        <v>1832</v>
      </c>
      <c r="Z225" s="17" t="s">
        <v>1942</v>
      </c>
      <c r="AA225" s="17" t="s">
        <v>1932</v>
      </c>
      <c r="AB225" s="17" t="s">
        <v>1933</v>
      </c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40"/>
      <c r="AT225" s="33" t="s">
        <v>807</v>
      </c>
      <c r="AU225" s="33" t="s">
        <v>910</v>
      </c>
      <c r="AV225" s="36" t="s">
        <v>1014</v>
      </c>
      <c r="AW225" s="33" t="str">
        <f t="shared" si="33"/>
        <v>L-SOFC307-01</v>
      </c>
      <c r="AX225" s="33" t="s">
        <v>910</v>
      </c>
      <c r="AZ225" s="81" t="str">
        <f t="shared" si="32"/>
        <v>0.6/1kV FR-CV 1C-185㎟-P</v>
      </c>
    </row>
    <row r="226" spans="1:52" s="4" customFormat="1" ht="25" hidden="1" customHeight="1">
      <c r="A226" s="60" t="str">
        <f t="shared" si="30"/>
        <v>X</v>
      </c>
      <c r="B226" s="60">
        <f t="shared" si="25"/>
        <v>204</v>
      </c>
      <c r="C226" s="55" t="str">
        <f t="shared" si="28"/>
        <v>L-SOFC307-02</v>
      </c>
      <c r="D226" s="56" t="s">
        <v>638</v>
      </c>
      <c r="E226" s="51" t="s">
        <v>93</v>
      </c>
      <c r="F226" s="16" t="s">
        <v>99</v>
      </c>
      <c r="G226" s="17" t="s">
        <v>63</v>
      </c>
      <c r="H226" s="18">
        <v>185</v>
      </c>
      <c r="I226" s="18"/>
      <c r="J226" s="18">
        <v>72</v>
      </c>
      <c r="K226" s="56">
        <f t="shared" si="29"/>
        <v>24</v>
      </c>
      <c r="L226" s="56">
        <f t="shared" si="27"/>
        <v>452.39</v>
      </c>
      <c r="M226" s="140"/>
      <c r="N226" s="142"/>
      <c r="O226" s="15">
        <v>0.48</v>
      </c>
      <c r="P226" s="18">
        <v>300</v>
      </c>
      <c r="Q226" s="18" t="s">
        <v>640</v>
      </c>
      <c r="R226" s="17" t="s">
        <v>792</v>
      </c>
      <c r="S226" s="17" t="s">
        <v>230</v>
      </c>
      <c r="T226" s="17" t="s">
        <v>1176</v>
      </c>
      <c r="U226" s="17" t="s">
        <v>1333</v>
      </c>
      <c r="V226" s="17" t="s">
        <v>253</v>
      </c>
      <c r="W226" s="17" t="s">
        <v>1291</v>
      </c>
      <c r="X226" s="17" t="str">
        <f t="shared" si="31"/>
        <v xml:space="preserve">K-TF-463  K-TF-226  K-TF-237  K-TF-234                              </v>
      </c>
      <c r="Y226" s="17" t="s">
        <v>1832</v>
      </c>
      <c r="Z226" s="17" t="s">
        <v>1942</v>
      </c>
      <c r="AA226" s="17" t="s">
        <v>1932</v>
      </c>
      <c r="AB226" s="17" t="s">
        <v>1933</v>
      </c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40"/>
      <c r="AT226" s="33" t="s">
        <v>807</v>
      </c>
      <c r="AU226" s="33" t="s">
        <v>910</v>
      </c>
      <c r="AV226" s="36" t="s">
        <v>1015</v>
      </c>
      <c r="AW226" s="33" t="str">
        <f t="shared" si="33"/>
        <v>L-SOFC307-02</v>
      </c>
      <c r="AX226" s="33" t="s">
        <v>910</v>
      </c>
      <c r="AZ226" s="81" t="str">
        <f t="shared" si="32"/>
        <v>0.6/1kV FR-CV 1C-185㎟-P</v>
      </c>
    </row>
    <row r="227" spans="1:52" s="4" customFormat="1" ht="25" hidden="1" customHeight="1">
      <c r="A227" s="60" t="str">
        <f t="shared" si="30"/>
        <v>X</v>
      </c>
      <c r="B227" s="60">
        <f t="shared" si="25"/>
        <v>205</v>
      </c>
      <c r="C227" s="55" t="str">
        <f t="shared" si="28"/>
        <v>L-SOFC307-03</v>
      </c>
      <c r="D227" s="56" t="s">
        <v>638</v>
      </c>
      <c r="E227" s="51" t="s">
        <v>93</v>
      </c>
      <c r="F227" s="16" t="s">
        <v>121</v>
      </c>
      <c r="G227" s="17" t="s">
        <v>63</v>
      </c>
      <c r="H227" s="18">
        <v>185</v>
      </c>
      <c r="I227" s="18"/>
      <c r="J227" s="18">
        <v>72</v>
      </c>
      <c r="K227" s="56">
        <f t="shared" si="29"/>
        <v>24</v>
      </c>
      <c r="L227" s="56">
        <f t="shared" si="27"/>
        <v>452.39</v>
      </c>
      <c r="M227" s="139"/>
      <c r="N227" s="143"/>
      <c r="O227" s="15">
        <v>0.48</v>
      </c>
      <c r="P227" s="18">
        <v>300</v>
      </c>
      <c r="Q227" s="18" t="s">
        <v>641</v>
      </c>
      <c r="R227" s="17" t="s">
        <v>792</v>
      </c>
      <c r="S227" s="17" t="s">
        <v>226</v>
      </c>
      <c r="T227" s="17" t="s">
        <v>1176</v>
      </c>
      <c r="U227" s="17" t="s">
        <v>1333</v>
      </c>
      <c r="V227" s="17" t="s">
        <v>254</v>
      </c>
      <c r="W227" s="17" t="s">
        <v>1291</v>
      </c>
      <c r="X227" s="17" t="str">
        <f t="shared" si="31"/>
        <v xml:space="preserve">K-TF-463  K-TF-226  K-TF-237  K-TF-234                              </v>
      </c>
      <c r="Y227" s="17" t="s">
        <v>1832</v>
      </c>
      <c r="Z227" s="17" t="s">
        <v>1942</v>
      </c>
      <c r="AA227" s="17" t="s">
        <v>1932</v>
      </c>
      <c r="AB227" s="17" t="s">
        <v>1933</v>
      </c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40"/>
      <c r="AT227" s="33" t="s">
        <v>807</v>
      </c>
      <c r="AU227" s="33" t="s">
        <v>910</v>
      </c>
      <c r="AV227" s="36" t="s">
        <v>1020</v>
      </c>
      <c r="AW227" s="33" t="str">
        <f t="shared" si="33"/>
        <v>L-SOFC307-03</v>
      </c>
      <c r="AX227" s="33" t="s">
        <v>910</v>
      </c>
      <c r="AZ227" s="81" t="str">
        <f t="shared" si="32"/>
        <v>0.6/1kV FR-CV 1C-185㎟-P</v>
      </c>
    </row>
    <row r="228" spans="1:52" s="4" customFormat="1" ht="25" hidden="1" customHeight="1">
      <c r="A228" s="60" t="str">
        <f t="shared" si="30"/>
        <v>X</v>
      </c>
      <c r="B228" s="60">
        <f t="shared" si="25"/>
        <v>206</v>
      </c>
      <c r="C228" s="55" t="str">
        <f t="shared" si="28"/>
        <v>L-SOFC307-04</v>
      </c>
      <c r="D228" s="56" t="s">
        <v>638</v>
      </c>
      <c r="E228" s="51" t="s">
        <v>100</v>
      </c>
      <c r="F228" s="16" t="s">
        <v>94</v>
      </c>
      <c r="G228" s="17" t="s">
        <v>63</v>
      </c>
      <c r="H228" s="18">
        <v>185</v>
      </c>
      <c r="I228" s="18"/>
      <c r="J228" s="18">
        <v>72</v>
      </c>
      <c r="K228" s="56">
        <f t="shared" si="29"/>
        <v>24</v>
      </c>
      <c r="L228" s="56">
        <f t="shared" si="27"/>
        <v>452.39</v>
      </c>
      <c r="M228" s="138" t="s">
        <v>1421</v>
      </c>
      <c r="N228" s="141">
        <v>38</v>
      </c>
      <c r="O228" s="15">
        <v>0.48</v>
      </c>
      <c r="P228" s="18">
        <v>300</v>
      </c>
      <c r="Q228" s="18" t="s">
        <v>642</v>
      </c>
      <c r="R228" s="17" t="s">
        <v>792</v>
      </c>
      <c r="S228" s="17" t="s">
        <v>224</v>
      </c>
      <c r="T228" s="17" t="s">
        <v>1176</v>
      </c>
      <c r="U228" s="17" t="s">
        <v>1333</v>
      </c>
      <c r="V228" s="17" t="s">
        <v>255</v>
      </c>
      <c r="W228" s="17" t="s">
        <v>1291</v>
      </c>
      <c r="X228" s="17" t="str">
        <f t="shared" si="31"/>
        <v xml:space="preserve">K-TF-463  K-TF-226  K-TF-237  K-TF-234                              </v>
      </c>
      <c r="Y228" s="17" t="s">
        <v>1832</v>
      </c>
      <c r="Z228" s="17" t="s">
        <v>1942</v>
      </c>
      <c r="AA228" s="17" t="s">
        <v>1932</v>
      </c>
      <c r="AB228" s="17" t="s">
        <v>1933</v>
      </c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40"/>
      <c r="AT228" s="33" t="s">
        <v>807</v>
      </c>
      <c r="AU228" s="33" t="s">
        <v>910</v>
      </c>
      <c r="AV228" s="36" t="s">
        <v>1021</v>
      </c>
      <c r="AW228" s="33" t="str">
        <f t="shared" si="33"/>
        <v>L-SOFC307-04</v>
      </c>
      <c r="AX228" s="33" t="s">
        <v>910</v>
      </c>
      <c r="AZ228" s="81" t="str">
        <f t="shared" si="32"/>
        <v>0.6/1kV FR-CV 1C-185㎟-P</v>
      </c>
    </row>
    <row r="229" spans="1:52" s="4" customFormat="1" ht="25" hidden="1" customHeight="1">
      <c r="A229" s="60" t="str">
        <f t="shared" si="30"/>
        <v>X</v>
      </c>
      <c r="B229" s="60">
        <f t="shared" si="25"/>
        <v>207</v>
      </c>
      <c r="C229" s="55" t="str">
        <f t="shared" si="28"/>
        <v>L-SOFC307-05</v>
      </c>
      <c r="D229" s="56" t="s">
        <v>638</v>
      </c>
      <c r="E229" s="51" t="s">
        <v>106</v>
      </c>
      <c r="F229" s="16" t="s">
        <v>109</v>
      </c>
      <c r="G229" s="17" t="s">
        <v>63</v>
      </c>
      <c r="H229" s="18">
        <v>185</v>
      </c>
      <c r="I229" s="18"/>
      <c r="J229" s="18">
        <v>72</v>
      </c>
      <c r="K229" s="56">
        <f t="shared" si="29"/>
        <v>24</v>
      </c>
      <c r="L229" s="56">
        <f t="shared" si="27"/>
        <v>452.39</v>
      </c>
      <c r="M229" s="140"/>
      <c r="N229" s="142"/>
      <c r="O229" s="15">
        <v>0.48</v>
      </c>
      <c r="P229" s="18">
        <v>300</v>
      </c>
      <c r="Q229" s="18" t="s">
        <v>642</v>
      </c>
      <c r="R229" s="17" t="s">
        <v>792</v>
      </c>
      <c r="S229" s="17" t="s">
        <v>230</v>
      </c>
      <c r="T229" s="17" t="s">
        <v>1176</v>
      </c>
      <c r="U229" s="17" t="s">
        <v>1333</v>
      </c>
      <c r="V229" s="17" t="s">
        <v>254</v>
      </c>
      <c r="W229" s="17" t="s">
        <v>1291</v>
      </c>
      <c r="X229" s="17" t="str">
        <f t="shared" si="31"/>
        <v xml:space="preserve">K-TF-463  K-TF-226  K-TF-237  K-TF-234                              </v>
      </c>
      <c r="Y229" s="17" t="s">
        <v>1832</v>
      </c>
      <c r="Z229" s="17" t="s">
        <v>1942</v>
      </c>
      <c r="AA229" s="17" t="s">
        <v>1932</v>
      </c>
      <c r="AB229" s="17" t="s">
        <v>1933</v>
      </c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40"/>
      <c r="AT229" s="33" t="s">
        <v>807</v>
      </c>
      <c r="AU229" s="33" t="s">
        <v>910</v>
      </c>
      <c r="AV229" s="36" t="s">
        <v>1022</v>
      </c>
      <c r="AW229" s="33" t="str">
        <f t="shared" si="33"/>
        <v>L-SOFC307-05</v>
      </c>
      <c r="AX229" s="33" t="s">
        <v>910</v>
      </c>
      <c r="AZ229" s="81" t="str">
        <f t="shared" si="32"/>
        <v>0.6/1kV FR-CV 1C-185㎟-P</v>
      </c>
    </row>
    <row r="230" spans="1:52" s="4" customFormat="1" ht="25" hidden="1" customHeight="1">
      <c r="A230" s="60" t="str">
        <f t="shared" si="30"/>
        <v>X</v>
      </c>
      <c r="B230" s="60">
        <f t="shared" si="25"/>
        <v>208</v>
      </c>
      <c r="C230" s="55" t="str">
        <f t="shared" si="28"/>
        <v>L-SOFC307-06</v>
      </c>
      <c r="D230" s="56" t="s">
        <v>638</v>
      </c>
      <c r="E230" s="51" t="s">
        <v>100</v>
      </c>
      <c r="F230" s="16" t="s">
        <v>99</v>
      </c>
      <c r="G230" s="17" t="s">
        <v>63</v>
      </c>
      <c r="H230" s="18">
        <v>185</v>
      </c>
      <c r="I230" s="18"/>
      <c r="J230" s="18">
        <v>72</v>
      </c>
      <c r="K230" s="56">
        <f t="shared" si="29"/>
        <v>24</v>
      </c>
      <c r="L230" s="56">
        <f t="shared" si="27"/>
        <v>452.39</v>
      </c>
      <c r="M230" s="139"/>
      <c r="N230" s="143"/>
      <c r="O230" s="15">
        <v>0.48</v>
      </c>
      <c r="P230" s="18">
        <v>300</v>
      </c>
      <c r="Q230" s="18" t="s">
        <v>641</v>
      </c>
      <c r="R230" s="17" t="s">
        <v>792</v>
      </c>
      <c r="S230" s="17" t="s">
        <v>230</v>
      </c>
      <c r="T230" s="17" t="s">
        <v>1176</v>
      </c>
      <c r="U230" s="17" t="s">
        <v>1333</v>
      </c>
      <c r="V230" s="17" t="s">
        <v>254</v>
      </c>
      <c r="W230" s="17" t="s">
        <v>1291</v>
      </c>
      <c r="X230" s="17" t="str">
        <f t="shared" si="31"/>
        <v xml:space="preserve">K-TF-463  K-TF-226  K-TF-237  K-TF-234                              </v>
      </c>
      <c r="Y230" s="17" t="s">
        <v>1832</v>
      </c>
      <c r="Z230" s="17" t="s">
        <v>1942</v>
      </c>
      <c r="AA230" s="17" t="s">
        <v>1932</v>
      </c>
      <c r="AB230" s="17" t="s">
        <v>1933</v>
      </c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40"/>
      <c r="AT230" s="33" t="s">
        <v>807</v>
      </c>
      <c r="AU230" s="33" t="s">
        <v>910</v>
      </c>
      <c r="AV230" s="36" t="s">
        <v>1023</v>
      </c>
      <c r="AW230" s="33" t="str">
        <f t="shared" si="33"/>
        <v>L-SOFC307-06</v>
      </c>
      <c r="AX230" s="33" t="s">
        <v>910</v>
      </c>
      <c r="AZ230" s="81" t="str">
        <f t="shared" si="32"/>
        <v>0.6/1kV FR-CV 1C-185㎟-P</v>
      </c>
    </row>
    <row r="231" spans="1:52" s="4" customFormat="1" ht="25" hidden="1" customHeight="1">
      <c r="A231" s="60" t="str">
        <f t="shared" si="30"/>
        <v>X</v>
      </c>
      <c r="B231" s="60">
        <f t="shared" si="25"/>
        <v>209</v>
      </c>
      <c r="C231" s="55" t="str">
        <f t="shared" si="28"/>
        <v>L-SOFC308-01</v>
      </c>
      <c r="D231" s="56" t="s">
        <v>638</v>
      </c>
      <c r="E231" s="51" t="s">
        <v>93</v>
      </c>
      <c r="F231" s="16" t="s">
        <v>94</v>
      </c>
      <c r="G231" s="17" t="s">
        <v>63</v>
      </c>
      <c r="H231" s="18">
        <v>185</v>
      </c>
      <c r="I231" s="18"/>
      <c r="J231" s="18">
        <v>74</v>
      </c>
      <c r="K231" s="56">
        <f t="shared" si="29"/>
        <v>24</v>
      </c>
      <c r="L231" s="56">
        <f t="shared" si="27"/>
        <v>452.39</v>
      </c>
      <c r="M231" s="138" t="s">
        <v>1422</v>
      </c>
      <c r="N231" s="141">
        <v>39</v>
      </c>
      <c r="O231" s="15">
        <v>0.48</v>
      </c>
      <c r="P231" s="18">
        <v>300</v>
      </c>
      <c r="Q231" s="18" t="s">
        <v>642</v>
      </c>
      <c r="R231" s="17" t="s">
        <v>792</v>
      </c>
      <c r="S231" s="17" t="s">
        <v>226</v>
      </c>
      <c r="T231" s="17" t="s">
        <v>1176</v>
      </c>
      <c r="U231" s="17" t="s">
        <v>1333</v>
      </c>
      <c r="V231" s="17" t="s">
        <v>256</v>
      </c>
      <c r="W231" s="17" t="s">
        <v>1292</v>
      </c>
      <c r="X231" s="17" t="str">
        <f t="shared" si="31"/>
        <v xml:space="preserve">K-TF-463  K-TF-226  K-TF-237  K-TF-234                              </v>
      </c>
      <c r="Y231" s="17" t="s">
        <v>1832</v>
      </c>
      <c r="Z231" s="17" t="s">
        <v>1942</v>
      </c>
      <c r="AA231" s="17" t="s">
        <v>1932</v>
      </c>
      <c r="AB231" s="17" t="s">
        <v>1933</v>
      </c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40"/>
      <c r="AT231" s="33" t="s">
        <v>807</v>
      </c>
      <c r="AU231" s="33" t="s">
        <v>911</v>
      </c>
      <c r="AV231" s="36" t="s">
        <v>1014</v>
      </c>
      <c r="AW231" s="33" t="str">
        <f t="shared" si="33"/>
        <v>L-SOFC308-01</v>
      </c>
      <c r="AX231" s="33" t="s">
        <v>911</v>
      </c>
      <c r="AZ231" s="81" t="str">
        <f t="shared" si="32"/>
        <v>0.6/1kV FR-CV 1C-185㎟-P</v>
      </c>
    </row>
    <row r="232" spans="1:52" s="4" customFormat="1" ht="25" hidden="1" customHeight="1">
      <c r="A232" s="60" t="str">
        <f t="shared" si="30"/>
        <v>X</v>
      </c>
      <c r="B232" s="60">
        <f t="shared" si="25"/>
        <v>210</v>
      </c>
      <c r="C232" s="55" t="str">
        <f t="shared" si="28"/>
        <v>L-SOFC308-02</v>
      </c>
      <c r="D232" s="56" t="s">
        <v>638</v>
      </c>
      <c r="E232" s="51" t="s">
        <v>106</v>
      </c>
      <c r="F232" s="16" t="s">
        <v>109</v>
      </c>
      <c r="G232" s="17" t="s">
        <v>56</v>
      </c>
      <c r="H232" s="18">
        <v>185</v>
      </c>
      <c r="I232" s="18"/>
      <c r="J232" s="18">
        <v>74</v>
      </c>
      <c r="K232" s="56">
        <f t="shared" si="29"/>
        <v>24</v>
      </c>
      <c r="L232" s="56">
        <f t="shared" si="27"/>
        <v>452.39</v>
      </c>
      <c r="M232" s="140"/>
      <c r="N232" s="142"/>
      <c r="O232" s="15">
        <v>0.48</v>
      </c>
      <c r="P232" s="18">
        <v>300</v>
      </c>
      <c r="Q232" s="18" t="s">
        <v>642</v>
      </c>
      <c r="R232" s="17" t="s">
        <v>792</v>
      </c>
      <c r="S232" s="17" t="s">
        <v>226</v>
      </c>
      <c r="T232" s="17" t="s">
        <v>1176</v>
      </c>
      <c r="U232" s="17" t="s">
        <v>1333</v>
      </c>
      <c r="V232" s="17" t="s">
        <v>257</v>
      </c>
      <c r="W232" s="17" t="s">
        <v>1292</v>
      </c>
      <c r="X232" s="17" t="str">
        <f t="shared" si="31"/>
        <v xml:space="preserve">K-TF-463  K-TF-226  K-TF-237  K-TF-234                              </v>
      </c>
      <c r="Y232" s="17" t="s">
        <v>1832</v>
      </c>
      <c r="Z232" s="17" t="s">
        <v>1942</v>
      </c>
      <c r="AA232" s="17" t="s">
        <v>1932</v>
      </c>
      <c r="AB232" s="17" t="s">
        <v>1933</v>
      </c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40"/>
      <c r="AT232" s="33" t="s">
        <v>807</v>
      </c>
      <c r="AU232" s="33" t="s">
        <v>911</v>
      </c>
      <c r="AV232" s="36" t="s">
        <v>1015</v>
      </c>
      <c r="AW232" s="33" t="str">
        <f t="shared" si="33"/>
        <v>L-SOFC308-02</v>
      </c>
      <c r="AX232" s="33" t="s">
        <v>911</v>
      </c>
      <c r="AZ232" s="81" t="str">
        <f t="shared" si="32"/>
        <v>0.6/1kV FR-CV 1C-185㎟-P</v>
      </c>
    </row>
    <row r="233" spans="1:52" s="4" customFormat="1" ht="25" hidden="1" customHeight="1">
      <c r="A233" s="60" t="str">
        <f t="shared" si="30"/>
        <v>X</v>
      </c>
      <c r="B233" s="60">
        <f t="shared" si="25"/>
        <v>211</v>
      </c>
      <c r="C233" s="55" t="str">
        <f t="shared" si="28"/>
        <v>L-SOFC308-03</v>
      </c>
      <c r="D233" s="56" t="s">
        <v>638</v>
      </c>
      <c r="E233" s="51" t="s">
        <v>34</v>
      </c>
      <c r="F233" s="16" t="s">
        <v>99</v>
      </c>
      <c r="G233" s="17" t="s">
        <v>63</v>
      </c>
      <c r="H233" s="18">
        <v>185</v>
      </c>
      <c r="I233" s="18"/>
      <c r="J233" s="18">
        <v>74</v>
      </c>
      <c r="K233" s="56">
        <f t="shared" si="29"/>
        <v>24</v>
      </c>
      <c r="L233" s="56">
        <f t="shared" si="27"/>
        <v>452.39</v>
      </c>
      <c r="M233" s="139"/>
      <c r="N233" s="143"/>
      <c r="O233" s="15">
        <v>0.48</v>
      </c>
      <c r="P233" s="18">
        <v>300</v>
      </c>
      <c r="Q233" s="18" t="s">
        <v>641</v>
      </c>
      <c r="R233" s="17" t="s">
        <v>792</v>
      </c>
      <c r="S233" s="17" t="s">
        <v>224</v>
      </c>
      <c r="T233" s="17" t="s">
        <v>1176</v>
      </c>
      <c r="U233" s="17" t="s">
        <v>1333</v>
      </c>
      <c r="V233" s="17" t="s">
        <v>257</v>
      </c>
      <c r="W233" s="17" t="s">
        <v>1292</v>
      </c>
      <c r="X233" s="17" t="str">
        <f t="shared" si="31"/>
        <v xml:space="preserve">K-TF-463  K-TF-226  K-TF-237  K-TF-234                              </v>
      </c>
      <c r="Y233" s="17" t="s">
        <v>1832</v>
      </c>
      <c r="Z233" s="17" t="s">
        <v>1942</v>
      </c>
      <c r="AA233" s="17" t="s">
        <v>1932</v>
      </c>
      <c r="AB233" s="17" t="s">
        <v>1933</v>
      </c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40"/>
      <c r="AT233" s="33" t="s">
        <v>807</v>
      </c>
      <c r="AU233" s="33" t="s">
        <v>911</v>
      </c>
      <c r="AV233" s="36" t="s">
        <v>1020</v>
      </c>
      <c r="AW233" s="33" t="str">
        <f t="shared" si="33"/>
        <v>L-SOFC308-03</v>
      </c>
      <c r="AX233" s="33" t="s">
        <v>911</v>
      </c>
      <c r="AZ233" s="81" t="str">
        <f t="shared" si="32"/>
        <v>0.6/1kV FR-CV 1C-185㎟-P</v>
      </c>
    </row>
    <row r="234" spans="1:52" s="4" customFormat="1" ht="25" hidden="1" customHeight="1">
      <c r="A234" s="60" t="str">
        <f t="shared" si="30"/>
        <v>X</v>
      </c>
      <c r="B234" s="60">
        <f t="shared" si="25"/>
        <v>212</v>
      </c>
      <c r="C234" s="55" t="str">
        <f t="shared" si="28"/>
        <v>L-SOFC308-04</v>
      </c>
      <c r="D234" s="56" t="s">
        <v>638</v>
      </c>
      <c r="E234" s="51" t="s">
        <v>93</v>
      </c>
      <c r="F234" s="16" t="s">
        <v>94</v>
      </c>
      <c r="G234" s="17" t="s">
        <v>63</v>
      </c>
      <c r="H234" s="18">
        <v>185</v>
      </c>
      <c r="I234" s="18"/>
      <c r="J234" s="18">
        <v>74</v>
      </c>
      <c r="K234" s="56">
        <f t="shared" si="29"/>
        <v>24</v>
      </c>
      <c r="L234" s="56">
        <f t="shared" si="27"/>
        <v>452.39</v>
      </c>
      <c r="M234" s="138" t="s">
        <v>1423</v>
      </c>
      <c r="N234" s="141">
        <v>39</v>
      </c>
      <c r="O234" s="15">
        <v>0.48</v>
      </c>
      <c r="P234" s="18">
        <v>300</v>
      </c>
      <c r="Q234" s="18" t="s">
        <v>642</v>
      </c>
      <c r="R234" s="17" t="s">
        <v>792</v>
      </c>
      <c r="S234" s="17" t="s">
        <v>230</v>
      </c>
      <c r="T234" s="17" t="s">
        <v>1176</v>
      </c>
      <c r="U234" s="17" t="s">
        <v>1333</v>
      </c>
      <c r="V234" s="17" t="s">
        <v>256</v>
      </c>
      <c r="W234" s="17" t="s">
        <v>1292</v>
      </c>
      <c r="X234" s="17" t="str">
        <f t="shared" si="31"/>
        <v xml:space="preserve">K-TF-463  K-TF-226  K-TF-237  K-TF-234                              </v>
      </c>
      <c r="Y234" s="17" t="s">
        <v>1832</v>
      </c>
      <c r="Z234" s="17" t="s">
        <v>1942</v>
      </c>
      <c r="AA234" s="17" t="s">
        <v>1932</v>
      </c>
      <c r="AB234" s="17" t="s">
        <v>1933</v>
      </c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40"/>
      <c r="AT234" s="33" t="s">
        <v>807</v>
      </c>
      <c r="AU234" s="33" t="s">
        <v>911</v>
      </c>
      <c r="AV234" s="36" t="s">
        <v>1021</v>
      </c>
      <c r="AW234" s="33" t="str">
        <f t="shared" si="33"/>
        <v>L-SOFC308-04</v>
      </c>
      <c r="AX234" s="33" t="s">
        <v>911</v>
      </c>
      <c r="AZ234" s="81" t="str">
        <f t="shared" si="32"/>
        <v>0.6/1kV FR-CV 1C-185㎟-P</v>
      </c>
    </row>
    <row r="235" spans="1:52" s="4" customFormat="1" ht="25" hidden="1" customHeight="1">
      <c r="A235" s="60" t="str">
        <f t="shared" si="30"/>
        <v>X</v>
      </c>
      <c r="B235" s="60">
        <f t="shared" si="25"/>
        <v>213</v>
      </c>
      <c r="C235" s="55" t="str">
        <f t="shared" si="28"/>
        <v>L-SOFC308-05</v>
      </c>
      <c r="D235" s="56" t="s">
        <v>638</v>
      </c>
      <c r="E235" s="51" t="s">
        <v>100</v>
      </c>
      <c r="F235" s="16" t="s">
        <v>99</v>
      </c>
      <c r="G235" s="17" t="s">
        <v>63</v>
      </c>
      <c r="H235" s="18">
        <v>185</v>
      </c>
      <c r="I235" s="18"/>
      <c r="J235" s="18">
        <v>74</v>
      </c>
      <c r="K235" s="56">
        <f t="shared" si="29"/>
        <v>24</v>
      </c>
      <c r="L235" s="56">
        <f t="shared" si="27"/>
        <v>452.39</v>
      </c>
      <c r="M235" s="140"/>
      <c r="N235" s="142"/>
      <c r="O235" s="15">
        <v>0.48</v>
      </c>
      <c r="P235" s="18">
        <v>300</v>
      </c>
      <c r="Q235" s="18" t="s">
        <v>642</v>
      </c>
      <c r="R235" s="17" t="s">
        <v>792</v>
      </c>
      <c r="S235" s="17" t="s">
        <v>234</v>
      </c>
      <c r="T235" s="17" t="s">
        <v>1176</v>
      </c>
      <c r="U235" s="17" t="s">
        <v>1333</v>
      </c>
      <c r="V235" s="17" t="s">
        <v>258</v>
      </c>
      <c r="W235" s="17" t="s">
        <v>1292</v>
      </c>
      <c r="X235" s="17" t="str">
        <f t="shared" si="31"/>
        <v xml:space="preserve">K-TF-463  K-TF-226  K-TF-237  K-TF-234                              </v>
      </c>
      <c r="Y235" s="17" t="s">
        <v>1832</v>
      </c>
      <c r="Z235" s="17" t="s">
        <v>1942</v>
      </c>
      <c r="AA235" s="17" t="s">
        <v>1932</v>
      </c>
      <c r="AB235" s="17" t="s">
        <v>1933</v>
      </c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40"/>
      <c r="AT235" s="33" t="s">
        <v>807</v>
      </c>
      <c r="AU235" s="33" t="s">
        <v>911</v>
      </c>
      <c r="AV235" s="36" t="s">
        <v>1022</v>
      </c>
      <c r="AW235" s="33" t="str">
        <f t="shared" si="33"/>
        <v>L-SOFC308-05</v>
      </c>
      <c r="AX235" s="33" t="s">
        <v>911</v>
      </c>
      <c r="AZ235" s="81" t="str">
        <f t="shared" si="32"/>
        <v>0.6/1kV FR-CV 1C-185㎟-P</v>
      </c>
    </row>
    <row r="236" spans="1:52" s="4" customFormat="1" ht="25" hidden="1" customHeight="1">
      <c r="A236" s="60" t="str">
        <f t="shared" si="30"/>
        <v>X</v>
      </c>
      <c r="B236" s="60">
        <f t="shared" si="25"/>
        <v>214</v>
      </c>
      <c r="C236" s="55" t="str">
        <f t="shared" si="28"/>
        <v>L-SOFC308-06</v>
      </c>
      <c r="D236" s="56" t="s">
        <v>638</v>
      </c>
      <c r="E236" s="51" t="s">
        <v>93</v>
      </c>
      <c r="F236" s="16" t="s">
        <v>94</v>
      </c>
      <c r="G236" s="17" t="s">
        <v>56</v>
      </c>
      <c r="H236" s="18">
        <v>185</v>
      </c>
      <c r="I236" s="18"/>
      <c r="J236" s="18">
        <v>74</v>
      </c>
      <c r="K236" s="56">
        <f t="shared" si="29"/>
        <v>24</v>
      </c>
      <c r="L236" s="56">
        <f t="shared" si="27"/>
        <v>452.39</v>
      </c>
      <c r="M236" s="139"/>
      <c r="N236" s="143"/>
      <c r="O236" s="15">
        <v>0.48</v>
      </c>
      <c r="P236" s="18">
        <v>300</v>
      </c>
      <c r="Q236" s="18" t="s">
        <v>642</v>
      </c>
      <c r="R236" s="17" t="s">
        <v>792</v>
      </c>
      <c r="S236" s="17" t="s">
        <v>224</v>
      </c>
      <c r="T236" s="17" t="s">
        <v>1176</v>
      </c>
      <c r="U236" s="17" t="s">
        <v>1333</v>
      </c>
      <c r="V236" s="17" t="s">
        <v>259</v>
      </c>
      <c r="W236" s="17" t="s">
        <v>1292</v>
      </c>
      <c r="X236" s="17" t="str">
        <f t="shared" si="31"/>
        <v xml:space="preserve">K-TF-463  K-TF-226  K-TF-237  K-TF-234                              </v>
      </c>
      <c r="Y236" s="17" t="s">
        <v>1832</v>
      </c>
      <c r="Z236" s="17" t="s">
        <v>1942</v>
      </c>
      <c r="AA236" s="17" t="s">
        <v>1932</v>
      </c>
      <c r="AB236" s="17" t="s">
        <v>1933</v>
      </c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40"/>
      <c r="AT236" s="33" t="s">
        <v>807</v>
      </c>
      <c r="AU236" s="33" t="s">
        <v>911</v>
      </c>
      <c r="AV236" s="36" t="s">
        <v>1023</v>
      </c>
      <c r="AW236" s="33" t="str">
        <f t="shared" si="33"/>
        <v>L-SOFC308-06</v>
      </c>
      <c r="AX236" s="33" t="s">
        <v>911</v>
      </c>
      <c r="AZ236" s="81" t="str">
        <f t="shared" si="32"/>
        <v>0.6/1kV FR-CV 1C-185㎟-P</v>
      </c>
    </row>
    <row r="237" spans="1:52" s="4" customFormat="1" ht="25" hidden="1" customHeight="1">
      <c r="A237" s="60" t="str">
        <f t="shared" si="30"/>
        <v>X</v>
      </c>
      <c r="B237" s="60">
        <f t="shared" si="25"/>
        <v>215</v>
      </c>
      <c r="C237" s="55" t="str">
        <f t="shared" si="28"/>
        <v>L-SOFC309-01</v>
      </c>
      <c r="D237" s="56" t="s">
        <v>638</v>
      </c>
      <c r="E237" s="51" t="s">
        <v>100</v>
      </c>
      <c r="F237" s="16" t="s">
        <v>99</v>
      </c>
      <c r="G237" s="17" t="s">
        <v>63</v>
      </c>
      <c r="H237" s="18">
        <v>185</v>
      </c>
      <c r="I237" s="18"/>
      <c r="J237" s="18">
        <v>79</v>
      </c>
      <c r="K237" s="56">
        <f t="shared" si="29"/>
        <v>24</v>
      </c>
      <c r="L237" s="56">
        <f t="shared" si="27"/>
        <v>452.39</v>
      </c>
      <c r="M237" s="138" t="s">
        <v>1424</v>
      </c>
      <c r="N237" s="141">
        <v>38</v>
      </c>
      <c r="O237" s="15">
        <v>0.48</v>
      </c>
      <c r="P237" s="18">
        <v>300</v>
      </c>
      <c r="Q237" s="18" t="s">
        <v>642</v>
      </c>
      <c r="R237" s="17" t="s">
        <v>792</v>
      </c>
      <c r="S237" s="17" t="s">
        <v>226</v>
      </c>
      <c r="T237" s="17" t="s">
        <v>1176</v>
      </c>
      <c r="U237" s="17" t="s">
        <v>1333</v>
      </c>
      <c r="V237" s="17" t="s">
        <v>260</v>
      </c>
      <c r="W237" s="17" t="s">
        <v>1293</v>
      </c>
      <c r="X237" s="17" t="str">
        <f t="shared" si="31"/>
        <v xml:space="preserve">K-TF-463  K-TF-226  K-TF-237  K-TF-234                              </v>
      </c>
      <c r="Y237" s="17" t="s">
        <v>1832</v>
      </c>
      <c r="Z237" s="17" t="s">
        <v>1942</v>
      </c>
      <c r="AA237" s="17" t="s">
        <v>1932</v>
      </c>
      <c r="AB237" s="17" t="s">
        <v>1933</v>
      </c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40"/>
      <c r="AT237" s="33" t="s">
        <v>807</v>
      </c>
      <c r="AU237" s="33" t="s">
        <v>912</v>
      </c>
      <c r="AV237" s="36" t="s">
        <v>1014</v>
      </c>
      <c r="AW237" s="33" t="str">
        <f t="shared" si="33"/>
        <v>L-SOFC309-01</v>
      </c>
      <c r="AX237" s="33" t="s">
        <v>912</v>
      </c>
      <c r="AZ237" s="81" t="str">
        <f t="shared" si="32"/>
        <v>0.6/1kV FR-CV 1C-185㎟-P</v>
      </c>
    </row>
    <row r="238" spans="1:52" s="4" customFormat="1" ht="25" hidden="1" customHeight="1">
      <c r="A238" s="60" t="str">
        <f t="shared" si="30"/>
        <v>X</v>
      </c>
      <c r="B238" s="60">
        <f t="shared" si="25"/>
        <v>216</v>
      </c>
      <c r="C238" s="55" t="str">
        <f t="shared" si="28"/>
        <v>L-SOFC309-02</v>
      </c>
      <c r="D238" s="56" t="s">
        <v>638</v>
      </c>
      <c r="E238" s="51" t="s">
        <v>34</v>
      </c>
      <c r="F238" s="16" t="s">
        <v>94</v>
      </c>
      <c r="G238" s="17" t="s">
        <v>56</v>
      </c>
      <c r="H238" s="18">
        <v>185</v>
      </c>
      <c r="I238" s="18"/>
      <c r="J238" s="18">
        <v>79</v>
      </c>
      <c r="K238" s="56">
        <f t="shared" si="29"/>
        <v>24</v>
      </c>
      <c r="L238" s="56">
        <f t="shared" si="27"/>
        <v>452.39</v>
      </c>
      <c r="M238" s="140"/>
      <c r="N238" s="142"/>
      <c r="O238" s="15">
        <v>0.48</v>
      </c>
      <c r="P238" s="18">
        <v>300</v>
      </c>
      <c r="Q238" s="18" t="s">
        <v>642</v>
      </c>
      <c r="R238" s="17" t="s">
        <v>792</v>
      </c>
      <c r="S238" s="17" t="s">
        <v>224</v>
      </c>
      <c r="T238" s="17" t="s">
        <v>1176</v>
      </c>
      <c r="U238" s="17" t="s">
        <v>1333</v>
      </c>
      <c r="V238" s="17" t="s">
        <v>260</v>
      </c>
      <c r="W238" s="17" t="s">
        <v>1293</v>
      </c>
      <c r="X238" s="17" t="str">
        <f t="shared" si="31"/>
        <v xml:space="preserve">K-TF-463  K-TF-226  K-TF-237  K-TF-234                              </v>
      </c>
      <c r="Y238" s="17" t="s">
        <v>1832</v>
      </c>
      <c r="Z238" s="17" t="s">
        <v>1942</v>
      </c>
      <c r="AA238" s="17" t="s">
        <v>1932</v>
      </c>
      <c r="AB238" s="17" t="s">
        <v>1933</v>
      </c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40"/>
      <c r="AT238" s="33" t="s">
        <v>807</v>
      </c>
      <c r="AU238" s="33" t="s">
        <v>912</v>
      </c>
      <c r="AV238" s="36" t="s">
        <v>1015</v>
      </c>
      <c r="AW238" s="33" t="str">
        <f t="shared" si="33"/>
        <v>L-SOFC309-02</v>
      </c>
      <c r="AX238" s="33" t="s">
        <v>912</v>
      </c>
      <c r="AZ238" s="81" t="str">
        <f t="shared" si="32"/>
        <v>0.6/1kV FR-CV 1C-185㎟-P</v>
      </c>
    </row>
    <row r="239" spans="1:52" s="4" customFormat="1" ht="25" hidden="1" customHeight="1">
      <c r="A239" s="60" t="str">
        <f t="shared" si="30"/>
        <v>X</v>
      </c>
      <c r="B239" s="60">
        <f t="shared" si="25"/>
        <v>217</v>
      </c>
      <c r="C239" s="55" t="str">
        <f t="shared" si="28"/>
        <v>L-SOFC309-03</v>
      </c>
      <c r="D239" s="56" t="s">
        <v>638</v>
      </c>
      <c r="E239" s="51" t="s">
        <v>34</v>
      </c>
      <c r="F239" s="16" t="s">
        <v>161</v>
      </c>
      <c r="G239" s="17" t="s">
        <v>172</v>
      </c>
      <c r="H239" s="18">
        <v>185</v>
      </c>
      <c r="I239" s="18"/>
      <c r="J239" s="18">
        <v>79</v>
      </c>
      <c r="K239" s="56">
        <f t="shared" si="29"/>
        <v>24</v>
      </c>
      <c r="L239" s="56">
        <f t="shared" si="27"/>
        <v>452.39</v>
      </c>
      <c r="M239" s="139"/>
      <c r="N239" s="143"/>
      <c r="O239" s="15">
        <v>0.48</v>
      </c>
      <c r="P239" s="18">
        <v>300</v>
      </c>
      <c r="Q239" s="18" t="s">
        <v>642</v>
      </c>
      <c r="R239" s="17" t="s">
        <v>792</v>
      </c>
      <c r="S239" s="17" t="s">
        <v>224</v>
      </c>
      <c r="T239" s="17" t="s">
        <v>1176</v>
      </c>
      <c r="U239" s="17" t="s">
        <v>1333</v>
      </c>
      <c r="V239" s="17" t="s">
        <v>261</v>
      </c>
      <c r="W239" s="17" t="s">
        <v>1293</v>
      </c>
      <c r="X239" s="17" t="str">
        <f t="shared" si="31"/>
        <v xml:space="preserve">K-TF-463  K-TF-226  K-TF-237  K-TF-234                              </v>
      </c>
      <c r="Y239" s="17" t="s">
        <v>1832</v>
      </c>
      <c r="Z239" s="17" t="s">
        <v>1942</v>
      </c>
      <c r="AA239" s="17" t="s">
        <v>1932</v>
      </c>
      <c r="AB239" s="17" t="s">
        <v>1933</v>
      </c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40"/>
      <c r="AT239" s="33" t="s">
        <v>807</v>
      </c>
      <c r="AU239" s="33" t="s">
        <v>912</v>
      </c>
      <c r="AV239" s="36" t="s">
        <v>1020</v>
      </c>
      <c r="AW239" s="33" t="str">
        <f t="shared" si="33"/>
        <v>L-SOFC309-03</v>
      </c>
      <c r="AX239" s="33" t="s">
        <v>912</v>
      </c>
      <c r="AZ239" s="81" t="str">
        <f t="shared" si="32"/>
        <v>0.6/1kV FR-CV 1C-185㎟-P</v>
      </c>
    </row>
    <row r="240" spans="1:52" s="4" customFormat="1" ht="25" hidden="1" customHeight="1">
      <c r="A240" s="60" t="str">
        <f t="shared" si="30"/>
        <v>X</v>
      </c>
      <c r="B240" s="60">
        <f t="shared" si="25"/>
        <v>218</v>
      </c>
      <c r="C240" s="55" t="str">
        <f t="shared" si="28"/>
        <v>L-SOFC309-04</v>
      </c>
      <c r="D240" s="56" t="s">
        <v>638</v>
      </c>
      <c r="E240" s="51" t="s">
        <v>106</v>
      </c>
      <c r="F240" s="16" t="s">
        <v>109</v>
      </c>
      <c r="G240" s="17" t="s">
        <v>56</v>
      </c>
      <c r="H240" s="18">
        <v>185</v>
      </c>
      <c r="I240" s="18"/>
      <c r="J240" s="18">
        <v>79</v>
      </c>
      <c r="K240" s="56">
        <f t="shared" si="29"/>
        <v>24</v>
      </c>
      <c r="L240" s="56">
        <f t="shared" si="27"/>
        <v>452.39</v>
      </c>
      <c r="M240" s="138" t="s">
        <v>1425</v>
      </c>
      <c r="N240" s="141">
        <v>38</v>
      </c>
      <c r="O240" s="15">
        <v>0.48</v>
      </c>
      <c r="P240" s="18">
        <v>300</v>
      </c>
      <c r="Q240" s="18" t="s">
        <v>642</v>
      </c>
      <c r="R240" s="17" t="s">
        <v>792</v>
      </c>
      <c r="S240" s="17" t="s">
        <v>224</v>
      </c>
      <c r="T240" s="17" t="s">
        <v>1176</v>
      </c>
      <c r="U240" s="17" t="s">
        <v>1333</v>
      </c>
      <c r="V240" s="17" t="s">
        <v>262</v>
      </c>
      <c r="W240" s="17" t="s">
        <v>1293</v>
      </c>
      <c r="X240" s="17" t="str">
        <f t="shared" si="31"/>
        <v xml:space="preserve">K-TF-463  K-TF-226  K-TF-237  K-TF-234                              </v>
      </c>
      <c r="Y240" s="17" t="s">
        <v>1832</v>
      </c>
      <c r="Z240" s="17" t="s">
        <v>1942</v>
      </c>
      <c r="AA240" s="17" t="s">
        <v>1932</v>
      </c>
      <c r="AB240" s="17" t="s">
        <v>1933</v>
      </c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40"/>
      <c r="AT240" s="33" t="s">
        <v>807</v>
      </c>
      <c r="AU240" s="33" t="s">
        <v>912</v>
      </c>
      <c r="AV240" s="36" t="s">
        <v>1021</v>
      </c>
      <c r="AW240" s="33" t="str">
        <f t="shared" si="33"/>
        <v>L-SOFC309-04</v>
      </c>
      <c r="AX240" s="33" t="s">
        <v>912</v>
      </c>
      <c r="AZ240" s="81" t="str">
        <f t="shared" si="32"/>
        <v>0.6/1kV FR-CV 1C-185㎟-P</v>
      </c>
    </row>
    <row r="241" spans="1:52" s="4" customFormat="1" ht="25" hidden="1" customHeight="1">
      <c r="A241" s="60" t="str">
        <f t="shared" si="30"/>
        <v>X</v>
      </c>
      <c r="B241" s="60">
        <f t="shared" ref="B241:B304" si="34">IF(C240="",B239+1,B240+1)</f>
        <v>219</v>
      </c>
      <c r="C241" s="55" t="str">
        <f t="shared" si="28"/>
        <v>L-SOFC309-05</v>
      </c>
      <c r="D241" s="56" t="s">
        <v>638</v>
      </c>
      <c r="E241" s="51" t="s">
        <v>93</v>
      </c>
      <c r="F241" s="16" t="s">
        <v>94</v>
      </c>
      <c r="G241" s="17" t="s">
        <v>92</v>
      </c>
      <c r="H241" s="18">
        <v>185</v>
      </c>
      <c r="I241" s="18"/>
      <c r="J241" s="18">
        <v>79</v>
      </c>
      <c r="K241" s="56">
        <f t="shared" si="29"/>
        <v>24</v>
      </c>
      <c r="L241" s="56">
        <f t="shared" si="27"/>
        <v>452.39</v>
      </c>
      <c r="M241" s="140"/>
      <c r="N241" s="142"/>
      <c r="O241" s="15">
        <v>0.48</v>
      </c>
      <c r="P241" s="18">
        <v>300</v>
      </c>
      <c r="Q241" s="18" t="s">
        <v>642</v>
      </c>
      <c r="R241" s="17" t="s">
        <v>792</v>
      </c>
      <c r="S241" s="17" t="s">
        <v>224</v>
      </c>
      <c r="T241" s="17" t="s">
        <v>1176</v>
      </c>
      <c r="U241" s="17" t="s">
        <v>1333</v>
      </c>
      <c r="V241" s="17" t="s">
        <v>263</v>
      </c>
      <c r="W241" s="17" t="s">
        <v>1293</v>
      </c>
      <c r="X241" s="17" t="str">
        <f t="shared" si="31"/>
        <v xml:space="preserve">K-TF-463  K-TF-226  K-TF-237  K-TF-234                              </v>
      </c>
      <c r="Y241" s="17" t="s">
        <v>1832</v>
      </c>
      <c r="Z241" s="17" t="s">
        <v>1942</v>
      </c>
      <c r="AA241" s="17" t="s">
        <v>1932</v>
      </c>
      <c r="AB241" s="17" t="s">
        <v>1933</v>
      </c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40"/>
      <c r="AT241" s="33" t="s">
        <v>807</v>
      </c>
      <c r="AU241" s="33" t="s">
        <v>912</v>
      </c>
      <c r="AV241" s="36" t="s">
        <v>1022</v>
      </c>
      <c r="AW241" s="33" t="str">
        <f t="shared" si="33"/>
        <v>L-SOFC309-05</v>
      </c>
      <c r="AX241" s="33" t="s">
        <v>912</v>
      </c>
      <c r="AZ241" s="81" t="str">
        <f t="shared" si="32"/>
        <v>0.6/1kV FR-CV 1C-185㎟-P</v>
      </c>
    </row>
    <row r="242" spans="1:52" s="4" customFormat="1" ht="25" hidden="1" customHeight="1">
      <c r="A242" s="60" t="str">
        <f t="shared" si="30"/>
        <v>X</v>
      </c>
      <c r="B242" s="60">
        <f t="shared" si="34"/>
        <v>220</v>
      </c>
      <c r="C242" s="55" t="str">
        <f t="shared" si="28"/>
        <v>L-SOFC309-06</v>
      </c>
      <c r="D242" s="56" t="s">
        <v>638</v>
      </c>
      <c r="E242" s="51" t="s">
        <v>93</v>
      </c>
      <c r="F242" s="16" t="s">
        <v>99</v>
      </c>
      <c r="G242" s="17" t="s">
        <v>56</v>
      </c>
      <c r="H242" s="18">
        <v>185</v>
      </c>
      <c r="I242" s="18"/>
      <c r="J242" s="18">
        <v>79</v>
      </c>
      <c r="K242" s="56">
        <f t="shared" si="29"/>
        <v>24</v>
      </c>
      <c r="L242" s="56">
        <f t="shared" si="27"/>
        <v>452.39</v>
      </c>
      <c r="M242" s="139"/>
      <c r="N242" s="143"/>
      <c r="O242" s="15">
        <v>0.48</v>
      </c>
      <c r="P242" s="18">
        <v>300</v>
      </c>
      <c r="Q242" s="18" t="s">
        <v>642</v>
      </c>
      <c r="R242" s="17" t="s">
        <v>792</v>
      </c>
      <c r="S242" s="17" t="s">
        <v>235</v>
      </c>
      <c r="T242" s="17" t="s">
        <v>1176</v>
      </c>
      <c r="U242" s="17" t="s">
        <v>1333</v>
      </c>
      <c r="V242" s="17" t="s">
        <v>260</v>
      </c>
      <c r="W242" s="17" t="s">
        <v>1293</v>
      </c>
      <c r="X242" s="17" t="str">
        <f t="shared" si="31"/>
        <v xml:space="preserve">K-TF-463  K-TF-226  K-TF-237  K-TF-234                              </v>
      </c>
      <c r="Y242" s="17" t="s">
        <v>1832</v>
      </c>
      <c r="Z242" s="17" t="s">
        <v>1942</v>
      </c>
      <c r="AA242" s="17" t="s">
        <v>1932</v>
      </c>
      <c r="AB242" s="17" t="s">
        <v>1933</v>
      </c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40"/>
      <c r="AT242" s="33" t="s">
        <v>807</v>
      </c>
      <c r="AU242" s="33" t="s">
        <v>912</v>
      </c>
      <c r="AV242" s="36" t="s">
        <v>1023</v>
      </c>
      <c r="AW242" s="33" t="str">
        <f t="shared" si="33"/>
        <v>L-SOFC309-06</v>
      </c>
      <c r="AX242" s="33" t="s">
        <v>912</v>
      </c>
      <c r="AZ242" s="81" t="str">
        <f t="shared" si="32"/>
        <v>0.6/1kV FR-CV 1C-185㎟-P</v>
      </c>
    </row>
    <row r="243" spans="1:52" s="4" customFormat="1" ht="25" hidden="1" customHeight="1">
      <c r="A243" s="60" t="str">
        <f t="shared" si="30"/>
        <v>X</v>
      </c>
      <c r="B243" s="60">
        <f t="shared" si="34"/>
        <v>221</v>
      </c>
      <c r="C243" s="55" t="str">
        <f t="shared" si="28"/>
        <v>L-SOFC310-01</v>
      </c>
      <c r="D243" s="56" t="s">
        <v>638</v>
      </c>
      <c r="E243" s="51" t="s">
        <v>34</v>
      </c>
      <c r="F243" s="16" t="s">
        <v>94</v>
      </c>
      <c r="G243" s="17" t="s">
        <v>63</v>
      </c>
      <c r="H243" s="18">
        <v>185</v>
      </c>
      <c r="I243" s="18"/>
      <c r="J243" s="18">
        <v>83</v>
      </c>
      <c r="K243" s="56">
        <f t="shared" si="29"/>
        <v>24</v>
      </c>
      <c r="L243" s="56">
        <f t="shared" si="27"/>
        <v>452.39</v>
      </c>
      <c r="M243" s="138" t="s">
        <v>1426</v>
      </c>
      <c r="N243" s="141">
        <v>43</v>
      </c>
      <c r="O243" s="15">
        <v>0.48</v>
      </c>
      <c r="P243" s="18">
        <v>300</v>
      </c>
      <c r="Q243" s="18" t="s">
        <v>642</v>
      </c>
      <c r="R243" s="17" t="s">
        <v>792</v>
      </c>
      <c r="S243" s="17" t="s">
        <v>224</v>
      </c>
      <c r="T243" s="17" t="s">
        <v>1176</v>
      </c>
      <c r="U243" s="17" t="s">
        <v>1333</v>
      </c>
      <c r="V243" s="17" t="s">
        <v>264</v>
      </c>
      <c r="W243" s="17" t="s">
        <v>1294</v>
      </c>
      <c r="X243" s="17" t="str">
        <f t="shared" si="31"/>
        <v xml:space="preserve">K-TF-463  K-TF-126  K-TF-137  K-TF-134                              </v>
      </c>
      <c r="Y243" s="17" t="s">
        <v>1832</v>
      </c>
      <c r="Z243" s="17" t="s">
        <v>1952</v>
      </c>
      <c r="AA243" s="17" t="s">
        <v>1936</v>
      </c>
      <c r="AB243" s="17" t="s">
        <v>1937</v>
      </c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40"/>
      <c r="AT243" s="33" t="s">
        <v>807</v>
      </c>
      <c r="AU243" s="33" t="s">
        <v>913</v>
      </c>
      <c r="AV243" s="36" t="s">
        <v>1014</v>
      </c>
      <c r="AW243" s="33" t="str">
        <f t="shared" si="33"/>
        <v>L-SOFC310-01</v>
      </c>
      <c r="AX243" s="33" t="s">
        <v>913</v>
      </c>
      <c r="AZ243" s="81" t="str">
        <f t="shared" si="32"/>
        <v>0.6/1kV FR-CV 1C-185㎟-P</v>
      </c>
    </row>
    <row r="244" spans="1:52" s="4" customFormat="1" ht="25" hidden="1" customHeight="1">
      <c r="A244" s="60" t="str">
        <f t="shared" si="30"/>
        <v>X</v>
      </c>
      <c r="B244" s="60">
        <f t="shared" si="34"/>
        <v>222</v>
      </c>
      <c r="C244" s="55" t="str">
        <f t="shared" si="28"/>
        <v>L-SOFC310-02</v>
      </c>
      <c r="D244" s="56" t="s">
        <v>638</v>
      </c>
      <c r="E244" s="51" t="s">
        <v>93</v>
      </c>
      <c r="F244" s="16" t="s">
        <v>109</v>
      </c>
      <c r="G244" s="17" t="s">
        <v>72</v>
      </c>
      <c r="H244" s="18">
        <v>185</v>
      </c>
      <c r="I244" s="18"/>
      <c r="J244" s="18">
        <v>83</v>
      </c>
      <c r="K244" s="56">
        <f t="shared" si="29"/>
        <v>24</v>
      </c>
      <c r="L244" s="56">
        <f t="shared" si="27"/>
        <v>452.39</v>
      </c>
      <c r="M244" s="140"/>
      <c r="N244" s="142"/>
      <c r="O244" s="15">
        <v>0.48</v>
      </c>
      <c r="P244" s="18">
        <v>300</v>
      </c>
      <c r="Q244" s="18" t="s">
        <v>642</v>
      </c>
      <c r="R244" s="17" t="s">
        <v>792</v>
      </c>
      <c r="S244" s="17" t="s">
        <v>224</v>
      </c>
      <c r="T244" s="17" t="s">
        <v>1176</v>
      </c>
      <c r="U244" s="17" t="s">
        <v>1333</v>
      </c>
      <c r="V244" s="17" t="s">
        <v>264</v>
      </c>
      <c r="W244" s="17" t="s">
        <v>1294</v>
      </c>
      <c r="X244" s="17" t="str">
        <f t="shared" si="31"/>
        <v xml:space="preserve">K-TF-463  K-TF-126  K-TF-137  K-TF-134                              </v>
      </c>
      <c r="Y244" s="17" t="s">
        <v>1832</v>
      </c>
      <c r="Z244" s="17" t="s">
        <v>1952</v>
      </c>
      <c r="AA244" s="17" t="s">
        <v>1936</v>
      </c>
      <c r="AB244" s="17" t="s">
        <v>1937</v>
      </c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40"/>
      <c r="AT244" s="33" t="s">
        <v>807</v>
      </c>
      <c r="AU244" s="33" t="s">
        <v>913</v>
      </c>
      <c r="AV244" s="36" t="s">
        <v>1015</v>
      </c>
      <c r="AW244" s="33" t="str">
        <f t="shared" si="33"/>
        <v>L-SOFC310-02</v>
      </c>
      <c r="AX244" s="33" t="s">
        <v>913</v>
      </c>
      <c r="AZ244" s="81" t="str">
        <f t="shared" si="32"/>
        <v>0.6/1kV FR-CV 1C-185㎟-P</v>
      </c>
    </row>
    <row r="245" spans="1:52" s="4" customFormat="1" ht="25" hidden="1" customHeight="1">
      <c r="A245" s="60" t="str">
        <f t="shared" si="30"/>
        <v>X</v>
      </c>
      <c r="B245" s="60">
        <f t="shared" si="34"/>
        <v>223</v>
      </c>
      <c r="C245" s="55" t="str">
        <f t="shared" si="28"/>
        <v>L-SOFC310-03</v>
      </c>
      <c r="D245" s="56" t="s">
        <v>638</v>
      </c>
      <c r="E245" s="51" t="s">
        <v>106</v>
      </c>
      <c r="F245" s="16" t="s">
        <v>99</v>
      </c>
      <c r="G245" s="17" t="s">
        <v>63</v>
      </c>
      <c r="H245" s="18">
        <v>185</v>
      </c>
      <c r="I245" s="18"/>
      <c r="J245" s="18">
        <v>83</v>
      </c>
      <c r="K245" s="56">
        <f t="shared" si="29"/>
        <v>24</v>
      </c>
      <c r="L245" s="56">
        <f t="shared" si="27"/>
        <v>452.39</v>
      </c>
      <c r="M245" s="139"/>
      <c r="N245" s="143"/>
      <c r="O245" s="15">
        <v>0.48</v>
      </c>
      <c r="P245" s="18">
        <v>300</v>
      </c>
      <c r="Q245" s="18" t="s">
        <v>642</v>
      </c>
      <c r="R245" s="17" t="s">
        <v>792</v>
      </c>
      <c r="S245" s="17" t="s">
        <v>234</v>
      </c>
      <c r="T245" s="17" t="s">
        <v>1176</v>
      </c>
      <c r="U245" s="17" t="s">
        <v>1333</v>
      </c>
      <c r="V245" s="17" t="s">
        <v>265</v>
      </c>
      <c r="W245" s="17" t="s">
        <v>1294</v>
      </c>
      <c r="X245" s="17" t="str">
        <f t="shared" si="31"/>
        <v xml:space="preserve">K-TF-463  K-TF-126  K-TF-137  K-TF-134                              </v>
      </c>
      <c r="Y245" s="17" t="s">
        <v>1832</v>
      </c>
      <c r="Z245" s="17" t="s">
        <v>1952</v>
      </c>
      <c r="AA245" s="17" t="s">
        <v>1936</v>
      </c>
      <c r="AB245" s="17" t="s">
        <v>1937</v>
      </c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40"/>
      <c r="AT245" s="33" t="s">
        <v>807</v>
      </c>
      <c r="AU245" s="33" t="s">
        <v>913</v>
      </c>
      <c r="AV245" s="36" t="s">
        <v>1020</v>
      </c>
      <c r="AW245" s="33" t="str">
        <f t="shared" si="33"/>
        <v>L-SOFC310-03</v>
      </c>
      <c r="AX245" s="33" t="s">
        <v>913</v>
      </c>
      <c r="AZ245" s="81" t="str">
        <f t="shared" si="32"/>
        <v>0.6/1kV FR-CV 1C-185㎟-P</v>
      </c>
    </row>
    <row r="246" spans="1:52" s="4" customFormat="1" ht="25" hidden="1" customHeight="1">
      <c r="A246" s="60" t="str">
        <f t="shared" si="30"/>
        <v>X</v>
      </c>
      <c r="B246" s="60">
        <f t="shared" si="34"/>
        <v>224</v>
      </c>
      <c r="C246" s="55" t="str">
        <f t="shared" si="28"/>
        <v>L-SOFC310-04</v>
      </c>
      <c r="D246" s="56" t="s">
        <v>638</v>
      </c>
      <c r="E246" s="51" t="s">
        <v>93</v>
      </c>
      <c r="F246" s="16" t="s">
        <v>99</v>
      </c>
      <c r="G246" s="17" t="s">
        <v>63</v>
      </c>
      <c r="H246" s="18">
        <v>185</v>
      </c>
      <c r="I246" s="18"/>
      <c r="J246" s="18">
        <v>83</v>
      </c>
      <c r="K246" s="56">
        <f t="shared" si="29"/>
        <v>24</v>
      </c>
      <c r="L246" s="56">
        <f t="shared" si="27"/>
        <v>452.39</v>
      </c>
      <c r="M246" s="138" t="s">
        <v>1427</v>
      </c>
      <c r="N246" s="141">
        <v>43</v>
      </c>
      <c r="O246" s="15">
        <v>0.48</v>
      </c>
      <c r="P246" s="18">
        <v>300</v>
      </c>
      <c r="Q246" s="18" t="s">
        <v>642</v>
      </c>
      <c r="R246" s="17" t="s">
        <v>792</v>
      </c>
      <c r="S246" s="17" t="s">
        <v>226</v>
      </c>
      <c r="T246" s="17" t="s">
        <v>1176</v>
      </c>
      <c r="U246" s="17" t="s">
        <v>1333</v>
      </c>
      <c r="V246" s="17" t="s">
        <v>266</v>
      </c>
      <c r="W246" s="17" t="s">
        <v>1294</v>
      </c>
      <c r="X246" s="17" t="str">
        <f t="shared" si="31"/>
        <v xml:space="preserve">K-TF-463  K-TF-126  K-TF-137  K-TF-134                              </v>
      </c>
      <c r="Y246" s="17" t="s">
        <v>1832</v>
      </c>
      <c r="Z246" s="17" t="s">
        <v>1952</v>
      </c>
      <c r="AA246" s="17" t="s">
        <v>1936</v>
      </c>
      <c r="AB246" s="17" t="s">
        <v>1937</v>
      </c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40"/>
      <c r="AT246" s="33" t="s">
        <v>807</v>
      </c>
      <c r="AU246" s="33" t="s">
        <v>913</v>
      </c>
      <c r="AV246" s="36" t="s">
        <v>1021</v>
      </c>
      <c r="AW246" s="33" t="str">
        <f t="shared" si="33"/>
        <v>L-SOFC310-04</v>
      </c>
      <c r="AX246" s="33" t="s">
        <v>913</v>
      </c>
      <c r="AZ246" s="81" t="str">
        <f t="shared" si="32"/>
        <v>0.6/1kV FR-CV 1C-185㎟-P</v>
      </c>
    </row>
    <row r="247" spans="1:52" s="4" customFormat="1" ht="25" hidden="1" customHeight="1">
      <c r="A247" s="60" t="str">
        <f t="shared" si="30"/>
        <v>X</v>
      </c>
      <c r="B247" s="60">
        <f t="shared" si="34"/>
        <v>225</v>
      </c>
      <c r="C247" s="55" t="str">
        <f t="shared" si="28"/>
        <v>L-SOFC310-05</v>
      </c>
      <c r="D247" s="56" t="s">
        <v>638</v>
      </c>
      <c r="E247" s="51" t="s">
        <v>34</v>
      </c>
      <c r="F247" s="16" t="s">
        <v>99</v>
      </c>
      <c r="G247" s="17" t="s">
        <v>56</v>
      </c>
      <c r="H247" s="18">
        <v>185</v>
      </c>
      <c r="I247" s="18"/>
      <c r="J247" s="18">
        <v>83</v>
      </c>
      <c r="K247" s="56">
        <f t="shared" si="29"/>
        <v>24</v>
      </c>
      <c r="L247" s="56">
        <f t="shared" si="27"/>
        <v>452.39</v>
      </c>
      <c r="M247" s="140"/>
      <c r="N247" s="142"/>
      <c r="O247" s="15">
        <v>0.48</v>
      </c>
      <c r="P247" s="18">
        <v>300</v>
      </c>
      <c r="Q247" s="18" t="s">
        <v>641</v>
      </c>
      <c r="R247" s="17" t="s">
        <v>792</v>
      </c>
      <c r="S247" s="17" t="s">
        <v>228</v>
      </c>
      <c r="T247" s="17" t="s">
        <v>1176</v>
      </c>
      <c r="U247" s="17" t="s">
        <v>1333</v>
      </c>
      <c r="V247" s="17" t="s">
        <v>266</v>
      </c>
      <c r="W247" s="17" t="s">
        <v>1294</v>
      </c>
      <c r="X247" s="17" t="str">
        <f t="shared" si="31"/>
        <v xml:space="preserve">K-TF-463  K-TF-126  K-TF-137  K-TF-134                              </v>
      </c>
      <c r="Y247" s="17" t="s">
        <v>1832</v>
      </c>
      <c r="Z247" s="17" t="s">
        <v>1952</v>
      </c>
      <c r="AA247" s="17" t="s">
        <v>1936</v>
      </c>
      <c r="AB247" s="17" t="s">
        <v>1937</v>
      </c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40"/>
      <c r="AT247" s="33" t="s">
        <v>807</v>
      </c>
      <c r="AU247" s="33" t="s">
        <v>913</v>
      </c>
      <c r="AV247" s="36" t="s">
        <v>1022</v>
      </c>
      <c r="AW247" s="33" t="str">
        <f t="shared" si="33"/>
        <v>L-SOFC310-05</v>
      </c>
      <c r="AX247" s="33" t="s">
        <v>913</v>
      </c>
      <c r="AZ247" s="81" t="str">
        <f t="shared" si="32"/>
        <v>0.6/1kV FR-CV 1C-185㎟-P</v>
      </c>
    </row>
    <row r="248" spans="1:52" s="4" customFormat="1" ht="25" hidden="1" customHeight="1">
      <c r="A248" s="60" t="str">
        <f t="shared" si="30"/>
        <v>X</v>
      </c>
      <c r="B248" s="60">
        <f t="shared" si="34"/>
        <v>226</v>
      </c>
      <c r="C248" s="55" t="str">
        <f t="shared" si="28"/>
        <v>L-SOFC310-06</v>
      </c>
      <c r="D248" s="56" t="s">
        <v>638</v>
      </c>
      <c r="E248" s="51" t="s">
        <v>93</v>
      </c>
      <c r="F248" s="16" t="s">
        <v>94</v>
      </c>
      <c r="G248" s="17" t="s">
        <v>6</v>
      </c>
      <c r="H248" s="18">
        <v>185</v>
      </c>
      <c r="I248" s="18"/>
      <c r="J248" s="18">
        <v>83</v>
      </c>
      <c r="K248" s="56">
        <f t="shared" si="29"/>
        <v>24</v>
      </c>
      <c r="L248" s="56">
        <f t="shared" si="27"/>
        <v>452.39</v>
      </c>
      <c r="M248" s="139"/>
      <c r="N248" s="143"/>
      <c r="O248" s="15">
        <v>0.48</v>
      </c>
      <c r="P248" s="18">
        <v>300</v>
      </c>
      <c r="Q248" s="18" t="s">
        <v>642</v>
      </c>
      <c r="R248" s="17" t="s">
        <v>792</v>
      </c>
      <c r="S248" s="17" t="s">
        <v>230</v>
      </c>
      <c r="T248" s="17" t="s">
        <v>1176</v>
      </c>
      <c r="U248" s="17" t="s">
        <v>1333</v>
      </c>
      <c r="V248" s="17" t="s">
        <v>266</v>
      </c>
      <c r="W248" s="17" t="s">
        <v>1294</v>
      </c>
      <c r="X248" s="17" t="str">
        <f t="shared" si="31"/>
        <v xml:space="preserve">K-TF-463  K-TF-126  K-TF-137  K-TF-134                              </v>
      </c>
      <c r="Y248" s="17" t="s">
        <v>1832</v>
      </c>
      <c r="Z248" s="17" t="s">
        <v>1952</v>
      </c>
      <c r="AA248" s="17" t="s">
        <v>1936</v>
      </c>
      <c r="AB248" s="17" t="s">
        <v>1937</v>
      </c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40"/>
      <c r="AT248" s="33" t="s">
        <v>807</v>
      </c>
      <c r="AU248" s="33" t="s">
        <v>913</v>
      </c>
      <c r="AV248" s="36" t="s">
        <v>1023</v>
      </c>
      <c r="AW248" s="33" t="str">
        <f t="shared" si="33"/>
        <v>L-SOFC310-06</v>
      </c>
      <c r="AX248" s="33" t="s">
        <v>913</v>
      </c>
      <c r="AZ248" s="81" t="str">
        <f t="shared" si="32"/>
        <v>0.6/1kV FR-CV 1C-185㎟-P</v>
      </c>
    </row>
    <row r="249" spans="1:52" s="4" customFormat="1" ht="25" hidden="1" customHeight="1">
      <c r="A249" s="60" t="str">
        <f t="shared" si="30"/>
        <v>X</v>
      </c>
      <c r="B249" s="60">
        <f t="shared" si="34"/>
        <v>227</v>
      </c>
      <c r="C249" s="55" t="str">
        <f t="shared" si="28"/>
        <v>L-WDM301-01</v>
      </c>
      <c r="D249" s="56" t="s">
        <v>638</v>
      </c>
      <c r="E249" s="51" t="s">
        <v>34</v>
      </c>
      <c r="F249" s="16" t="s">
        <v>94</v>
      </c>
      <c r="G249" s="17" t="s">
        <v>155</v>
      </c>
      <c r="H249" s="18">
        <v>10</v>
      </c>
      <c r="I249" s="18"/>
      <c r="J249" s="18">
        <v>75</v>
      </c>
      <c r="K249" s="56">
        <f t="shared" si="29"/>
        <v>17</v>
      </c>
      <c r="L249" s="56">
        <f t="shared" si="27"/>
        <v>226.98999999999998</v>
      </c>
      <c r="M249" s="18" t="s">
        <v>1428</v>
      </c>
      <c r="N249" s="15">
        <v>45</v>
      </c>
      <c r="O249" s="15">
        <v>0.12</v>
      </c>
      <c r="P249" s="18">
        <v>1.2</v>
      </c>
      <c r="Q249" s="18" t="s">
        <v>641</v>
      </c>
      <c r="R249" s="17" t="s">
        <v>792</v>
      </c>
      <c r="S249" s="17" t="s">
        <v>267</v>
      </c>
      <c r="T249" s="17" t="s">
        <v>1177</v>
      </c>
      <c r="U249" s="17" t="s">
        <v>1333</v>
      </c>
      <c r="V249" s="17" t="s">
        <v>268</v>
      </c>
      <c r="W249" s="17" t="s">
        <v>1338</v>
      </c>
      <c r="X249" s="17" t="str">
        <f t="shared" si="31"/>
        <v xml:space="preserve">K-TF-226  K-TF-210  K-TF-204  K-TF-203  K-TF-202                            </v>
      </c>
      <c r="Y249" s="17" t="s">
        <v>2019</v>
      </c>
      <c r="Z249" s="17" t="s">
        <v>2020</v>
      </c>
      <c r="AA249" s="17" t="s">
        <v>2021</v>
      </c>
      <c r="AB249" s="17" t="s">
        <v>2022</v>
      </c>
      <c r="AC249" s="17" t="s">
        <v>2023</v>
      </c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40"/>
      <c r="AT249" s="33" t="s">
        <v>807</v>
      </c>
      <c r="AU249" s="33" t="s">
        <v>914</v>
      </c>
      <c r="AV249" s="36" t="s">
        <v>1014</v>
      </c>
      <c r="AW249" s="33" t="str">
        <f t="shared" si="33"/>
        <v>L-WDM301-01</v>
      </c>
      <c r="AX249" s="33" t="s">
        <v>914</v>
      </c>
      <c r="AZ249" s="81" t="str">
        <f t="shared" si="32"/>
        <v>0.6/1kV FR-CV 2C-10㎟-P</v>
      </c>
    </row>
    <row r="250" spans="1:52" s="4" customFormat="1" ht="25" hidden="1" customHeight="1">
      <c r="A250" s="60" t="str">
        <f t="shared" si="30"/>
        <v>X</v>
      </c>
      <c r="B250" s="60">
        <f t="shared" si="34"/>
        <v>228</v>
      </c>
      <c r="C250" s="55" t="str">
        <f t="shared" si="28"/>
        <v>L-WDM302-02</v>
      </c>
      <c r="D250" s="56" t="s">
        <v>638</v>
      </c>
      <c r="E250" s="51" t="s">
        <v>34</v>
      </c>
      <c r="F250" s="16" t="s">
        <v>108</v>
      </c>
      <c r="G250" s="17" t="s">
        <v>155</v>
      </c>
      <c r="H250" s="18">
        <v>10</v>
      </c>
      <c r="I250" s="18"/>
      <c r="J250" s="18">
        <v>77</v>
      </c>
      <c r="K250" s="56">
        <f t="shared" si="29"/>
        <v>17</v>
      </c>
      <c r="L250" s="56">
        <f t="shared" si="27"/>
        <v>226.98999999999998</v>
      </c>
      <c r="M250" s="18" t="s">
        <v>1429</v>
      </c>
      <c r="N250" s="15">
        <v>44</v>
      </c>
      <c r="O250" s="15">
        <v>0.12</v>
      </c>
      <c r="P250" s="18">
        <v>1.2</v>
      </c>
      <c r="Q250" s="18" t="s">
        <v>642</v>
      </c>
      <c r="R250" s="17" t="s">
        <v>792</v>
      </c>
      <c r="S250" s="17" t="s">
        <v>269</v>
      </c>
      <c r="T250" s="17" t="s">
        <v>1177</v>
      </c>
      <c r="U250" s="17" t="s">
        <v>1333</v>
      </c>
      <c r="V250" s="17" t="s">
        <v>651</v>
      </c>
      <c r="W250" s="17" t="s">
        <v>1339</v>
      </c>
      <c r="X250" s="17" t="str">
        <f t="shared" si="31"/>
        <v xml:space="preserve">K-TF-226  K-TF-210  K-TF-204  K-TF-203  K-TF-202                            </v>
      </c>
      <c r="Y250" s="17" t="s">
        <v>2019</v>
      </c>
      <c r="Z250" s="17" t="s">
        <v>2020</v>
      </c>
      <c r="AA250" s="17" t="s">
        <v>2021</v>
      </c>
      <c r="AB250" s="17" t="s">
        <v>2022</v>
      </c>
      <c r="AC250" s="17" t="s">
        <v>2023</v>
      </c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40"/>
      <c r="AT250" s="33" t="s">
        <v>807</v>
      </c>
      <c r="AU250" s="33" t="s">
        <v>915</v>
      </c>
      <c r="AV250" s="36" t="s">
        <v>1015</v>
      </c>
      <c r="AW250" s="33" t="str">
        <f t="shared" si="33"/>
        <v>L-WDM302-02</v>
      </c>
      <c r="AX250" s="33" t="s">
        <v>915</v>
      </c>
      <c r="AZ250" s="81" t="str">
        <f t="shared" si="32"/>
        <v>0.6/1kV FR-CV 2C-10㎟-P</v>
      </c>
    </row>
    <row r="251" spans="1:52" s="4" customFormat="1" ht="25" hidden="1" customHeight="1">
      <c r="A251" s="60" t="str">
        <f t="shared" si="30"/>
        <v>X</v>
      </c>
      <c r="B251" s="60">
        <f t="shared" si="34"/>
        <v>229</v>
      </c>
      <c r="C251" s="55" t="str">
        <f t="shared" si="28"/>
        <v>L-TC301-01</v>
      </c>
      <c r="D251" s="56" t="s">
        <v>638</v>
      </c>
      <c r="E251" s="51" t="s">
        <v>201</v>
      </c>
      <c r="F251" s="16" t="s">
        <v>109</v>
      </c>
      <c r="G251" s="17" t="s">
        <v>155</v>
      </c>
      <c r="H251" s="18">
        <v>25</v>
      </c>
      <c r="I251" s="18"/>
      <c r="J251" s="18">
        <v>73</v>
      </c>
      <c r="K251" s="56">
        <f t="shared" si="29"/>
        <v>22</v>
      </c>
      <c r="L251" s="56">
        <f t="shared" si="27"/>
        <v>380.14</v>
      </c>
      <c r="M251" s="18" t="s">
        <v>1430</v>
      </c>
      <c r="N251" s="15">
        <v>42</v>
      </c>
      <c r="O251" s="15">
        <v>0.12</v>
      </c>
      <c r="P251" s="18">
        <v>2.04</v>
      </c>
      <c r="Q251" s="18" t="s">
        <v>642</v>
      </c>
      <c r="R251" s="17" t="s">
        <v>792</v>
      </c>
      <c r="S251" s="17" t="s">
        <v>270</v>
      </c>
      <c r="T251" s="17" t="s">
        <v>1177</v>
      </c>
      <c r="U251" s="17" t="s">
        <v>1333</v>
      </c>
      <c r="V251" s="17" t="s">
        <v>271</v>
      </c>
      <c r="W251" s="17" t="s">
        <v>1350</v>
      </c>
      <c r="X251" s="17" t="str">
        <f t="shared" si="31"/>
        <v xml:space="preserve">K-TF-226  K-TF-210  K-TF-204  K-TF-203  K-TF-202                            </v>
      </c>
      <c r="Y251" s="17" t="s">
        <v>2019</v>
      </c>
      <c r="Z251" s="17" t="s">
        <v>2020</v>
      </c>
      <c r="AA251" s="17" t="s">
        <v>2021</v>
      </c>
      <c r="AB251" s="17" t="s">
        <v>2022</v>
      </c>
      <c r="AC251" s="17" t="s">
        <v>2023</v>
      </c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40"/>
      <c r="AT251" s="33" t="s">
        <v>807</v>
      </c>
      <c r="AU251" s="33" t="s">
        <v>916</v>
      </c>
      <c r="AV251" s="36" t="s">
        <v>1014</v>
      </c>
      <c r="AW251" s="33" t="str">
        <f t="shared" si="33"/>
        <v>L-TC301-01</v>
      </c>
      <c r="AX251" s="33" t="s">
        <v>916</v>
      </c>
      <c r="AZ251" s="81" t="str">
        <f t="shared" si="32"/>
        <v>0.6/1kV FR-CV 2C-25㎟-P</v>
      </c>
    </row>
    <row r="252" spans="1:52" s="4" customFormat="1" ht="25" hidden="1" customHeight="1">
      <c r="A252" s="60" t="str">
        <f t="shared" si="30"/>
        <v>O</v>
      </c>
      <c r="B252" s="60">
        <f t="shared" si="34"/>
        <v>230</v>
      </c>
      <c r="C252" s="55" t="str">
        <f t="shared" si="28"/>
        <v>L-EHT304-04</v>
      </c>
      <c r="D252" s="56" t="s">
        <v>638</v>
      </c>
      <c r="E252" s="51" t="s">
        <v>100</v>
      </c>
      <c r="F252" s="16" t="s">
        <v>108</v>
      </c>
      <c r="G252" s="17" t="s">
        <v>144</v>
      </c>
      <c r="H252" s="18">
        <v>6</v>
      </c>
      <c r="I252" s="18"/>
      <c r="J252" s="18">
        <v>69</v>
      </c>
      <c r="K252" s="56">
        <f t="shared" si="29"/>
        <v>14</v>
      </c>
      <c r="L252" s="56">
        <f t="shared" ref="L252:L261" si="35">ROUNDUP(PI()*((K252/2)*(K252/2)),2)</f>
        <v>153.94</v>
      </c>
      <c r="M252" s="18" t="s">
        <v>1431</v>
      </c>
      <c r="N252" s="15">
        <v>38</v>
      </c>
      <c r="O252" s="15">
        <v>0.12</v>
      </c>
      <c r="P252" s="18">
        <v>0.5</v>
      </c>
      <c r="Q252" s="18" t="s">
        <v>642</v>
      </c>
      <c r="R252" s="17" t="s">
        <v>792</v>
      </c>
      <c r="S252" s="17" t="s">
        <v>272</v>
      </c>
      <c r="T252" s="17" t="s">
        <v>1177</v>
      </c>
      <c r="U252" s="17" t="s">
        <v>1333</v>
      </c>
      <c r="V252" s="17" t="s">
        <v>273</v>
      </c>
      <c r="W252" s="17" t="s">
        <v>1214</v>
      </c>
      <c r="X252" s="17" t="str">
        <f t="shared" si="31"/>
        <v xml:space="preserve">K-TF-126  K-TF-120  K-TF-116  K-TF-112                              </v>
      </c>
      <c r="Y252" s="17" t="s">
        <v>1952</v>
      </c>
      <c r="Z252" s="17" t="s">
        <v>1943</v>
      </c>
      <c r="AA252" s="17" t="s">
        <v>1959</v>
      </c>
      <c r="AB252" s="17" t="s">
        <v>1825</v>
      </c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40"/>
      <c r="AT252" s="33" t="s">
        <v>807</v>
      </c>
      <c r="AU252" s="33" t="s">
        <v>917</v>
      </c>
      <c r="AV252" s="36" t="s">
        <v>1021</v>
      </c>
      <c r="AW252" s="33" t="str">
        <f t="shared" si="33"/>
        <v>L-EHT304-04</v>
      </c>
      <c r="AX252" s="33" t="s">
        <v>917</v>
      </c>
      <c r="AZ252" s="81" t="str">
        <f t="shared" si="32"/>
        <v>0.6/1kV FR-CV 2C-6㎟-P</v>
      </c>
    </row>
    <row r="253" spans="1:52" s="4" customFormat="1" ht="25" hidden="1" customHeight="1">
      <c r="A253" s="60" t="str">
        <f t="shared" si="30"/>
        <v>X</v>
      </c>
      <c r="B253" s="60">
        <f t="shared" si="34"/>
        <v>231</v>
      </c>
      <c r="C253" s="55" t="str">
        <f t="shared" si="28"/>
        <v>L-EHT303-03</v>
      </c>
      <c r="D253" s="56" t="s">
        <v>638</v>
      </c>
      <c r="E253" s="51" t="s">
        <v>118</v>
      </c>
      <c r="F253" s="16" t="s">
        <v>99</v>
      </c>
      <c r="G253" s="17" t="s">
        <v>155</v>
      </c>
      <c r="H253" s="18">
        <v>6</v>
      </c>
      <c r="I253" s="18"/>
      <c r="J253" s="18">
        <v>8</v>
      </c>
      <c r="K253" s="56">
        <f t="shared" si="29"/>
        <v>14</v>
      </c>
      <c r="L253" s="56">
        <f t="shared" si="35"/>
        <v>153.94</v>
      </c>
      <c r="M253" s="18" t="s">
        <v>1623</v>
      </c>
      <c r="N253" s="15">
        <v>8</v>
      </c>
      <c r="O253" s="15">
        <v>0.12</v>
      </c>
      <c r="P253" s="18">
        <v>0.5</v>
      </c>
      <c r="Q253" s="18" t="s">
        <v>642</v>
      </c>
      <c r="R253" s="17" t="s">
        <v>1333</v>
      </c>
      <c r="S253" s="17" t="s">
        <v>274</v>
      </c>
      <c r="T253" s="17" t="s">
        <v>1214</v>
      </c>
      <c r="U253" s="17" t="s">
        <v>1333</v>
      </c>
      <c r="V253" s="17" t="s">
        <v>275</v>
      </c>
      <c r="W253" s="17" t="s">
        <v>1215</v>
      </c>
      <c r="X253" s="17" t="str">
        <f t="shared" si="31"/>
        <v xml:space="preserve">-                                    </v>
      </c>
      <c r="Y253" s="17" t="s">
        <v>1833</v>
      </c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40"/>
      <c r="AT253" s="33" t="s">
        <v>807</v>
      </c>
      <c r="AU253" s="33" t="s">
        <v>918</v>
      </c>
      <c r="AV253" s="36" t="s">
        <v>1016</v>
      </c>
      <c r="AW253" s="33" t="str">
        <f t="shared" si="33"/>
        <v>L-EHT303-03</v>
      </c>
      <c r="AX253" s="33" t="s">
        <v>918</v>
      </c>
      <c r="AZ253" s="81" t="str">
        <f t="shared" si="32"/>
        <v>0.6/1kV FR-CV 2C-6㎟-P</v>
      </c>
    </row>
    <row r="254" spans="1:52" s="4" customFormat="1" ht="25" hidden="1" customHeight="1">
      <c r="A254" s="60" t="str">
        <f t="shared" si="30"/>
        <v>X</v>
      </c>
      <c r="B254" s="60">
        <f t="shared" si="34"/>
        <v>232</v>
      </c>
      <c r="C254" s="55" t="str">
        <f t="shared" si="28"/>
        <v>L-EHT302-02</v>
      </c>
      <c r="D254" s="56" t="s">
        <v>638</v>
      </c>
      <c r="E254" s="51" t="s">
        <v>34</v>
      </c>
      <c r="F254" s="16" t="s">
        <v>94</v>
      </c>
      <c r="G254" s="17" t="s">
        <v>155</v>
      </c>
      <c r="H254" s="18">
        <v>6</v>
      </c>
      <c r="I254" s="18"/>
      <c r="J254" s="18">
        <v>10</v>
      </c>
      <c r="K254" s="56">
        <f t="shared" si="29"/>
        <v>14</v>
      </c>
      <c r="L254" s="56">
        <f t="shared" si="35"/>
        <v>153.94</v>
      </c>
      <c r="M254" s="18" t="s">
        <v>1624</v>
      </c>
      <c r="N254" s="15">
        <v>10</v>
      </c>
      <c r="O254" s="15">
        <v>0.12</v>
      </c>
      <c r="P254" s="18">
        <v>0.5</v>
      </c>
      <c r="Q254" s="18" t="s">
        <v>642</v>
      </c>
      <c r="R254" s="17" t="s">
        <v>1333</v>
      </c>
      <c r="S254" s="17" t="s">
        <v>276</v>
      </c>
      <c r="T254" s="17" t="s">
        <v>1215</v>
      </c>
      <c r="U254" s="17" t="s">
        <v>1333</v>
      </c>
      <c r="V254" s="17" t="s">
        <v>277</v>
      </c>
      <c r="W254" s="17" t="s">
        <v>1216</v>
      </c>
      <c r="X254" s="17" t="str">
        <f t="shared" si="31"/>
        <v xml:space="preserve">-                                    </v>
      </c>
      <c r="Y254" s="17" t="s">
        <v>1828</v>
      </c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40"/>
      <c r="AT254" s="33" t="s">
        <v>807</v>
      </c>
      <c r="AU254" s="33" t="s">
        <v>919</v>
      </c>
      <c r="AV254" s="36" t="s">
        <v>1028</v>
      </c>
      <c r="AW254" s="33" t="str">
        <f t="shared" si="33"/>
        <v>L-EHT302-02</v>
      </c>
      <c r="AX254" s="33" t="s">
        <v>919</v>
      </c>
      <c r="AZ254" s="81" t="str">
        <f t="shared" si="32"/>
        <v>0.6/1kV FR-CV 2C-6㎟-P</v>
      </c>
    </row>
    <row r="255" spans="1:52" s="4" customFormat="1" ht="25" hidden="1" customHeight="1">
      <c r="A255" s="60" t="str">
        <f t="shared" si="30"/>
        <v>X</v>
      </c>
      <c r="B255" s="60">
        <f t="shared" si="34"/>
        <v>233</v>
      </c>
      <c r="C255" s="55" t="str">
        <f t="shared" si="28"/>
        <v>L-EHT301-01</v>
      </c>
      <c r="D255" s="56" t="s">
        <v>638</v>
      </c>
      <c r="E255" s="51" t="s">
        <v>106</v>
      </c>
      <c r="F255" s="16" t="s">
        <v>108</v>
      </c>
      <c r="G255" s="17" t="s">
        <v>147</v>
      </c>
      <c r="H255" s="18">
        <v>6</v>
      </c>
      <c r="I255" s="18"/>
      <c r="J255" s="18">
        <v>8</v>
      </c>
      <c r="K255" s="56">
        <f t="shared" si="29"/>
        <v>14</v>
      </c>
      <c r="L255" s="56">
        <f t="shared" si="35"/>
        <v>153.94</v>
      </c>
      <c r="M255" s="18" t="s">
        <v>1625</v>
      </c>
      <c r="N255" s="15">
        <v>8</v>
      </c>
      <c r="O255" s="15">
        <v>0.12</v>
      </c>
      <c r="P255" s="18">
        <v>0.5</v>
      </c>
      <c r="Q255" s="18" t="s">
        <v>642</v>
      </c>
      <c r="R255" s="17" t="s">
        <v>1333</v>
      </c>
      <c r="S255" s="17" t="s">
        <v>278</v>
      </c>
      <c r="T255" s="17" t="s">
        <v>1216</v>
      </c>
      <c r="U255" s="17" t="s">
        <v>1333</v>
      </c>
      <c r="V255" s="17" t="s">
        <v>279</v>
      </c>
      <c r="W255" s="17" t="s">
        <v>1251</v>
      </c>
      <c r="X255" s="17" t="str">
        <f t="shared" si="31"/>
        <v xml:space="preserve">-                                    </v>
      </c>
      <c r="Y255" s="17" t="s">
        <v>1830</v>
      </c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40"/>
      <c r="AT255" s="33" t="s">
        <v>807</v>
      </c>
      <c r="AU255" s="33" t="s">
        <v>920</v>
      </c>
      <c r="AV255" s="36" t="s">
        <v>1014</v>
      </c>
      <c r="AW255" s="33" t="str">
        <f t="shared" si="33"/>
        <v>L-EHT301-01</v>
      </c>
      <c r="AX255" s="33" t="s">
        <v>920</v>
      </c>
      <c r="AZ255" s="81" t="str">
        <f t="shared" si="32"/>
        <v>0.6/1kV FR-CV 2C-6㎟-P</v>
      </c>
    </row>
    <row r="256" spans="1:52" s="4" customFormat="1" ht="25" hidden="1" customHeight="1">
      <c r="A256" s="60" t="str">
        <f t="shared" si="30"/>
        <v>O</v>
      </c>
      <c r="B256" s="60">
        <f t="shared" si="34"/>
        <v>234</v>
      </c>
      <c r="C256" s="55" t="str">
        <f t="shared" si="28"/>
        <v>L-EHT305-05</v>
      </c>
      <c r="D256" s="56" t="s">
        <v>638</v>
      </c>
      <c r="E256" s="51" t="s">
        <v>34</v>
      </c>
      <c r="F256" s="16" t="s">
        <v>108</v>
      </c>
      <c r="G256" s="17" t="s">
        <v>147</v>
      </c>
      <c r="H256" s="18">
        <v>6</v>
      </c>
      <c r="I256" s="18"/>
      <c r="J256" s="18">
        <v>66</v>
      </c>
      <c r="K256" s="56">
        <f t="shared" si="29"/>
        <v>14</v>
      </c>
      <c r="L256" s="56">
        <f t="shared" si="35"/>
        <v>153.94</v>
      </c>
      <c r="M256" s="18" t="s">
        <v>1432</v>
      </c>
      <c r="N256" s="15">
        <v>38</v>
      </c>
      <c r="O256" s="15">
        <v>0.12</v>
      </c>
      <c r="P256" s="18">
        <v>0.375</v>
      </c>
      <c r="Q256" s="18" t="s">
        <v>642</v>
      </c>
      <c r="R256" s="17" t="s">
        <v>792</v>
      </c>
      <c r="S256" s="17" t="s">
        <v>280</v>
      </c>
      <c r="T256" s="17" t="s">
        <v>1177</v>
      </c>
      <c r="U256" s="17" t="s">
        <v>1333</v>
      </c>
      <c r="V256" s="17" t="s">
        <v>281</v>
      </c>
      <c r="W256" s="17" t="s">
        <v>1217</v>
      </c>
      <c r="X256" s="17" t="str">
        <f t="shared" si="31"/>
        <v xml:space="preserve">K-TF-126  K-TF-120  K-TF-116  K-TF-112                              </v>
      </c>
      <c r="Y256" s="17" t="s">
        <v>1952</v>
      </c>
      <c r="Z256" s="17" t="s">
        <v>1943</v>
      </c>
      <c r="AA256" s="17" t="s">
        <v>1959</v>
      </c>
      <c r="AB256" s="17" t="s">
        <v>1825</v>
      </c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40"/>
      <c r="AT256" s="33" t="s">
        <v>807</v>
      </c>
      <c r="AU256" s="33" t="s">
        <v>921</v>
      </c>
      <c r="AV256" s="36" t="s">
        <v>1022</v>
      </c>
      <c r="AW256" s="33" t="str">
        <f t="shared" si="33"/>
        <v>L-EHT305-05</v>
      </c>
      <c r="AX256" s="33" t="s">
        <v>921</v>
      </c>
      <c r="AZ256" s="81" t="str">
        <f t="shared" si="32"/>
        <v>0.6/1kV FR-CV 2C-6㎟-P</v>
      </c>
    </row>
    <row r="257" spans="1:52" s="4" customFormat="1" ht="25" hidden="1" customHeight="1">
      <c r="A257" s="60" t="str">
        <f t="shared" si="30"/>
        <v>X</v>
      </c>
      <c r="B257" s="60">
        <f t="shared" si="34"/>
        <v>235</v>
      </c>
      <c r="C257" s="55" t="str">
        <f t="shared" si="28"/>
        <v>L-EHT306-06</v>
      </c>
      <c r="D257" s="56" t="s">
        <v>638</v>
      </c>
      <c r="E257" s="51" t="s">
        <v>100</v>
      </c>
      <c r="F257" s="16" t="s">
        <v>99</v>
      </c>
      <c r="G257" s="17" t="s">
        <v>144</v>
      </c>
      <c r="H257" s="18">
        <v>6</v>
      </c>
      <c r="I257" s="18"/>
      <c r="J257" s="18">
        <v>8</v>
      </c>
      <c r="K257" s="56">
        <f t="shared" si="29"/>
        <v>14</v>
      </c>
      <c r="L257" s="56">
        <f t="shared" si="35"/>
        <v>153.94</v>
      </c>
      <c r="M257" s="18" t="s">
        <v>1626</v>
      </c>
      <c r="N257" s="15">
        <v>8</v>
      </c>
      <c r="O257" s="15">
        <v>0.12</v>
      </c>
      <c r="P257" s="18">
        <v>0.375</v>
      </c>
      <c r="Q257" s="18" t="s">
        <v>642</v>
      </c>
      <c r="R257" s="17" t="s">
        <v>1333</v>
      </c>
      <c r="S257" s="17" t="s">
        <v>281</v>
      </c>
      <c r="T257" s="17" t="s">
        <v>1217</v>
      </c>
      <c r="U257" s="17" t="s">
        <v>1333</v>
      </c>
      <c r="V257" s="17" t="s">
        <v>282</v>
      </c>
      <c r="W257" s="17" t="s">
        <v>1218</v>
      </c>
      <c r="X257" s="17" t="str">
        <f t="shared" si="31"/>
        <v xml:space="preserve">-                                    </v>
      </c>
      <c r="Y257" s="17" t="s">
        <v>1833</v>
      </c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40"/>
      <c r="AT257" s="33" t="s">
        <v>807</v>
      </c>
      <c r="AU257" s="33" t="s">
        <v>922</v>
      </c>
      <c r="AV257" s="36" t="s">
        <v>1023</v>
      </c>
      <c r="AW257" s="33" t="str">
        <f t="shared" si="33"/>
        <v>L-EHT306-06</v>
      </c>
      <c r="AX257" s="33" t="s">
        <v>922</v>
      </c>
      <c r="AZ257" s="81" t="str">
        <f t="shared" si="32"/>
        <v>0.6/1kV FR-CV 2C-6㎟-P</v>
      </c>
    </row>
    <row r="258" spans="1:52" s="4" customFormat="1" ht="25" hidden="1" customHeight="1">
      <c r="A258" s="60" t="str">
        <f t="shared" si="30"/>
        <v>X</v>
      </c>
      <c r="B258" s="60">
        <f t="shared" si="34"/>
        <v>236</v>
      </c>
      <c r="C258" s="55" t="str">
        <f t="shared" si="28"/>
        <v>L-EHT307-07</v>
      </c>
      <c r="D258" s="56" t="s">
        <v>638</v>
      </c>
      <c r="E258" s="51" t="s">
        <v>34</v>
      </c>
      <c r="F258" s="16" t="s">
        <v>109</v>
      </c>
      <c r="G258" s="17" t="s">
        <v>155</v>
      </c>
      <c r="H258" s="18">
        <v>6</v>
      </c>
      <c r="I258" s="18"/>
      <c r="J258" s="18">
        <v>11</v>
      </c>
      <c r="K258" s="56">
        <f t="shared" si="29"/>
        <v>14</v>
      </c>
      <c r="L258" s="56">
        <f t="shared" si="35"/>
        <v>153.94</v>
      </c>
      <c r="M258" s="18" t="s">
        <v>1627</v>
      </c>
      <c r="N258" s="15">
        <v>11</v>
      </c>
      <c r="O258" s="15">
        <v>0.12</v>
      </c>
      <c r="P258" s="18">
        <v>0.375</v>
      </c>
      <c r="Q258" s="18" t="s">
        <v>642</v>
      </c>
      <c r="R258" s="17" t="s">
        <v>1333</v>
      </c>
      <c r="S258" s="17" t="s">
        <v>283</v>
      </c>
      <c r="T258" s="17" t="s">
        <v>1218</v>
      </c>
      <c r="U258" s="17" t="s">
        <v>1333</v>
      </c>
      <c r="V258" s="17" t="s">
        <v>284</v>
      </c>
      <c r="W258" s="17" t="s">
        <v>1252</v>
      </c>
      <c r="X258" s="17" t="str">
        <f t="shared" si="31"/>
        <v xml:space="preserve">-                                    </v>
      </c>
      <c r="Y258" s="17" t="s">
        <v>1828</v>
      </c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40"/>
      <c r="AT258" s="33" t="s">
        <v>807</v>
      </c>
      <c r="AU258" s="33" t="s">
        <v>923</v>
      </c>
      <c r="AV258" s="36" t="s">
        <v>1024</v>
      </c>
      <c r="AW258" s="33" t="str">
        <f t="shared" si="33"/>
        <v>L-EHT307-07</v>
      </c>
      <c r="AX258" s="33" t="s">
        <v>923</v>
      </c>
      <c r="AZ258" s="81" t="str">
        <f t="shared" si="32"/>
        <v>0.6/1kV FR-CV 2C-6㎟-P</v>
      </c>
    </row>
    <row r="259" spans="1:52" s="4" customFormat="1" ht="25" hidden="1" customHeight="1">
      <c r="A259" s="60" t="str">
        <f t="shared" si="30"/>
        <v>X</v>
      </c>
      <c r="B259" s="60">
        <f t="shared" si="34"/>
        <v>237</v>
      </c>
      <c r="C259" s="55" t="str">
        <f t="shared" si="28"/>
        <v>L-EHT308-08</v>
      </c>
      <c r="D259" s="56" t="s">
        <v>638</v>
      </c>
      <c r="E259" s="51" t="s">
        <v>93</v>
      </c>
      <c r="F259" s="16" t="s">
        <v>121</v>
      </c>
      <c r="G259" s="17" t="s">
        <v>144</v>
      </c>
      <c r="H259" s="18">
        <v>6</v>
      </c>
      <c r="I259" s="18"/>
      <c r="J259" s="18">
        <v>78</v>
      </c>
      <c r="K259" s="56">
        <f t="shared" si="29"/>
        <v>14</v>
      </c>
      <c r="L259" s="56">
        <f t="shared" si="35"/>
        <v>153.94</v>
      </c>
      <c r="M259" s="18" t="s">
        <v>1433</v>
      </c>
      <c r="N259" s="15">
        <v>39</v>
      </c>
      <c r="O259" s="15">
        <v>0.12</v>
      </c>
      <c r="P259" s="18">
        <v>0.375</v>
      </c>
      <c r="Q259" s="18" t="s">
        <v>642</v>
      </c>
      <c r="R259" s="17" t="s">
        <v>792</v>
      </c>
      <c r="S259" s="17" t="s">
        <v>44</v>
      </c>
      <c r="T259" s="17" t="s">
        <v>1177</v>
      </c>
      <c r="U259" s="17" t="s">
        <v>1333</v>
      </c>
      <c r="V259" s="17" t="s">
        <v>285</v>
      </c>
      <c r="W259" s="17" t="s">
        <v>1219</v>
      </c>
      <c r="X259" s="17" t="str">
        <f t="shared" si="31"/>
        <v xml:space="preserve">K-TF-127  K-TF-137  K-TF-134  K-PC-564                              </v>
      </c>
      <c r="Y259" s="17" t="s">
        <v>1935</v>
      </c>
      <c r="Z259" s="17" t="s">
        <v>1936</v>
      </c>
      <c r="AA259" s="17" t="s">
        <v>1937</v>
      </c>
      <c r="AB259" s="17" t="s">
        <v>1848</v>
      </c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40"/>
      <c r="AT259" s="33" t="s">
        <v>807</v>
      </c>
      <c r="AU259" s="33" t="s">
        <v>924</v>
      </c>
      <c r="AV259" s="36" t="s">
        <v>1025</v>
      </c>
      <c r="AW259" s="33" t="str">
        <f t="shared" si="33"/>
        <v>L-EHT308-08</v>
      </c>
      <c r="AX259" s="33" t="s">
        <v>924</v>
      </c>
      <c r="AZ259" s="81" t="str">
        <f t="shared" si="32"/>
        <v>0.6/1kV FR-CV 2C-6㎟-P</v>
      </c>
    </row>
    <row r="260" spans="1:52" s="4" customFormat="1" ht="25" hidden="1" customHeight="1">
      <c r="A260" s="60" t="str">
        <f t="shared" si="30"/>
        <v>X</v>
      </c>
      <c r="B260" s="60">
        <f t="shared" si="34"/>
        <v>238</v>
      </c>
      <c r="C260" s="55" t="str">
        <f t="shared" si="28"/>
        <v>L-EHT309-09</v>
      </c>
      <c r="D260" s="56" t="s">
        <v>638</v>
      </c>
      <c r="E260" s="51" t="s">
        <v>93</v>
      </c>
      <c r="F260" s="16" t="s">
        <v>109</v>
      </c>
      <c r="G260" s="17" t="s">
        <v>155</v>
      </c>
      <c r="H260" s="18">
        <v>6</v>
      </c>
      <c r="I260" s="18"/>
      <c r="J260" s="18">
        <v>10</v>
      </c>
      <c r="K260" s="56">
        <f t="shared" si="29"/>
        <v>14</v>
      </c>
      <c r="L260" s="56">
        <f t="shared" si="35"/>
        <v>153.94</v>
      </c>
      <c r="M260" s="18" t="s">
        <v>1628</v>
      </c>
      <c r="N260" s="15">
        <v>10</v>
      </c>
      <c r="O260" s="15">
        <v>0.12</v>
      </c>
      <c r="P260" s="18">
        <v>0.375</v>
      </c>
      <c r="Q260" s="18" t="s">
        <v>642</v>
      </c>
      <c r="R260" s="17" t="s">
        <v>1333</v>
      </c>
      <c r="S260" s="17" t="s">
        <v>286</v>
      </c>
      <c r="T260" s="17" t="s">
        <v>1219</v>
      </c>
      <c r="U260" s="17" t="s">
        <v>1333</v>
      </c>
      <c r="V260" s="17" t="s">
        <v>287</v>
      </c>
      <c r="W260" s="17" t="s">
        <v>1220</v>
      </c>
      <c r="X260" s="17" t="str">
        <f t="shared" si="31"/>
        <v xml:space="preserve">-                                    </v>
      </c>
      <c r="Y260" s="17" t="s">
        <v>1828</v>
      </c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40"/>
      <c r="AT260" s="33" t="s">
        <v>807</v>
      </c>
      <c r="AU260" s="33" t="s">
        <v>925</v>
      </c>
      <c r="AV260" s="36" t="s">
        <v>1026</v>
      </c>
      <c r="AW260" s="33" t="str">
        <f t="shared" si="33"/>
        <v>L-EHT309-09</v>
      </c>
      <c r="AX260" s="33" t="s">
        <v>925</v>
      </c>
      <c r="AZ260" s="81" t="str">
        <f t="shared" si="32"/>
        <v>0.6/1kV FR-CV 2C-6㎟-P</v>
      </c>
    </row>
    <row r="261" spans="1:52" s="4" customFormat="1" ht="25" hidden="1" customHeight="1">
      <c r="A261" s="60" t="str">
        <f t="shared" si="30"/>
        <v>X</v>
      </c>
      <c r="B261" s="60">
        <f t="shared" si="34"/>
        <v>239</v>
      </c>
      <c r="C261" s="55" t="str">
        <f t="shared" si="28"/>
        <v>L-EHT310-10</v>
      </c>
      <c r="D261" s="56" t="s">
        <v>638</v>
      </c>
      <c r="E261" s="51" t="s">
        <v>93</v>
      </c>
      <c r="F261" s="16" t="s">
        <v>121</v>
      </c>
      <c r="G261" s="17" t="s">
        <v>155</v>
      </c>
      <c r="H261" s="18">
        <v>6</v>
      </c>
      <c r="I261" s="18"/>
      <c r="J261" s="18">
        <v>8</v>
      </c>
      <c r="K261" s="56">
        <f t="shared" si="29"/>
        <v>14</v>
      </c>
      <c r="L261" s="56">
        <f t="shared" si="35"/>
        <v>153.94</v>
      </c>
      <c r="M261" s="18" t="s">
        <v>1629</v>
      </c>
      <c r="N261" s="15">
        <v>8</v>
      </c>
      <c r="O261" s="15">
        <v>0.12</v>
      </c>
      <c r="P261" s="18">
        <v>0.375</v>
      </c>
      <c r="Q261" s="18" t="s">
        <v>642</v>
      </c>
      <c r="R261" s="17" t="s">
        <v>1333</v>
      </c>
      <c r="S261" s="17" t="s">
        <v>288</v>
      </c>
      <c r="T261" s="17" t="s">
        <v>1220</v>
      </c>
      <c r="U261" s="17" t="s">
        <v>1333</v>
      </c>
      <c r="V261" s="17" t="s">
        <v>289</v>
      </c>
      <c r="W261" s="17" t="s">
        <v>1253</v>
      </c>
      <c r="X261" s="17" t="str">
        <f t="shared" si="31"/>
        <v xml:space="preserve">-                                    </v>
      </c>
      <c r="Y261" s="17" t="s">
        <v>1828</v>
      </c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40"/>
      <c r="AT261" s="33" t="s">
        <v>807</v>
      </c>
      <c r="AU261" s="33" t="s">
        <v>926</v>
      </c>
      <c r="AV261" s="36" t="s">
        <v>1027</v>
      </c>
      <c r="AW261" s="33" t="str">
        <f t="shared" si="33"/>
        <v>L-EHT310-10</v>
      </c>
      <c r="AX261" s="33" t="s">
        <v>926</v>
      </c>
      <c r="AZ261" s="81" t="str">
        <f t="shared" si="32"/>
        <v>0.6/1kV FR-CV 2C-6㎟-P</v>
      </c>
    </row>
    <row r="262" spans="1:52" s="4" customFormat="1" ht="25" hidden="1" customHeight="1">
      <c r="A262" s="60" t="str">
        <f t="shared" si="30"/>
        <v>X</v>
      </c>
      <c r="B262" s="60"/>
      <c r="C262" s="55" t="str">
        <f t="shared" si="28"/>
        <v/>
      </c>
      <c r="D262" s="18"/>
      <c r="E262" s="51"/>
      <c r="F262" s="16"/>
      <c r="G262" s="17"/>
      <c r="H262" s="18"/>
      <c r="I262" s="18"/>
      <c r="J262" s="18"/>
      <c r="K262" s="56" t="str">
        <f t="shared" si="29"/>
        <v/>
      </c>
      <c r="L262" s="18"/>
      <c r="M262" s="18"/>
      <c r="N262" s="15"/>
      <c r="O262" s="15"/>
      <c r="P262" s="18"/>
      <c r="Q262" s="18"/>
      <c r="R262" s="17"/>
      <c r="S262" s="17"/>
      <c r="T262" s="17"/>
      <c r="U262" s="17"/>
      <c r="V262" s="17"/>
      <c r="W262" s="17"/>
      <c r="X262" s="17" t="str">
        <f t="shared" si="31"/>
        <v/>
      </c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40"/>
      <c r="AT262" s="33"/>
      <c r="AU262" s="33"/>
      <c r="AV262" s="33"/>
      <c r="AW262" s="33" t="str">
        <f t="shared" si="33"/>
        <v/>
      </c>
      <c r="AX262" s="33"/>
      <c r="AZ262" s="81" t="str">
        <f t="shared" si="32"/>
        <v/>
      </c>
    </row>
    <row r="263" spans="1:52" s="4" customFormat="1" ht="25" hidden="1" customHeight="1">
      <c r="A263" s="60" t="str">
        <f t="shared" si="30"/>
        <v>X</v>
      </c>
      <c r="B263" s="60">
        <f t="shared" si="34"/>
        <v>240</v>
      </c>
      <c r="C263" s="55" t="str">
        <f t="shared" si="28"/>
        <v>L-SOFC401-01</v>
      </c>
      <c r="D263" s="56" t="s">
        <v>638</v>
      </c>
      <c r="E263" s="51" t="s">
        <v>106</v>
      </c>
      <c r="F263" s="16" t="s">
        <v>99</v>
      </c>
      <c r="G263" s="17" t="s">
        <v>6</v>
      </c>
      <c r="H263" s="18">
        <v>185</v>
      </c>
      <c r="I263" s="18"/>
      <c r="J263" s="18">
        <v>85</v>
      </c>
      <c r="K263" s="56">
        <f t="shared" si="29"/>
        <v>24</v>
      </c>
      <c r="L263" s="56">
        <f t="shared" ref="L263:L325" si="36">ROUNDUP(PI()*((K263/2)*(K263/2)),2)</f>
        <v>452.39</v>
      </c>
      <c r="M263" s="138" t="s">
        <v>1434</v>
      </c>
      <c r="N263" s="141">
        <v>48</v>
      </c>
      <c r="O263" s="15">
        <v>0.48</v>
      </c>
      <c r="P263" s="18">
        <v>300</v>
      </c>
      <c r="Q263" s="18" t="s">
        <v>641</v>
      </c>
      <c r="R263" s="17" t="s">
        <v>792</v>
      </c>
      <c r="S263" s="17" t="s">
        <v>39</v>
      </c>
      <c r="T263" s="17" t="s">
        <v>1176</v>
      </c>
      <c r="U263" s="17" t="s">
        <v>1333</v>
      </c>
      <c r="V263" s="17" t="s">
        <v>290</v>
      </c>
      <c r="W263" s="17" t="s">
        <v>1295</v>
      </c>
      <c r="X263" s="17" t="str">
        <f t="shared" si="31"/>
        <v xml:space="preserve">K-TF-467  K-TF-146  K-TF-126  K-TF-120  K-TF-119                            </v>
      </c>
      <c r="Y263" s="17" t="s">
        <v>1834</v>
      </c>
      <c r="Z263" s="17" t="s">
        <v>1836</v>
      </c>
      <c r="AA263" s="17" t="s">
        <v>1827</v>
      </c>
      <c r="AB263" s="17" t="s">
        <v>1943</v>
      </c>
      <c r="AC263" s="17" t="s">
        <v>1944</v>
      </c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40"/>
      <c r="AT263" s="33" t="s">
        <v>807</v>
      </c>
      <c r="AU263" s="33" t="s">
        <v>927</v>
      </c>
      <c r="AV263" s="36" t="s">
        <v>1014</v>
      </c>
      <c r="AW263" s="33" t="str">
        <f t="shared" si="33"/>
        <v>L-SOFC401-01</v>
      </c>
      <c r="AX263" s="33" t="s">
        <v>927</v>
      </c>
      <c r="AZ263" s="81" t="str">
        <f t="shared" si="32"/>
        <v>0.6/1kV FR-CV 1C-185㎟-P</v>
      </c>
    </row>
    <row r="264" spans="1:52" s="4" customFormat="1" ht="25" hidden="1" customHeight="1">
      <c r="A264" s="60" t="str">
        <f t="shared" si="30"/>
        <v>X</v>
      </c>
      <c r="B264" s="60">
        <f t="shared" si="34"/>
        <v>241</v>
      </c>
      <c r="C264" s="55" t="str">
        <f t="shared" si="28"/>
        <v>L-SOFC401-02</v>
      </c>
      <c r="D264" s="56" t="s">
        <v>638</v>
      </c>
      <c r="E264" s="51" t="s">
        <v>100</v>
      </c>
      <c r="F264" s="16" t="s">
        <v>108</v>
      </c>
      <c r="G264" s="17" t="s">
        <v>6</v>
      </c>
      <c r="H264" s="18">
        <v>185</v>
      </c>
      <c r="I264" s="18"/>
      <c r="J264" s="18">
        <v>85</v>
      </c>
      <c r="K264" s="56">
        <f t="shared" si="29"/>
        <v>24</v>
      </c>
      <c r="L264" s="56">
        <f t="shared" si="36"/>
        <v>452.39</v>
      </c>
      <c r="M264" s="140"/>
      <c r="N264" s="142"/>
      <c r="O264" s="15">
        <v>0.48</v>
      </c>
      <c r="P264" s="18">
        <v>300</v>
      </c>
      <c r="Q264" s="18" t="s">
        <v>641</v>
      </c>
      <c r="R264" s="17" t="s">
        <v>792</v>
      </c>
      <c r="S264" s="17" t="s">
        <v>291</v>
      </c>
      <c r="T264" s="17" t="s">
        <v>1176</v>
      </c>
      <c r="U264" s="17" t="s">
        <v>1333</v>
      </c>
      <c r="V264" s="17" t="s">
        <v>292</v>
      </c>
      <c r="W264" s="17" t="s">
        <v>1295</v>
      </c>
      <c r="X264" s="17" t="str">
        <f t="shared" si="31"/>
        <v xml:space="preserve">K-TF-467  K-TF-146  K-TF-126  K-TF-120  K-TF-119                            </v>
      </c>
      <c r="Y264" s="17" t="s">
        <v>1834</v>
      </c>
      <c r="Z264" s="17" t="s">
        <v>1836</v>
      </c>
      <c r="AA264" s="17" t="s">
        <v>1827</v>
      </c>
      <c r="AB264" s="17" t="s">
        <v>1943</v>
      </c>
      <c r="AC264" s="17" t="s">
        <v>1944</v>
      </c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40"/>
      <c r="AT264" s="33" t="s">
        <v>807</v>
      </c>
      <c r="AU264" s="33" t="s">
        <v>927</v>
      </c>
      <c r="AV264" s="36" t="s">
        <v>1015</v>
      </c>
      <c r="AW264" s="33" t="str">
        <f t="shared" si="33"/>
        <v>L-SOFC401-02</v>
      </c>
      <c r="AX264" s="33" t="s">
        <v>927</v>
      </c>
      <c r="AZ264" s="81" t="str">
        <f t="shared" si="32"/>
        <v>0.6/1kV FR-CV 1C-185㎟-P</v>
      </c>
    </row>
    <row r="265" spans="1:52" s="4" customFormat="1" ht="25" hidden="1" customHeight="1">
      <c r="A265" s="60" t="str">
        <f t="shared" si="30"/>
        <v>X</v>
      </c>
      <c r="B265" s="60">
        <f t="shared" si="34"/>
        <v>242</v>
      </c>
      <c r="C265" s="55" t="str">
        <f t="shared" si="28"/>
        <v>L-SOFC401-03</v>
      </c>
      <c r="D265" s="56" t="s">
        <v>638</v>
      </c>
      <c r="E265" s="51" t="s">
        <v>34</v>
      </c>
      <c r="F265" s="16" t="s">
        <v>121</v>
      </c>
      <c r="G265" s="17" t="s">
        <v>63</v>
      </c>
      <c r="H265" s="18">
        <v>185</v>
      </c>
      <c r="I265" s="18"/>
      <c r="J265" s="18">
        <v>85</v>
      </c>
      <c r="K265" s="56">
        <f t="shared" si="29"/>
        <v>24</v>
      </c>
      <c r="L265" s="56">
        <f t="shared" si="36"/>
        <v>452.39</v>
      </c>
      <c r="M265" s="139"/>
      <c r="N265" s="143"/>
      <c r="O265" s="15">
        <v>0.48</v>
      </c>
      <c r="P265" s="18">
        <v>300</v>
      </c>
      <c r="Q265" s="18" t="s">
        <v>641</v>
      </c>
      <c r="R265" s="17" t="s">
        <v>792</v>
      </c>
      <c r="S265" s="17" t="s">
        <v>291</v>
      </c>
      <c r="T265" s="17" t="s">
        <v>1176</v>
      </c>
      <c r="U265" s="17" t="s">
        <v>1333</v>
      </c>
      <c r="V265" s="17" t="s">
        <v>293</v>
      </c>
      <c r="W265" s="17" t="s">
        <v>1295</v>
      </c>
      <c r="X265" s="17" t="str">
        <f t="shared" si="31"/>
        <v xml:space="preserve">K-TF-467  K-TF-146  K-TF-126  K-TF-120  K-TF-119                            </v>
      </c>
      <c r="Y265" s="17" t="s">
        <v>1834</v>
      </c>
      <c r="Z265" s="17" t="s">
        <v>1836</v>
      </c>
      <c r="AA265" s="17" t="s">
        <v>1827</v>
      </c>
      <c r="AB265" s="17" t="s">
        <v>1943</v>
      </c>
      <c r="AC265" s="17" t="s">
        <v>1944</v>
      </c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40"/>
      <c r="AT265" s="33" t="s">
        <v>807</v>
      </c>
      <c r="AU265" s="33" t="s">
        <v>927</v>
      </c>
      <c r="AV265" s="36" t="s">
        <v>1020</v>
      </c>
      <c r="AW265" s="33" t="str">
        <f t="shared" si="33"/>
        <v>L-SOFC401-03</v>
      </c>
      <c r="AX265" s="33" t="s">
        <v>927</v>
      </c>
      <c r="AZ265" s="81" t="str">
        <f t="shared" si="32"/>
        <v>0.6/1kV FR-CV 1C-185㎟-P</v>
      </c>
    </row>
    <row r="266" spans="1:52" s="4" customFormat="1" ht="25" hidden="1" customHeight="1">
      <c r="A266" s="60" t="str">
        <f t="shared" si="30"/>
        <v>X</v>
      </c>
      <c r="B266" s="60">
        <f t="shared" si="34"/>
        <v>243</v>
      </c>
      <c r="C266" s="55" t="str">
        <f t="shared" si="28"/>
        <v>L-SOFC401-04</v>
      </c>
      <c r="D266" s="56" t="s">
        <v>638</v>
      </c>
      <c r="E266" s="51" t="s">
        <v>93</v>
      </c>
      <c r="F266" s="16" t="s">
        <v>94</v>
      </c>
      <c r="G266" s="17" t="s">
        <v>6</v>
      </c>
      <c r="H266" s="18">
        <v>185</v>
      </c>
      <c r="I266" s="18"/>
      <c r="J266" s="18">
        <v>85</v>
      </c>
      <c r="K266" s="56">
        <f t="shared" si="29"/>
        <v>24</v>
      </c>
      <c r="L266" s="56">
        <f t="shared" si="36"/>
        <v>452.39</v>
      </c>
      <c r="M266" s="138" t="s">
        <v>1435</v>
      </c>
      <c r="N266" s="141">
        <v>48</v>
      </c>
      <c r="O266" s="15">
        <v>0.48</v>
      </c>
      <c r="P266" s="18">
        <v>300</v>
      </c>
      <c r="Q266" s="18" t="s">
        <v>641</v>
      </c>
      <c r="R266" s="17" t="s">
        <v>792</v>
      </c>
      <c r="S266" s="17" t="s">
        <v>294</v>
      </c>
      <c r="T266" s="17" t="s">
        <v>1176</v>
      </c>
      <c r="U266" s="17" t="s">
        <v>1333</v>
      </c>
      <c r="V266" s="17" t="s">
        <v>290</v>
      </c>
      <c r="W266" s="17" t="s">
        <v>1295</v>
      </c>
      <c r="X266" s="17" t="str">
        <f t="shared" si="31"/>
        <v xml:space="preserve">K-TF-467  K-TF-146  K-TF-126  K-TF-120  K-TF-119                            </v>
      </c>
      <c r="Y266" s="17" t="s">
        <v>1834</v>
      </c>
      <c r="Z266" s="17" t="s">
        <v>1836</v>
      </c>
      <c r="AA266" s="17" t="s">
        <v>1827</v>
      </c>
      <c r="AB266" s="17" t="s">
        <v>1943</v>
      </c>
      <c r="AC266" s="17" t="s">
        <v>1944</v>
      </c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40"/>
      <c r="AT266" s="33" t="s">
        <v>807</v>
      </c>
      <c r="AU266" s="33" t="s">
        <v>927</v>
      </c>
      <c r="AV266" s="36" t="s">
        <v>1021</v>
      </c>
      <c r="AW266" s="33" t="str">
        <f t="shared" si="33"/>
        <v>L-SOFC401-04</v>
      </c>
      <c r="AX266" s="33" t="s">
        <v>927</v>
      </c>
      <c r="AZ266" s="81" t="str">
        <f t="shared" si="32"/>
        <v>0.6/1kV FR-CV 1C-185㎟-P</v>
      </c>
    </row>
    <row r="267" spans="1:52" s="4" customFormat="1" ht="25" hidden="1" customHeight="1">
      <c r="A267" s="60" t="str">
        <f t="shared" si="30"/>
        <v>X</v>
      </c>
      <c r="B267" s="60">
        <f t="shared" si="34"/>
        <v>244</v>
      </c>
      <c r="C267" s="55" t="str">
        <f t="shared" si="28"/>
        <v>L-SOFC401-05</v>
      </c>
      <c r="D267" s="56" t="s">
        <v>638</v>
      </c>
      <c r="E267" s="51" t="s">
        <v>93</v>
      </c>
      <c r="F267" s="16" t="s">
        <v>109</v>
      </c>
      <c r="G267" s="17" t="s">
        <v>63</v>
      </c>
      <c r="H267" s="18">
        <v>185</v>
      </c>
      <c r="I267" s="18"/>
      <c r="J267" s="18">
        <v>85</v>
      </c>
      <c r="K267" s="56">
        <f t="shared" si="29"/>
        <v>24</v>
      </c>
      <c r="L267" s="56">
        <f t="shared" si="36"/>
        <v>452.39</v>
      </c>
      <c r="M267" s="140"/>
      <c r="N267" s="142"/>
      <c r="O267" s="15">
        <v>0.48</v>
      </c>
      <c r="P267" s="18">
        <v>300</v>
      </c>
      <c r="Q267" s="18" t="s">
        <v>641</v>
      </c>
      <c r="R267" s="17" t="s">
        <v>792</v>
      </c>
      <c r="S267" s="17" t="s">
        <v>291</v>
      </c>
      <c r="T267" s="17" t="s">
        <v>1176</v>
      </c>
      <c r="U267" s="17" t="s">
        <v>1333</v>
      </c>
      <c r="V267" s="17" t="s">
        <v>295</v>
      </c>
      <c r="W267" s="17" t="s">
        <v>1295</v>
      </c>
      <c r="X267" s="17" t="str">
        <f t="shared" si="31"/>
        <v xml:space="preserve">K-TF-467  K-TF-146  K-TF-126  K-TF-120  K-TF-119                            </v>
      </c>
      <c r="Y267" s="17" t="s">
        <v>1834</v>
      </c>
      <c r="Z267" s="17" t="s">
        <v>1836</v>
      </c>
      <c r="AA267" s="17" t="s">
        <v>1827</v>
      </c>
      <c r="AB267" s="17" t="s">
        <v>1943</v>
      </c>
      <c r="AC267" s="17" t="s">
        <v>1944</v>
      </c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40"/>
      <c r="AT267" s="33" t="s">
        <v>807</v>
      </c>
      <c r="AU267" s="33" t="s">
        <v>927</v>
      </c>
      <c r="AV267" s="36" t="s">
        <v>1022</v>
      </c>
      <c r="AW267" s="33" t="str">
        <f t="shared" si="33"/>
        <v>L-SOFC401-05</v>
      </c>
      <c r="AX267" s="33" t="s">
        <v>927</v>
      </c>
      <c r="AZ267" s="81" t="str">
        <f t="shared" si="32"/>
        <v>0.6/1kV FR-CV 1C-185㎟-P</v>
      </c>
    </row>
    <row r="268" spans="1:52" s="4" customFormat="1" ht="25" hidden="1" customHeight="1">
      <c r="A268" s="60" t="str">
        <f t="shared" si="30"/>
        <v>X</v>
      </c>
      <c r="B268" s="60">
        <f t="shared" si="34"/>
        <v>245</v>
      </c>
      <c r="C268" s="55" t="str">
        <f t="shared" si="28"/>
        <v>L-SOFC401-06</v>
      </c>
      <c r="D268" s="56" t="s">
        <v>638</v>
      </c>
      <c r="E268" s="51" t="s">
        <v>100</v>
      </c>
      <c r="F268" s="16" t="s">
        <v>94</v>
      </c>
      <c r="G268" s="17" t="s">
        <v>56</v>
      </c>
      <c r="H268" s="18">
        <v>185</v>
      </c>
      <c r="I268" s="18"/>
      <c r="J268" s="18">
        <v>85</v>
      </c>
      <c r="K268" s="56">
        <f t="shared" si="29"/>
        <v>24</v>
      </c>
      <c r="L268" s="56">
        <f t="shared" si="36"/>
        <v>452.39</v>
      </c>
      <c r="M268" s="139"/>
      <c r="N268" s="143"/>
      <c r="O268" s="15">
        <v>0.48</v>
      </c>
      <c r="P268" s="18">
        <v>300</v>
      </c>
      <c r="Q268" s="18" t="s">
        <v>641</v>
      </c>
      <c r="R268" s="17" t="s">
        <v>792</v>
      </c>
      <c r="S268" s="17" t="s">
        <v>39</v>
      </c>
      <c r="T268" s="17" t="s">
        <v>1176</v>
      </c>
      <c r="U268" s="17" t="s">
        <v>1333</v>
      </c>
      <c r="V268" s="17" t="s">
        <v>292</v>
      </c>
      <c r="W268" s="17" t="s">
        <v>1295</v>
      </c>
      <c r="X268" s="17" t="str">
        <f t="shared" si="31"/>
        <v xml:space="preserve">K-TF-467  K-TF-146  K-TF-126  K-TF-120  K-TF-119                            </v>
      </c>
      <c r="Y268" s="17" t="s">
        <v>1834</v>
      </c>
      <c r="Z268" s="17" t="s">
        <v>1836</v>
      </c>
      <c r="AA268" s="17" t="s">
        <v>1827</v>
      </c>
      <c r="AB268" s="17" t="s">
        <v>1943</v>
      </c>
      <c r="AC268" s="17" t="s">
        <v>1944</v>
      </c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40"/>
      <c r="AT268" s="33" t="s">
        <v>807</v>
      </c>
      <c r="AU268" s="33" t="s">
        <v>927</v>
      </c>
      <c r="AV268" s="36" t="s">
        <v>1023</v>
      </c>
      <c r="AW268" s="33" t="str">
        <f t="shared" si="33"/>
        <v>L-SOFC401-06</v>
      </c>
      <c r="AX268" s="33" t="s">
        <v>927</v>
      </c>
      <c r="AZ268" s="81" t="str">
        <f t="shared" si="32"/>
        <v>0.6/1kV FR-CV 1C-185㎟-P</v>
      </c>
    </row>
    <row r="269" spans="1:52" s="4" customFormat="1" ht="25" hidden="1" customHeight="1">
      <c r="A269" s="60" t="str">
        <f t="shared" si="30"/>
        <v>X</v>
      </c>
      <c r="B269" s="60">
        <f t="shared" si="34"/>
        <v>246</v>
      </c>
      <c r="C269" s="55" t="str">
        <f t="shared" si="28"/>
        <v>L-SOFC402-01</v>
      </c>
      <c r="D269" s="56" t="s">
        <v>638</v>
      </c>
      <c r="E269" s="51" t="s">
        <v>93</v>
      </c>
      <c r="F269" s="16" t="s">
        <v>94</v>
      </c>
      <c r="G269" s="17" t="s">
        <v>132</v>
      </c>
      <c r="H269" s="18">
        <v>185</v>
      </c>
      <c r="I269" s="18"/>
      <c r="J269" s="18">
        <v>80</v>
      </c>
      <c r="K269" s="56">
        <f t="shared" si="29"/>
        <v>24</v>
      </c>
      <c r="L269" s="56">
        <f t="shared" si="36"/>
        <v>452.39</v>
      </c>
      <c r="M269" s="138" t="s">
        <v>1436</v>
      </c>
      <c r="N269" s="141">
        <v>46</v>
      </c>
      <c r="O269" s="15">
        <v>0.48</v>
      </c>
      <c r="P269" s="18">
        <v>300</v>
      </c>
      <c r="Q269" s="18" t="s">
        <v>641</v>
      </c>
      <c r="R269" s="17" t="s">
        <v>792</v>
      </c>
      <c r="S269" s="17" t="s">
        <v>296</v>
      </c>
      <c r="T269" s="17" t="s">
        <v>1176</v>
      </c>
      <c r="U269" s="17" t="s">
        <v>1333</v>
      </c>
      <c r="V269" s="17" t="s">
        <v>297</v>
      </c>
      <c r="W269" s="17" t="s">
        <v>1296</v>
      </c>
      <c r="X269" s="17" t="str">
        <f t="shared" si="31"/>
        <v xml:space="preserve">K-TF-467  K-TF-146  K-TF-126  K-TF-110  K-TF-104  K-TF-103  K-TF-102                        </v>
      </c>
      <c r="Y269" s="17" t="s">
        <v>1834</v>
      </c>
      <c r="Z269" s="17" t="s">
        <v>1836</v>
      </c>
      <c r="AA269" s="17" t="s">
        <v>1827</v>
      </c>
      <c r="AB269" s="17" t="s">
        <v>1947</v>
      </c>
      <c r="AC269" s="17" t="s">
        <v>1948</v>
      </c>
      <c r="AD269" s="17" t="s">
        <v>1949</v>
      </c>
      <c r="AE269" s="17" t="s">
        <v>1950</v>
      </c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40"/>
      <c r="AT269" s="33" t="s">
        <v>807</v>
      </c>
      <c r="AU269" s="33" t="s">
        <v>928</v>
      </c>
      <c r="AV269" s="36" t="s">
        <v>1014</v>
      </c>
      <c r="AW269" s="33" t="str">
        <f t="shared" si="33"/>
        <v>L-SOFC402-01</v>
      </c>
      <c r="AX269" s="33" t="s">
        <v>928</v>
      </c>
      <c r="AZ269" s="81" t="str">
        <f t="shared" si="32"/>
        <v>0.6/1kV FR-CV 1C-185㎟-P</v>
      </c>
    </row>
    <row r="270" spans="1:52" s="4" customFormat="1" ht="25" hidden="1" customHeight="1">
      <c r="A270" s="60" t="str">
        <f t="shared" si="30"/>
        <v>X</v>
      </c>
      <c r="B270" s="60">
        <f t="shared" si="34"/>
        <v>247</v>
      </c>
      <c r="C270" s="55" t="str">
        <f t="shared" si="28"/>
        <v>L-SOFC402-02</v>
      </c>
      <c r="D270" s="56" t="s">
        <v>638</v>
      </c>
      <c r="E270" s="51" t="s">
        <v>93</v>
      </c>
      <c r="F270" s="16" t="s">
        <v>94</v>
      </c>
      <c r="G270" s="17" t="s">
        <v>56</v>
      </c>
      <c r="H270" s="18">
        <v>185</v>
      </c>
      <c r="I270" s="18"/>
      <c r="J270" s="18">
        <v>80</v>
      </c>
      <c r="K270" s="56">
        <f t="shared" si="29"/>
        <v>24</v>
      </c>
      <c r="L270" s="56">
        <f t="shared" si="36"/>
        <v>452.39</v>
      </c>
      <c r="M270" s="140"/>
      <c r="N270" s="142"/>
      <c r="O270" s="15">
        <v>0.48</v>
      </c>
      <c r="P270" s="18">
        <v>300</v>
      </c>
      <c r="Q270" s="18" t="s">
        <v>641</v>
      </c>
      <c r="R270" s="17" t="s">
        <v>792</v>
      </c>
      <c r="S270" s="17" t="s">
        <v>294</v>
      </c>
      <c r="T270" s="17" t="s">
        <v>1176</v>
      </c>
      <c r="U270" s="17" t="s">
        <v>1333</v>
      </c>
      <c r="V270" s="17" t="s">
        <v>297</v>
      </c>
      <c r="W270" s="17" t="s">
        <v>1296</v>
      </c>
      <c r="X270" s="17" t="str">
        <f t="shared" si="31"/>
        <v xml:space="preserve">K-TF-467  K-TF-146  K-TF-126  K-TF-110  K-TF-104  K-TF-103  K-TF-102                        </v>
      </c>
      <c r="Y270" s="17" t="s">
        <v>1834</v>
      </c>
      <c r="Z270" s="17" t="s">
        <v>1836</v>
      </c>
      <c r="AA270" s="17" t="s">
        <v>1827</v>
      </c>
      <c r="AB270" s="17" t="s">
        <v>1947</v>
      </c>
      <c r="AC270" s="17" t="s">
        <v>1948</v>
      </c>
      <c r="AD270" s="17" t="s">
        <v>1949</v>
      </c>
      <c r="AE270" s="17" t="s">
        <v>1950</v>
      </c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40"/>
      <c r="AT270" s="33" t="s">
        <v>807</v>
      </c>
      <c r="AU270" s="33" t="s">
        <v>928</v>
      </c>
      <c r="AV270" s="36" t="s">
        <v>1015</v>
      </c>
      <c r="AW270" s="33" t="str">
        <f t="shared" si="33"/>
        <v>L-SOFC402-02</v>
      </c>
      <c r="AX270" s="33" t="s">
        <v>928</v>
      </c>
      <c r="AZ270" s="81" t="str">
        <f t="shared" si="32"/>
        <v>0.6/1kV FR-CV 1C-185㎟-P</v>
      </c>
    </row>
    <row r="271" spans="1:52" s="4" customFormat="1" ht="25" hidden="1" customHeight="1">
      <c r="A271" s="60" t="str">
        <f t="shared" si="30"/>
        <v>X</v>
      </c>
      <c r="B271" s="60">
        <f t="shared" si="34"/>
        <v>248</v>
      </c>
      <c r="C271" s="55" t="str">
        <f t="shared" si="28"/>
        <v>L-SOFC402-03</v>
      </c>
      <c r="D271" s="56" t="s">
        <v>638</v>
      </c>
      <c r="E271" s="51" t="s">
        <v>118</v>
      </c>
      <c r="F271" s="16" t="s">
        <v>94</v>
      </c>
      <c r="G271" s="17" t="s">
        <v>56</v>
      </c>
      <c r="H271" s="18">
        <v>185</v>
      </c>
      <c r="I271" s="18"/>
      <c r="J271" s="18">
        <v>80</v>
      </c>
      <c r="K271" s="56">
        <f t="shared" si="29"/>
        <v>24</v>
      </c>
      <c r="L271" s="56">
        <f t="shared" si="36"/>
        <v>452.39</v>
      </c>
      <c r="M271" s="139"/>
      <c r="N271" s="143"/>
      <c r="O271" s="15">
        <v>0.48</v>
      </c>
      <c r="P271" s="18">
        <v>300</v>
      </c>
      <c r="Q271" s="18" t="s">
        <v>640</v>
      </c>
      <c r="R271" s="17" t="s">
        <v>792</v>
      </c>
      <c r="S271" s="17" t="s">
        <v>291</v>
      </c>
      <c r="T271" s="17" t="s">
        <v>1176</v>
      </c>
      <c r="U271" s="17" t="s">
        <v>1333</v>
      </c>
      <c r="V271" s="17" t="s">
        <v>298</v>
      </c>
      <c r="W271" s="17" t="s">
        <v>1296</v>
      </c>
      <c r="X271" s="17" t="str">
        <f t="shared" si="31"/>
        <v xml:space="preserve">K-TF-467  K-TF-146  K-TF-126  K-TF-110  K-TF-104  K-TF-103  K-TF-102                        </v>
      </c>
      <c r="Y271" s="17" t="s">
        <v>1834</v>
      </c>
      <c r="Z271" s="17" t="s">
        <v>1836</v>
      </c>
      <c r="AA271" s="17" t="s">
        <v>1827</v>
      </c>
      <c r="AB271" s="17" t="s">
        <v>1947</v>
      </c>
      <c r="AC271" s="17" t="s">
        <v>1948</v>
      </c>
      <c r="AD271" s="17" t="s">
        <v>1949</v>
      </c>
      <c r="AE271" s="17" t="s">
        <v>1950</v>
      </c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40"/>
      <c r="AT271" s="33" t="s">
        <v>807</v>
      </c>
      <c r="AU271" s="33" t="s">
        <v>928</v>
      </c>
      <c r="AV271" s="36" t="s">
        <v>1020</v>
      </c>
      <c r="AW271" s="33" t="str">
        <f t="shared" si="33"/>
        <v>L-SOFC402-03</v>
      </c>
      <c r="AX271" s="33" t="s">
        <v>928</v>
      </c>
      <c r="AZ271" s="81" t="str">
        <f t="shared" si="32"/>
        <v>0.6/1kV FR-CV 1C-185㎟-P</v>
      </c>
    </row>
    <row r="272" spans="1:52" s="4" customFormat="1" ht="25" hidden="1" customHeight="1">
      <c r="A272" s="60" t="str">
        <f t="shared" si="30"/>
        <v>X</v>
      </c>
      <c r="B272" s="60">
        <f t="shared" si="34"/>
        <v>249</v>
      </c>
      <c r="C272" s="55" t="str">
        <f t="shared" si="28"/>
        <v>L-SOFC402-04</v>
      </c>
      <c r="D272" s="56" t="s">
        <v>638</v>
      </c>
      <c r="E272" s="51" t="s">
        <v>93</v>
      </c>
      <c r="F272" s="16" t="s">
        <v>109</v>
      </c>
      <c r="G272" s="17" t="s">
        <v>132</v>
      </c>
      <c r="H272" s="18">
        <v>185</v>
      </c>
      <c r="I272" s="18"/>
      <c r="J272" s="18">
        <v>80</v>
      </c>
      <c r="K272" s="56">
        <f t="shared" si="29"/>
        <v>24</v>
      </c>
      <c r="L272" s="56">
        <f t="shared" si="36"/>
        <v>452.39</v>
      </c>
      <c r="M272" s="138" t="s">
        <v>1437</v>
      </c>
      <c r="N272" s="141">
        <v>46</v>
      </c>
      <c r="O272" s="15">
        <v>0.48</v>
      </c>
      <c r="P272" s="18">
        <v>300</v>
      </c>
      <c r="Q272" s="18" t="s">
        <v>641</v>
      </c>
      <c r="R272" s="17" t="s">
        <v>792</v>
      </c>
      <c r="S272" s="17" t="s">
        <v>39</v>
      </c>
      <c r="T272" s="17" t="s">
        <v>1176</v>
      </c>
      <c r="U272" s="17" t="s">
        <v>1333</v>
      </c>
      <c r="V272" s="17" t="s">
        <v>299</v>
      </c>
      <c r="W272" s="17" t="s">
        <v>1296</v>
      </c>
      <c r="X272" s="17" t="str">
        <f t="shared" si="31"/>
        <v xml:space="preserve">K-TF-467  K-TF-146  K-TF-126  K-TF-110  K-TF-104  K-TF-103  K-TF-102                        </v>
      </c>
      <c r="Y272" s="17" t="s">
        <v>1834</v>
      </c>
      <c r="Z272" s="17" t="s">
        <v>1836</v>
      </c>
      <c r="AA272" s="17" t="s">
        <v>1827</v>
      </c>
      <c r="AB272" s="17" t="s">
        <v>1947</v>
      </c>
      <c r="AC272" s="17" t="s">
        <v>1948</v>
      </c>
      <c r="AD272" s="17" t="s">
        <v>1949</v>
      </c>
      <c r="AE272" s="17" t="s">
        <v>1950</v>
      </c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40"/>
      <c r="AT272" s="33" t="s">
        <v>807</v>
      </c>
      <c r="AU272" s="33" t="s">
        <v>928</v>
      </c>
      <c r="AV272" s="36" t="s">
        <v>1021</v>
      </c>
      <c r="AW272" s="33" t="str">
        <f t="shared" si="33"/>
        <v>L-SOFC402-04</v>
      </c>
      <c r="AX272" s="33" t="s">
        <v>928</v>
      </c>
      <c r="AZ272" s="81" t="str">
        <f t="shared" si="32"/>
        <v>0.6/1kV FR-CV 1C-185㎟-P</v>
      </c>
    </row>
    <row r="273" spans="1:52" s="4" customFormat="1" ht="25" hidden="1" customHeight="1">
      <c r="A273" s="60" t="str">
        <f t="shared" si="30"/>
        <v>X</v>
      </c>
      <c r="B273" s="60">
        <f t="shared" si="34"/>
        <v>250</v>
      </c>
      <c r="C273" s="55" t="str">
        <f t="shared" si="28"/>
        <v>L-SOFC402-05</v>
      </c>
      <c r="D273" s="56" t="s">
        <v>638</v>
      </c>
      <c r="E273" s="51" t="s">
        <v>201</v>
      </c>
      <c r="F273" s="16" t="s">
        <v>99</v>
      </c>
      <c r="G273" s="17" t="s">
        <v>56</v>
      </c>
      <c r="H273" s="18">
        <v>185</v>
      </c>
      <c r="I273" s="18"/>
      <c r="J273" s="18">
        <v>80</v>
      </c>
      <c r="K273" s="56">
        <f t="shared" si="29"/>
        <v>24</v>
      </c>
      <c r="L273" s="56">
        <f t="shared" si="36"/>
        <v>452.39</v>
      </c>
      <c r="M273" s="140"/>
      <c r="N273" s="142"/>
      <c r="O273" s="15">
        <v>0.48</v>
      </c>
      <c r="P273" s="18">
        <v>300</v>
      </c>
      <c r="Q273" s="18" t="s">
        <v>641</v>
      </c>
      <c r="R273" s="17" t="s">
        <v>792</v>
      </c>
      <c r="S273" s="17" t="s">
        <v>300</v>
      </c>
      <c r="T273" s="17" t="s">
        <v>1176</v>
      </c>
      <c r="U273" s="17" t="s">
        <v>1333</v>
      </c>
      <c r="V273" s="17" t="s">
        <v>297</v>
      </c>
      <c r="W273" s="17" t="s">
        <v>1296</v>
      </c>
      <c r="X273" s="17" t="str">
        <f t="shared" si="31"/>
        <v xml:space="preserve">K-TF-467  K-TF-146  K-TF-126  K-TF-110  K-TF-104  K-TF-103  K-TF-102                        </v>
      </c>
      <c r="Y273" s="17" t="s">
        <v>1834</v>
      </c>
      <c r="Z273" s="17" t="s">
        <v>1836</v>
      </c>
      <c r="AA273" s="17" t="s">
        <v>1827</v>
      </c>
      <c r="AB273" s="17" t="s">
        <v>1947</v>
      </c>
      <c r="AC273" s="17" t="s">
        <v>1948</v>
      </c>
      <c r="AD273" s="17" t="s">
        <v>1949</v>
      </c>
      <c r="AE273" s="17" t="s">
        <v>1950</v>
      </c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40"/>
      <c r="AT273" s="33" t="s">
        <v>807</v>
      </c>
      <c r="AU273" s="33" t="s">
        <v>928</v>
      </c>
      <c r="AV273" s="36" t="s">
        <v>1022</v>
      </c>
      <c r="AW273" s="33" t="str">
        <f t="shared" si="33"/>
        <v>L-SOFC402-05</v>
      </c>
      <c r="AX273" s="33" t="s">
        <v>928</v>
      </c>
      <c r="AZ273" s="81" t="str">
        <f t="shared" si="32"/>
        <v>0.6/1kV FR-CV 1C-185㎟-P</v>
      </c>
    </row>
    <row r="274" spans="1:52" s="4" customFormat="1" ht="25" hidden="1" customHeight="1">
      <c r="A274" s="60" t="str">
        <f t="shared" si="30"/>
        <v>X</v>
      </c>
      <c r="B274" s="60">
        <f t="shared" si="34"/>
        <v>251</v>
      </c>
      <c r="C274" s="55" t="str">
        <f t="shared" si="28"/>
        <v>L-SOFC402-06</v>
      </c>
      <c r="D274" s="56" t="s">
        <v>638</v>
      </c>
      <c r="E274" s="51" t="s">
        <v>34</v>
      </c>
      <c r="F274" s="16" t="s">
        <v>94</v>
      </c>
      <c r="G274" s="17" t="s">
        <v>56</v>
      </c>
      <c r="H274" s="18">
        <v>185</v>
      </c>
      <c r="I274" s="18"/>
      <c r="J274" s="18">
        <v>80</v>
      </c>
      <c r="K274" s="56">
        <f t="shared" si="29"/>
        <v>24</v>
      </c>
      <c r="L274" s="56">
        <f t="shared" si="36"/>
        <v>452.39</v>
      </c>
      <c r="M274" s="139"/>
      <c r="N274" s="143"/>
      <c r="O274" s="15">
        <v>0.48</v>
      </c>
      <c r="P274" s="18">
        <v>300</v>
      </c>
      <c r="Q274" s="18" t="s">
        <v>640</v>
      </c>
      <c r="R274" s="17" t="s">
        <v>792</v>
      </c>
      <c r="S274" s="17" t="s">
        <v>291</v>
      </c>
      <c r="T274" s="17" t="s">
        <v>1176</v>
      </c>
      <c r="U274" s="17" t="s">
        <v>1333</v>
      </c>
      <c r="V274" s="17" t="s">
        <v>297</v>
      </c>
      <c r="W274" s="17" t="s">
        <v>1296</v>
      </c>
      <c r="X274" s="17" t="str">
        <f t="shared" si="31"/>
        <v xml:space="preserve">K-TF-467  K-TF-146  K-TF-126  K-TF-110  K-TF-104  K-TF-103  K-TF-102                        </v>
      </c>
      <c r="Y274" s="17" t="s">
        <v>1834</v>
      </c>
      <c r="Z274" s="17" t="s">
        <v>1836</v>
      </c>
      <c r="AA274" s="17" t="s">
        <v>1827</v>
      </c>
      <c r="AB274" s="17" t="s">
        <v>1947</v>
      </c>
      <c r="AC274" s="17" t="s">
        <v>1948</v>
      </c>
      <c r="AD274" s="17" t="s">
        <v>1949</v>
      </c>
      <c r="AE274" s="17" t="s">
        <v>1950</v>
      </c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40"/>
      <c r="AT274" s="33" t="s">
        <v>807</v>
      </c>
      <c r="AU274" s="33" t="s">
        <v>928</v>
      </c>
      <c r="AV274" s="36" t="s">
        <v>1023</v>
      </c>
      <c r="AW274" s="33" t="str">
        <f t="shared" si="33"/>
        <v>L-SOFC402-06</v>
      </c>
      <c r="AX274" s="33" t="s">
        <v>928</v>
      </c>
      <c r="AZ274" s="81" t="str">
        <f t="shared" si="32"/>
        <v>0.6/1kV FR-CV 1C-185㎟-P</v>
      </c>
    </row>
    <row r="275" spans="1:52" s="4" customFormat="1" ht="25" hidden="1" customHeight="1">
      <c r="A275" s="60" t="str">
        <f t="shared" si="30"/>
        <v>X</v>
      </c>
      <c r="B275" s="60">
        <f t="shared" si="34"/>
        <v>252</v>
      </c>
      <c r="C275" s="55" t="str">
        <f t="shared" si="28"/>
        <v>L-SOFC403-01</v>
      </c>
      <c r="D275" s="56" t="s">
        <v>638</v>
      </c>
      <c r="E275" s="51" t="s">
        <v>106</v>
      </c>
      <c r="F275" s="16" t="s">
        <v>109</v>
      </c>
      <c r="G275" s="17" t="s">
        <v>56</v>
      </c>
      <c r="H275" s="18">
        <v>185</v>
      </c>
      <c r="I275" s="18"/>
      <c r="J275" s="18">
        <v>78</v>
      </c>
      <c r="K275" s="56">
        <f t="shared" si="29"/>
        <v>24</v>
      </c>
      <c r="L275" s="56">
        <f t="shared" si="36"/>
        <v>452.39</v>
      </c>
      <c r="M275" s="138" t="s">
        <v>1438</v>
      </c>
      <c r="N275" s="141">
        <v>46</v>
      </c>
      <c r="O275" s="15">
        <v>0.48</v>
      </c>
      <c r="P275" s="18">
        <v>300</v>
      </c>
      <c r="Q275" s="18" t="s">
        <v>641</v>
      </c>
      <c r="R275" s="17" t="s">
        <v>792</v>
      </c>
      <c r="S275" s="17" t="s">
        <v>300</v>
      </c>
      <c r="T275" s="17" t="s">
        <v>1176</v>
      </c>
      <c r="U275" s="17" t="s">
        <v>1333</v>
      </c>
      <c r="V275" s="17" t="s">
        <v>301</v>
      </c>
      <c r="W275" s="17" t="s">
        <v>1297</v>
      </c>
      <c r="X275" s="17" t="str">
        <f t="shared" si="31"/>
        <v xml:space="preserve">K-TF-467  K-TF-146  K-TF-126  K-TF-110  K-TF-104  K-TF-103  K-TF-102                        </v>
      </c>
      <c r="Y275" s="17" t="s">
        <v>1834</v>
      </c>
      <c r="Z275" s="17" t="s">
        <v>1836</v>
      </c>
      <c r="AA275" s="17" t="s">
        <v>1827</v>
      </c>
      <c r="AB275" s="17" t="s">
        <v>1947</v>
      </c>
      <c r="AC275" s="17" t="s">
        <v>1948</v>
      </c>
      <c r="AD275" s="17" t="s">
        <v>1949</v>
      </c>
      <c r="AE275" s="17" t="s">
        <v>1950</v>
      </c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40"/>
      <c r="AT275" s="33" t="s">
        <v>807</v>
      </c>
      <c r="AU275" s="33" t="s">
        <v>929</v>
      </c>
      <c r="AV275" s="36" t="s">
        <v>1014</v>
      </c>
      <c r="AW275" s="33" t="str">
        <f t="shared" si="33"/>
        <v>L-SOFC403-01</v>
      </c>
      <c r="AX275" s="33" t="s">
        <v>929</v>
      </c>
      <c r="AZ275" s="81" t="str">
        <f t="shared" si="32"/>
        <v>0.6/1kV FR-CV 1C-185㎟-P</v>
      </c>
    </row>
    <row r="276" spans="1:52" s="4" customFormat="1" ht="25" hidden="1" customHeight="1">
      <c r="A276" s="60" t="str">
        <f t="shared" si="30"/>
        <v>X</v>
      </c>
      <c r="B276" s="60">
        <f t="shared" si="34"/>
        <v>253</v>
      </c>
      <c r="C276" s="55" t="str">
        <f t="shared" ref="C276:C339" si="37">AW276</f>
        <v>L-SOFC403-02</v>
      </c>
      <c r="D276" s="56" t="s">
        <v>638</v>
      </c>
      <c r="E276" s="51" t="s">
        <v>93</v>
      </c>
      <c r="F276" s="16" t="s">
        <v>121</v>
      </c>
      <c r="G276" s="17" t="s">
        <v>56</v>
      </c>
      <c r="H276" s="18">
        <v>185</v>
      </c>
      <c r="I276" s="18"/>
      <c r="J276" s="18">
        <v>78</v>
      </c>
      <c r="K276" s="56">
        <f t="shared" ref="K276:K339" si="38">IF(AZ276="","",(VLOOKUP(AZ276,cable,2,FALSE)))</f>
        <v>24</v>
      </c>
      <c r="L276" s="56">
        <f t="shared" si="36"/>
        <v>452.39</v>
      </c>
      <c r="M276" s="140"/>
      <c r="N276" s="142"/>
      <c r="O276" s="15">
        <v>0.48</v>
      </c>
      <c r="P276" s="18">
        <v>300</v>
      </c>
      <c r="Q276" s="18" t="s">
        <v>641</v>
      </c>
      <c r="R276" s="17" t="s">
        <v>792</v>
      </c>
      <c r="S276" s="17" t="s">
        <v>300</v>
      </c>
      <c r="T276" s="17" t="s">
        <v>1176</v>
      </c>
      <c r="U276" s="17" t="s">
        <v>1333</v>
      </c>
      <c r="V276" s="17" t="s">
        <v>302</v>
      </c>
      <c r="W276" s="17" t="s">
        <v>1297</v>
      </c>
      <c r="X276" s="17" t="str">
        <f t="shared" si="31"/>
        <v xml:space="preserve">K-TF-467  K-TF-146  K-TF-126  K-TF-110  K-TF-104  K-TF-103  K-TF-102                        </v>
      </c>
      <c r="Y276" s="17" t="s">
        <v>1834</v>
      </c>
      <c r="Z276" s="17" t="s">
        <v>1836</v>
      </c>
      <c r="AA276" s="17" t="s">
        <v>1827</v>
      </c>
      <c r="AB276" s="17" t="s">
        <v>1947</v>
      </c>
      <c r="AC276" s="17" t="s">
        <v>1948</v>
      </c>
      <c r="AD276" s="17" t="s">
        <v>1949</v>
      </c>
      <c r="AE276" s="17" t="s">
        <v>1950</v>
      </c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40"/>
      <c r="AT276" s="33" t="s">
        <v>807</v>
      </c>
      <c r="AU276" s="33" t="s">
        <v>929</v>
      </c>
      <c r="AV276" s="36" t="s">
        <v>1015</v>
      </c>
      <c r="AW276" s="33" t="str">
        <f t="shared" si="33"/>
        <v>L-SOFC403-02</v>
      </c>
      <c r="AX276" s="33" t="s">
        <v>929</v>
      </c>
      <c r="AZ276" s="81" t="str">
        <f t="shared" si="32"/>
        <v>0.6/1kV FR-CV 1C-185㎟-P</v>
      </c>
    </row>
    <row r="277" spans="1:52" s="4" customFormat="1" ht="25" hidden="1" customHeight="1">
      <c r="A277" s="60" t="str">
        <f t="shared" ref="A277:A340" si="39">IFERROR(IF(MATCH($A$18,Y277:AQ277,0),"O","X"),"X")</f>
        <v>X</v>
      </c>
      <c r="B277" s="60">
        <f t="shared" si="34"/>
        <v>254</v>
      </c>
      <c r="C277" s="55" t="str">
        <f t="shared" si="37"/>
        <v>L-SOFC403-03</v>
      </c>
      <c r="D277" s="56" t="s">
        <v>638</v>
      </c>
      <c r="E277" s="51" t="s">
        <v>93</v>
      </c>
      <c r="F277" s="16" t="s">
        <v>108</v>
      </c>
      <c r="G277" s="17" t="s">
        <v>72</v>
      </c>
      <c r="H277" s="18">
        <v>185</v>
      </c>
      <c r="I277" s="18"/>
      <c r="J277" s="18">
        <v>78</v>
      </c>
      <c r="K277" s="56">
        <f t="shared" si="38"/>
        <v>24</v>
      </c>
      <c r="L277" s="56">
        <f t="shared" si="36"/>
        <v>452.39</v>
      </c>
      <c r="M277" s="139"/>
      <c r="N277" s="143"/>
      <c r="O277" s="15">
        <v>0.48</v>
      </c>
      <c r="P277" s="18">
        <v>300</v>
      </c>
      <c r="Q277" s="18" t="s">
        <v>641</v>
      </c>
      <c r="R277" s="17" t="s">
        <v>792</v>
      </c>
      <c r="S277" s="17" t="s">
        <v>39</v>
      </c>
      <c r="T277" s="17" t="s">
        <v>1176</v>
      </c>
      <c r="U277" s="17" t="s">
        <v>1333</v>
      </c>
      <c r="V277" s="17" t="s">
        <v>301</v>
      </c>
      <c r="W277" s="17" t="s">
        <v>1297</v>
      </c>
      <c r="X277" s="17" t="str">
        <f t="shared" ref="X277:X340" si="40">IF(Y277="","",CONCATENATE(Y277,"  ",Z277,"  ",AA277,"  ",AB277,"  ",AC277,"  ",AD277,"  ",AE277,"  ",AF277,"  ",AG277,"  ",AH277,"  ",AI277,"  ",AJ277,"  ",AK277,"  ",AL277,"  ",AM277,"  ",AN277,"  ",AO277,"  ",AP277,"  ",AQ277))</f>
        <v xml:space="preserve">K-TF-467  K-TF-146  K-TF-126  K-TF-110  K-TF-104  K-TF-103  K-TF-102                        </v>
      </c>
      <c r="Y277" s="17" t="s">
        <v>1834</v>
      </c>
      <c r="Z277" s="17" t="s">
        <v>1836</v>
      </c>
      <c r="AA277" s="17" t="s">
        <v>1827</v>
      </c>
      <c r="AB277" s="17" t="s">
        <v>1947</v>
      </c>
      <c r="AC277" s="17" t="s">
        <v>1948</v>
      </c>
      <c r="AD277" s="17" t="s">
        <v>1949</v>
      </c>
      <c r="AE277" s="17" t="s">
        <v>1950</v>
      </c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40"/>
      <c r="AT277" s="33" t="s">
        <v>807</v>
      </c>
      <c r="AU277" s="33" t="s">
        <v>929</v>
      </c>
      <c r="AV277" s="36" t="s">
        <v>1020</v>
      </c>
      <c r="AW277" s="33" t="str">
        <f t="shared" si="33"/>
        <v>L-SOFC403-03</v>
      </c>
      <c r="AX277" s="33" t="s">
        <v>929</v>
      </c>
      <c r="AZ277" s="81" t="str">
        <f t="shared" ref="AZ277:AZ340" si="41">IF(F277="","",CONCATENATE(E277," ",F277," ",G277,"-",H277,"㎟","-",D277))</f>
        <v>0.6/1kV FR-CV 1C-185㎟-P</v>
      </c>
    </row>
    <row r="278" spans="1:52" s="4" customFormat="1" ht="25" hidden="1" customHeight="1">
      <c r="A278" s="60" t="str">
        <f t="shared" si="39"/>
        <v>X</v>
      </c>
      <c r="B278" s="60">
        <f t="shared" si="34"/>
        <v>255</v>
      </c>
      <c r="C278" s="55" t="str">
        <f t="shared" si="37"/>
        <v>L-SOFC403-04</v>
      </c>
      <c r="D278" s="56" t="s">
        <v>638</v>
      </c>
      <c r="E278" s="51" t="s">
        <v>93</v>
      </c>
      <c r="F278" s="16" t="s">
        <v>99</v>
      </c>
      <c r="G278" s="17" t="s">
        <v>63</v>
      </c>
      <c r="H278" s="18">
        <v>185</v>
      </c>
      <c r="I278" s="18"/>
      <c r="J278" s="18">
        <v>78</v>
      </c>
      <c r="K278" s="56">
        <f t="shared" si="38"/>
        <v>24</v>
      </c>
      <c r="L278" s="56">
        <f t="shared" si="36"/>
        <v>452.39</v>
      </c>
      <c r="M278" s="138" t="s">
        <v>1439</v>
      </c>
      <c r="N278" s="141">
        <v>46</v>
      </c>
      <c r="O278" s="15">
        <v>0.48</v>
      </c>
      <c r="P278" s="18">
        <v>300</v>
      </c>
      <c r="Q278" s="18" t="s">
        <v>641</v>
      </c>
      <c r="R278" s="17" t="s">
        <v>792</v>
      </c>
      <c r="S278" s="17" t="s">
        <v>294</v>
      </c>
      <c r="T278" s="17" t="s">
        <v>1176</v>
      </c>
      <c r="U278" s="17" t="s">
        <v>1333</v>
      </c>
      <c r="V278" s="17" t="s">
        <v>301</v>
      </c>
      <c r="W278" s="17" t="s">
        <v>1297</v>
      </c>
      <c r="X278" s="17" t="str">
        <f t="shared" si="40"/>
        <v xml:space="preserve">K-TF-467  K-TF-146  K-TF-126  K-TF-110  K-TF-104  K-TF-103  K-TF-102                        </v>
      </c>
      <c r="Y278" s="17" t="s">
        <v>1834</v>
      </c>
      <c r="Z278" s="17" t="s">
        <v>1836</v>
      </c>
      <c r="AA278" s="17" t="s">
        <v>1827</v>
      </c>
      <c r="AB278" s="17" t="s">
        <v>1947</v>
      </c>
      <c r="AC278" s="17" t="s">
        <v>1948</v>
      </c>
      <c r="AD278" s="17" t="s">
        <v>1949</v>
      </c>
      <c r="AE278" s="17" t="s">
        <v>1950</v>
      </c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40"/>
      <c r="AT278" s="33" t="s">
        <v>807</v>
      </c>
      <c r="AU278" s="33" t="s">
        <v>929</v>
      </c>
      <c r="AV278" s="36" t="s">
        <v>1021</v>
      </c>
      <c r="AW278" s="33" t="str">
        <f t="shared" si="33"/>
        <v>L-SOFC403-04</v>
      </c>
      <c r="AX278" s="33" t="s">
        <v>929</v>
      </c>
      <c r="AZ278" s="81" t="str">
        <f t="shared" si="41"/>
        <v>0.6/1kV FR-CV 1C-185㎟-P</v>
      </c>
    </row>
    <row r="279" spans="1:52" s="4" customFormat="1" ht="25" hidden="1" customHeight="1">
      <c r="A279" s="60" t="str">
        <f t="shared" si="39"/>
        <v>X</v>
      </c>
      <c r="B279" s="60">
        <f t="shared" si="34"/>
        <v>256</v>
      </c>
      <c r="C279" s="55" t="str">
        <f t="shared" si="37"/>
        <v>L-SOFC403-05</v>
      </c>
      <c r="D279" s="56" t="s">
        <v>638</v>
      </c>
      <c r="E279" s="51" t="s">
        <v>118</v>
      </c>
      <c r="F279" s="16" t="s">
        <v>99</v>
      </c>
      <c r="G279" s="17" t="s">
        <v>63</v>
      </c>
      <c r="H279" s="18">
        <v>185</v>
      </c>
      <c r="I279" s="18"/>
      <c r="J279" s="18">
        <v>78</v>
      </c>
      <c r="K279" s="56">
        <f t="shared" si="38"/>
        <v>24</v>
      </c>
      <c r="L279" s="56">
        <f t="shared" si="36"/>
        <v>452.39</v>
      </c>
      <c r="M279" s="140"/>
      <c r="N279" s="142"/>
      <c r="O279" s="15">
        <v>0.48</v>
      </c>
      <c r="P279" s="18">
        <v>300</v>
      </c>
      <c r="Q279" s="18" t="s">
        <v>642</v>
      </c>
      <c r="R279" s="17" t="s">
        <v>792</v>
      </c>
      <c r="S279" s="17" t="s">
        <v>291</v>
      </c>
      <c r="T279" s="17" t="s">
        <v>1176</v>
      </c>
      <c r="U279" s="17" t="s">
        <v>1333</v>
      </c>
      <c r="V279" s="17" t="s">
        <v>303</v>
      </c>
      <c r="W279" s="17" t="s">
        <v>1297</v>
      </c>
      <c r="X279" s="17" t="str">
        <f t="shared" si="40"/>
        <v xml:space="preserve">K-TF-467  K-TF-146  K-TF-126  K-TF-110  K-TF-104  K-TF-103  K-TF-102                        </v>
      </c>
      <c r="Y279" s="17" t="s">
        <v>1834</v>
      </c>
      <c r="Z279" s="17" t="s">
        <v>1836</v>
      </c>
      <c r="AA279" s="17" t="s">
        <v>1827</v>
      </c>
      <c r="AB279" s="17" t="s">
        <v>1947</v>
      </c>
      <c r="AC279" s="17" t="s">
        <v>1948</v>
      </c>
      <c r="AD279" s="17" t="s">
        <v>1949</v>
      </c>
      <c r="AE279" s="17" t="s">
        <v>1950</v>
      </c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40"/>
      <c r="AT279" s="33" t="s">
        <v>807</v>
      </c>
      <c r="AU279" s="33" t="s">
        <v>929</v>
      </c>
      <c r="AV279" s="36" t="s">
        <v>1022</v>
      </c>
      <c r="AW279" s="33" t="str">
        <f t="shared" si="33"/>
        <v>L-SOFC403-05</v>
      </c>
      <c r="AX279" s="33" t="s">
        <v>929</v>
      </c>
      <c r="AZ279" s="81" t="str">
        <f t="shared" si="41"/>
        <v>0.6/1kV FR-CV 1C-185㎟-P</v>
      </c>
    </row>
    <row r="280" spans="1:52" s="4" customFormat="1" ht="25" hidden="1" customHeight="1">
      <c r="A280" s="60" t="str">
        <f t="shared" si="39"/>
        <v>X</v>
      </c>
      <c r="B280" s="60">
        <f t="shared" si="34"/>
        <v>257</v>
      </c>
      <c r="C280" s="55" t="str">
        <f t="shared" si="37"/>
        <v>L-SOFC403-06</v>
      </c>
      <c r="D280" s="56" t="s">
        <v>638</v>
      </c>
      <c r="E280" s="51" t="s">
        <v>34</v>
      </c>
      <c r="F280" s="16" t="s">
        <v>108</v>
      </c>
      <c r="G280" s="17" t="s">
        <v>92</v>
      </c>
      <c r="H280" s="18">
        <v>185</v>
      </c>
      <c r="I280" s="18"/>
      <c r="J280" s="18">
        <v>78</v>
      </c>
      <c r="K280" s="56">
        <f t="shared" si="38"/>
        <v>24</v>
      </c>
      <c r="L280" s="56">
        <f t="shared" si="36"/>
        <v>452.39</v>
      </c>
      <c r="M280" s="139"/>
      <c r="N280" s="143"/>
      <c r="O280" s="15">
        <v>0.48</v>
      </c>
      <c r="P280" s="18">
        <v>300</v>
      </c>
      <c r="Q280" s="18" t="s">
        <v>641</v>
      </c>
      <c r="R280" s="17" t="s">
        <v>792</v>
      </c>
      <c r="S280" s="17" t="s">
        <v>304</v>
      </c>
      <c r="T280" s="17" t="s">
        <v>1176</v>
      </c>
      <c r="U280" s="17" t="s">
        <v>1333</v>
      </c>
      <c r="V280" s="17" t="s">
        <v>303</v>
      </c>
      <c r="W280" s="17" t="s">
        <v>1297</v>
      </c>
      <c r="X280" s="17" t="str">
        <f t="shared" si="40"/>
        <v xml:space="preserve">K-TF-467  K-TF-146  K-TF-126  K-TF-110  K-TF-104  K-TF-103  K-TF-102                        </v>
      </c>
      <c r="Y280" s="17" t="s">
        <v>1834</v>
      </c>
      <c r="Z280" s="17" t="s">
        <v>1836</v>
      </c>
      <c r="AA280" s="17" t="s">
        <v>1827</v>
      </c>
      <c r="AB280" s="17" t="s">
        <v>1947</v>
      </c>
      <c r="AC280" s="17" t="s">
        <v>1948</v>
      </c>
      <c r="AD280" s="17" t="s">
        <v>1949</v>
      </c>
      <c r="AE280" s="17" t="s">
        <v>1950</v>
      </c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40"/>
      <c r="AT280" s="33" t="s">
        <v>807</v>
      </c>
      <c r="AU280" s="33" t="s">
        <v>929</v>
      </c>
      <c r="AV280" s="36" t="s">
        <v>1023</v>
      </c>
      <c r="AW280" s="33" t="str">
        <f t="shared" ref="AW280:AW343" si="42">IF(AT280="","",CONCATENATE(AT280,"-",AU280,"-",AV280))</f>
        <v>L-SOFC403-06</v>
      </c>
      <c r="AX280" s="33" t="s">
        <v>929</v>
      </c>
      <c r="AZ280" s="81" t="str">
        <f t="shared" si="41"/>
        <v>0.6/1kV FR-CV 1C-185㎟-P</v>
      </c>
    </row>
    <row r="281" spans="1:52" s="4" customFormat="1" ht="25" hidden="1" customHeight="1">
      <c r="A281" s="60" t="str">
        <f t="shared" si="39"/>
        <v>X</v>
      </c>
      <c r="B281" s="60">
        <f t="shared" si="34"/>
        <v>258</v>
      </c>
      <c r="C281" s="55" t="str">
        <f t="shared" si="37"/>
        <v>L-SOFC404-01</v>
      </c>
      <c r="D281" s="56" t="s">
        <v>638</v>
      </c>
      <c r="E281" s="51" t="s">
        <v>34</v>
      </c>
      <c r="F281" s="16" t="s">
        <v>99</v>
      </c>
      <c r="G281" s="17" t="s">
        <v>6</v>
      </c>
      <c r="H281" s="18">
        <v>185</v>
      </c>
      <c r="I281" s="18"/>
      <c r="J281" s="18">
        <v>74</v>
      </c>
      <c r="K281" s="56">
        <f t="shared" si="38"/>
        <v>24</v>
      </c>
      <c r="L281" s="56">
        <f t="shared" si="36"/>
        <v>452.39</v>
      </c>
      <c r="M281" s="138" t="s">
        <v>1440</v>
      </c>
      <c r="N281" s="141">
        <v>46</v>
      </c>
      <c r="O281" s="15">
        <v>0.48</v>
      </c>
      <c r="P281" s="18">
        <v>300</v>
      </c>
      <c r="Q281" s="18" t="s">
        <v>641</v>
      </c>
      <c r="R281" s="17" t="s">
        <v>792</v>
      </c>
      <c r="S281" s="17" t="s">
        <v>39</v>
      </c>
      <c r="T281" s="17" t="s">
        <v>1176</v>
      </c>
      <c r="U281" s="17" t="s">
        <v>1333</v>
      </c>
      <c r="V281" s="17" t="s">
        <v>305</v>
      </c>
      <c r="W281" s="17" t="s">
        <v>1298</v>
      </c>
      <c r="X281" s="17" t="str">
        <f t="shared" si="40"/>
        <v xml:space="preserve">K-TF-467  K-TF-146  K-TF-126  K-TF-120  K-TF-119                            </v>
      </c>
      <c r="Y281" s="17" t="s">
        <v>1834</v>
      </c>
      <c r="Z281" s="17" t="s">
        <v>1836</v>
      </c>
      <c r="AA281" s="17" t="s">
        <v>1827</v>
      </c>
      <c r="AB281" s="17" t="s">
        <v>1943</v>
      </c>
      <c r="AC281" s="17" t="s">
        <v>1944</v>
      </c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40"/>
      <c r="AT281" s="33" t="s">
        <v>807</v>
      </c>
      <c r="AU281" s="33" t="s">
        <v>930</v>
      </c>
      <c r="AV281" s="36" t="s">
        <v>1014</v>
      </c>
      <c r="AW281" s="33" t="str">
        <f t="shared" si="42"/>
        <v>L-SOFC404-01</v>
      </c>
      <c r="AX281" s="33" t="s">
        <v>930</v>
      </c>
      <c r="AZ281" s="81" t="str">
        <f t="shared" si="41"/>
        <v>0.6/1kV FR-CV 1C-185㎟-P</v>
      </c>
    </row>
    <row r="282" spans="1:52" s="4" customFormat="1" ht="25" hidden="1" customHeight="1">
      <c r="A282" s="60" t="str">
        <f t="shared" si="39"/>
        <v>X</v>
      </c>
      <c r="B282" s="60">
        <f t="shared" si="34"/>
        <v>259</v>
      </c>
      <c r="C282" s="55" t="str">
        <f t="shared" si="37"/>
        <v>L-SOFC404-02</v>
      </c>
      <c r="D282" s="56" t="s">
        <v>638</v>
      </c>
      <c r="E282" s="51" t="s">
        <v>34</v>
      </c>
      <c r="F282" s="16" t="s">
        <v>109</v>
      </c>
      <c r="G282" s="17" t="s">
        <v>6</v>
      </c>
      <c r="H282" s="18">
        <v>185</v>
      </c>
      <c r="I282" s="18"/>
      <c r="J282" s="18">
        <v>74</v>
      </c>
      <c r="K282" s="56">
        <f t="shared" si="38"/>
        <v>24</v>
      </c>
      <c r="L282" s="56">
        <f t="shared" si="36"/>
        <v>452.39</v>
      </c>
      <c r="M282" s="140"/>
      <c r="N282" s="142"/>
      <c r="O282" s="15">
        <v>0.48</v>
      </c>
      <c r="P282" s="18">
        <v>300</v>
      </c>
      <c r="Q282" s="18" t="s">
        <v>640</v>
      </c>
      <c r="R282" s="17" t="s">
        <v>792</v>
      </c>
      <c r="S282" s="17" t="s">
        <v>294</v>
      </c>
      <c r="T282" s="17" t="s">
        <v>1176</v>
      </c>
      <c r="U282" s="17" t="s">
        <v>1333</v>
      </c>
      <c r="V282" s="17" t="s">
        <v>305</v>
      </c>
      <c r="W282" s="17" t="s">
        <v>1298</v>
      </c>
      <c r="X282" s="17" t="str">
        <f t="shared" si="40"/>
        <v xml:space="preserve">K-TF-467  K-TF-146  K-TF-126  K-TF-120  K-TF-119                            </v>
      </c>
      <c r="Y282" s="17" t="s">
        <v>1834</v>
      </c>
      <c r="Z282" s="17" t="s">
        <v>1836</v>
      </c>
      <c r="AA282" s="17" t="s">
        <v>1827</v>
      </c>
      <c r="AB282" s="17" t="s">
        <v>1943</v>
      </c>
      <c r="AC282" s="17" t="s">
        <v>1944</v>
      </c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40"/>
      <c r="AT282" s="33" t="s">
        <v>807</v>
      </c>
      <c r="AU282" s="33" t="s">
        <v>930</v>
      </c>
      <c r="AV282" s="36" t="s">
        <v>1015</v>
      </c>
      <c r="AW282" s="33" t="str">
        <f t="shared" si="42"/>
        <v>L-SOFC404-02</v>
      </c>
      <c r="AX282" s="33" t="s">
        <v>930</v>
      </c>
      <c r="AZ282" s="81" t="str">
        <f t="shared" si="41"/>
        <v>0.6/1kV FR-CV 1C-185㎟-P</v>
      </c>
    </row>
    <row r="283" spans="1:52" s="4" customFormat="1" ht="25" hidden="1" customHeight="1">
      <c r="A283" s="60" t="str">
        <f t="shared" si="39"/>
        <v>X</v>
      </c>
      <c r="B283" s="60">
        <f t="shared" si="34"/>
        <v>260</v>
      </c>
      <c r="C283" s="55" t="str">
        <f t="shared" si="37"/>
        <v>L-SOFC404-03</v>
      </c>
      <c r="D283" s="56" t="s">
        <v>638</v>
      </c>
      <c r="E283" s="51" t="s">
        <v>93</v>
      </c>
      <c r="F283" s="16" t="s">
        <v>121</v>
      </c>
      <c r="G283" s="17" t="s">
        <v>172</v>
      </c>
      <c r="H283" s="18">
        <v>185</v>
      </c>
      <c r="I283" s="18"/>
      <c r="J283" s="18">
        <v>74</v>
      </c>
      <c r="K283" s="56">
        <f t="shared" si="38"/>
        <v>24</v>
      </c>
      <c r="L283" s="56">
        <f t="shared" si="36"/>
        <v>452.39</v>
      </c>
      <c r="M283" s="139"/>
      <c r="N283" s="143"/>
      <c r="O283" s="15">
        <v>0.48</v>
      </c>
      <c r="P283" s="18">
        <v>300</v>
      </c>
      <c r="Q283" s="18" t="s">
        <v>640</v>
      </c>
      <c r="R283" s="17" t="s">
        <v>792</v>
      </c>
      <c r="S283" s="17" t="s">
        <v>291</v>
      </c>
      <c r="T283" s="17" t="s">
        <v>1176</v>
      </c>
      <c r="U283" s="17" t="s">
        <v>1333</v>
      </c>
      <c r="V283" s="17" t="s">
        <v>305</v>
      </c>
      <c r="W283" s="17" t="s">
        <v>1298</v>
      </c>
      <c r="X283" s="17" t="str">
        <f t="shared" si="40"/>
        <v xml:space="preserve">K-TF-467  K-TF-146  K-TF-126  K-TF-120  K-TF-119                            </v>
      </c>
      <c r="Y283" s="17" t="s">
        <v>1834</v>
      </c>
      <c r="Z283" s="17" t="s">
        <v>1836</v>
      </c>
      <c r="AA283" s="17" t="s">
        <v>1827</v>
      </c>
      <c r="AB283" s="17" t="s">
        <v>1943</v>
      </c>
      <c r="AC283" s="17" t="s">
        <v>1944</v>
      </c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40"/>
      <c r="AT283" s="33" t="s">
        <v>807</v>
      </c>
      <c r="AU283" s="33" t="s">
        <v>930</v>
      </c>
      <c r="AV283" s="36" t="s">
        <v>1020</v>
      </c>
      <c r="AW283" s="33" t="str">
        <f t="shared" si="42"/>
        <v>L-SOFC404-03</v>
      </c>
      <c r="AX283" s="33" t="s">
        <v>930</v>
      </c>
      <c r="AZ283" s="81" t="str">
        <f t="shared" si="41"/>
        <v>0.6/1kV FR-CV 1C-185㎟-P</v>
      </c>
    </row>
    <row r="284" spans="1:52" s="4" customFormat="1" ht="25" hidden="1" customHeight="1">
      <c r="A284" s="60" t="str">
        <f t="shared" si="39"/>
        <v>X</v>
      </c>
      <c r="B284" s="60">
        <f t="shared" si="34"/>
        <v>261</v>
      </c>
      <c r="C284" s="55" t="str">
        <f t="shared" si="37"/>
        <v>L-SOFC404-04</v>
      </c>
      <c r="D284" s="56" t="s">
        <v>638</v>
      </c>
      <c r="E284" s="51" t="s">
        <v>100</v>
      </c>
      <c r="F284" s="16" t="s">
        <v>109</v>
      </c>
      <c r="G284" s="17" t="s">
        <v>6</v>
      </c>
      <c r="H284" s="18">
        <v>185</v>
      </c>
      <c r="I284" s="18"/>
      <c r="J284" s="18">
        <v>74</v>
      </c>
      <c r="K284" s="56">
        <f t="shared" si="38"/>
        <v>24</v>
      </c>
      <c r="L284" s="56">
        <f t="shared" si="36"/>
        <v>452.39</v>
      </c>
      <c r="M284" s="138" t="s">
        <v>1441</v>
      </c>
      <c r="N284" s="141">
        <v>46</v>
      </c>
      <c r="O284" s="15">
        <v>0.48</v>
      </c>
      <c r="P284" s="18">
        <v>300</v>
      </c>
      <c r="Q284" s="18" t="s">
        <v>642</v>
      </c>
      <c r="R284" s="17" t="s">
        <v>792</v>
      </c>
      <c r="S284" s="17" t="s">
        <v>294</v>
      </c>
      <c r="T284" s="17" t="s">
        <v>1176</v>
      </c>
      <c r="U284" s="17" t="s">
        <v>1333</v>
      </c>
      <c r="V284" s="17" t="s">
        <v>306</v>
      </c>
      <c r="W284" s="17" t="s">
        <v>1298</v>
      </c>
      <c r="X284" s="17" t="str">
        <f t="shared" si="40"/>
        <v xml:space="preserve">K-TF-467  K-TF-146  K-TF-126  K-TF-120  K-TF-119                            </v>
      </c>
      <c r="Y284" s="17" t="s">
        <v>1834</v>
      </c>
      <c r="Z284" s="17" t="s">
        <v>1836</v>
      </c>
      <c r="AA284" s="17" t="s">
        <v>1827</v>
      </c>
      <c r="AB284" s="17" t="s">
        <v>1943</v>
      </c>
      <c r="AC284" s="17" t="s">
        <v>1944</v>
      </c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40"/>
      <c r="AT284" s="33" t="s">
        <v>807</v>
      </c>
      <c r="AU284" s="33" t="s">
        <v>930</v>
      </c>
      <c r="AV284" s="36" t="s">
        <v>1021</v>
      </c>
      <c r="AW284" s="33" t="str">
        <f t="shared" si="42"/>
        <v>L-SOFC404-04</v>
      </c>
      <c r="AX284" s="33" t="s">
        <v>930</v>
      </c>
      <c r="AZ284" s="81" t="str">
        <f t="shared" si="41"/>
        <v>0.6/1kV FR-CV 1C-185㎟-P</v>
      </c>
    </row>
    <row r="285" spans="1:52" s="4" customFormat="1" ht="25" hidden="1" customHeight="1">
      <c r="A285" s="60" t="str">
        <f t="shared" si="39"/>
        <v>X</v>
      </c>
      <c r="B285" s="60">
        <f t="shared" si="34"/>
        <v>262</v>
      </c>
      <c r="C285" s="55" t="str">
        <f t="shared" si="37"/>
        <v>L-SOFC404-05</v>
      </c>
      <c r="D285" s="56" t="s">
        <v>638</v>
      </c>
      <c r="E285" s="51" t="s">
        <v>106</v>
      </c>
      <c r="F285" s="16" t="s">
        <v>109</v>
      </c>
      <c r="G285" s="17" t="s">
        <v>6</v>
      </c>
      <c r="H285" s="18">
        <v>185</v>
      </c>
      <c r="I285" s="18"/>
      <c r="J285" s="18">
        <v>74</v>
      </c>
      <c r="K285" s="56">
        <f t="shared" si="38"/>
        <v>24</v>
      </c>
      <c r="L285" s="56">
        <f t="shared" si="36"/>
        <v>452.39</v>
      </c>
      <c r="M285" s="140"/>
      <c r="N285" s="142"/>
      <c r="O285" s="15">
        <v>0.48</v>
      </c>
      <c r="P285" s="18">
        <v>300</v>
      </c>
      <c r="Q285" s="18" t="s">
        <v>640</v>
      </c>
      <c r="R285" s="17" t="s">
        <v>792</v>
      </c>
      <c r="S285" s="17" t="s">
        <v>300</v>
      </c>
      <c r="T285" s="17" t="s">
        <v>1176</v>
      </c>
      <c r="U285" s="17" t="s">
        <v>1333</v>
      </c>
      <c r="V285" s="17" t="s">
        <v>307</v>
      </c>
      <c r="W285" s="17" t="s">
        <v>1298</v>
      </c>
      <c r="X285" s="17" t="str">
        <f t="shared" si="40"/>
        <v xml:space="preserve">K-TF-467  K-TF-146  K-TF-126  K-TF-120  K-TF-119                            </v>
      </c>
      <c r="Y285" s="17" t="s">
        <v>1834</v>
      </c>
      <c r="Z285" s="17" t="s">
        <v>1836</v>
      </c>
      <c r="AA285" s="17" t="s">
        <v>1827</v>
      </c>
      <c r="AB285" s="17" t="s">
        <v>1943</v>
      </c>
      <c r="AC285" s="17" t="s">
        <v>1944</v>
      </c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40"/>
      <c r="AT285" s="33" t="s">
        <v>807</v>
      </c>
      <c r="AU285" s="33" t="s">
        <v>930</v>
      </c>
      <c r="AV285" s="36" t="s">
        <v>1022</v>
      </c>
      <c r="AW285" s="33" t="str">
        <f t="shared" si="42"/>
        <v>L-SOFC404-05</v>
      </c>
      <c r="AX285" s="33" t="s">
        <v>930</v>
      </c>
      <c r="AZ285" s="81" t="str">
        <f t="shared" si="41"/>
        <v>0.6/1kV FR-CV 1C-185㎟-P</v>
      </c>
    </row>
    <row r="286" spans="1:52" s="4" customFormat="1" ht="25" hidden="1" customHeight="1">
      <c r="A286" s="60" t="str">
        <f t="shared" si="39"/>
        <v>X</v>
      </c>
      <c r="B286" s="60">
        <f t="shared" si="34"/>
        <v>263</v>
      </c>
      <c r="C286" s="55" t="str">
        <f t="shared" si="37"/>
        <v>L-SOFC404-06</v>
      </c>
      <c r="D286" s="56" t="s">
        <v>638</v>
      </c>
      <c r="E286" s="51" t="s">
        <v>34</v>
      </c>
      <c r="F286" s="16" t="s">
        <v>99</v>
      </c>
      <c r="G286" s="17" t="s">
        <v>63</v>
      </c>
      <c r="H286" s="18">
        <v>185</v>
      </c>
      <c r="I286" s="18"/>
      <c r="J286" s="18">
        <v>74</v>
      </c>
      <c r="K286" s="56">
        <f t="shared" si="38"/>
        <v>24</v>
      </c>
      <c r="L286" s="56">
        <f t="shared" si="36"/>
        <v>452.39</v>
      </c>
      <c r="M286" s="139"/>
      <c r="N286" s="143"/>
      <c r="O286" s="15">
        <v>0.48</v>
      </c>
      <c r="P286" s="18">
        <v>300</v>
      </c>
      <c r="Q286" s="18" t="s">
        <v>642</v>
      </c>
      <c r="R286" s="17" t="s">
        <v>792</v>
      </c>
      <c r="S286" s="17" t="s">
        <v>39</v>
      </c>
      <c r="T286" s="17" t="s">
        <v>1176</v>
      </c>
      <c r="U286" s="17" t="s">
        <v>1333</v>
      </c>
      <c r="V286" s="17" t="s">
        <v>308</v>
      </c>
      <c r="W286" s="17" t="s">
        <v>1298</v>
      </c>
      <c r="X286" s="17" t="str">
        <f t="shared" si="40"/>
        <v xml:space="preserve">K-TF-467  K-TF-146  K-TF-126  K-TF-120  K-TF-119                            </v>
      </c>
      <c r="Y286" s="17" t="s">
        <v>1834</v>
      </c>
      <c r="Z286" s="17" t="s">
        <v>1836</v>
      </c>
      <c r="AA286" s="17" t="s">
        <v>1827</v>
      </c>
      <c r="AB286" s="17" t="s">
        <v>1943</v>
      </c>
      <c r="AC286" s="17" t="s">
        <v>1944</v>
      </c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40"/>
      <c r="AT286" s="33" t="s">
        <v>807</v>
      </c>
      <c r="AU286" s="33" t="s">
        <v>930</v>
      </c>
      <c r="AV286" s="36" t="s">
        <v>1023</v>
      </c>
      <c r="AW286" s="33" t="str">
        <f t="shared" si="42"/>
        <v>L-SOFC404-06</v>
      </c>
      <c r="AX286" s="33" t="s">
        <v>930</v>
      </c>
      <c r="AZ286" s="81" t="str">
        <f t="shared" si="41"/>
        <v>0.6/1kV FR-CV 1C-185㎟-P</v>
      </c>
    </row>
    <row r="287" spans="1:52" s="4" customFormat="1" ht="25" hidden="1" customHeight="1">
      <c r="A287" s="60" t="str">
        <f t="shared" si="39"/>
        <v>X</v>
      </c>
      <c r="B287" s="60">
        <f t="shared" si="34"/>
        <v>264</v>
      </c>
      <c r="C287" s="55" t="str">
        <f t="shared" si="37"/>
        <v>L-SOFC405-01</v>
      </c>
      <c r="D287" s="56" t="s">
        <v>638</v>
      </c>
      <c r="E287" s="51" t="s">
        <v>34</v>
      </c>
      <c r="F287" s="16" t="s">
        <v>99</v>
      </c>
      <c r="G287" s="17" t="s">
        <v>56</v>
      </c>
      <c r="H287" s="18">
        <v>185</v>
      </c>
      <c r="I287" s="18"/>
      <c r="J287" s="18">
        <v>70</v>
      </c>
      <c r="K287" s="56">
        <f t="shared" si="38"/>
        <v>24</v>
      </c>
      <c r="L287" s="56">
        <f t="shared" si="36"/>
        <v>452.39</v>
      </c>
      <c r="M287" s="138" t="s">
        <v>1442</v>
      </c>
      <c r="N287" s="141">
        <v>47</v>
      </c>
      <c r="O287" s="15">
        <v>0.48</v>
      </c>
      <c r="P287" s="18">
        <v>300</v>
      </c>
      <c r="Q287" s="18" t="s">
        <v>642</v>
      </c>
      <c r="R287" s="17" t="s">
        <v>792</v>
      </c>
      <c r="S287" s="17" t="s">
        <v>300</v>
      </c>
      <c r="T287" s="17" t="s">
        <v>1176</v>
      </c>
      <c r="U287" s="17" t="s">
        <v>1333</v>
      </c>
      <c r="V287" s="17" t="s">
        <v>309</v>
      </c>
      <c r="W287" s="17" t="s">
        <v>1299</v>
      </c>
      <c r="X287" s="17" t="str">
        <f t="shared" si="40"/>
        <v xml:space="preserve">K-TF-467  K-TF-146  K-TF-126  K-TF-120  K-TF-119                            </v>
      </c>
      <c r="Y287" s="17" t="s">
        <v>1834</v>
      </c>
      <c r="Z287" s="17" t="s">
        <v>1836</v>
      </c>
      <c r="AA287" s="17" t="s">
        <v>1827</v>
      </c>
      <c r="AB287" s="17" t="s">
        <v>1943</v>
      </c>
      <c r="AC287" s="17" t="s">
        <v>1944</v>
      </c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40"/>
      <c r="AT287" s="33" t="s">
        <v>807</v>
      </c>
      <c r="AU287" s="33" t="s">
        <v>931</v>
      </c>
      <c r="AV287" s="36" t="s">
        <v>1014</v>
      </c>
      <c r="AW287" s="33" t="str">
        <f t="shared" si="42"/>
        <v>L-SOFC405-01</v>
      </c>
      <c r="AX287" s="33" t="s">
        <v>931</v>
      </c>
      <c r="AZ287" s="81" t="str">
        <f t="shared" si="41"/>
        <v>0.6/1kV FR-CV 1C-185㎟-P</v>
      </c>
    </row>
    <row r="288" spans="1:52" s="4" customFormat="1" ht="25" hidden="1" customHeight="1">
      <c r="A288" s="60" t="str">
        <f t="shared" si="39"/>
        <v>X</v>
      </c>
      <c r="B288" s="60">
        <f t="shared" si="34"/>
        <v>265</v>
      </c>
      <c r="C288" s="55" t="str">
        <f t="shared" si="37"/>
        <v>L-SOFC405-02</v>
      </c>
      <c r="D288" s="56" t="s">
        <v>638</v>
      </c>
      <c r="E288" s="51" t="s">
        <v>100</v>
      </c>
      <c r="F288" s="16" t="s">
        <v>94</v>
      </c>
      <c r="G288" s="17" t="s">
        <v>6</v>
      </c>
      <c r="H288" s="18">
        <v>185</v>
      </c>
      <c r="I288" s="18"/>
      <c r="J288" s="18">
        <v>70</v>
      </c>
      <c r="K288" s="56">
        <f t="shared" si="38"/>
        <v>24</v>
      </c>
      <c r="L288" s="56">
        <f t="shared" si="36"/>
        <v>452.39</v>
      </c>
      <c r="M288" s="140"/>
      <c r="N288" s="142"/>
      <c r="O288" s="15">
        <v>0.48</v>
      </c>
      <c r="P288" s="18">
        <v>300</v>
      </c>
      <c r="Q288" s="18" t="s">
        <v>642</v>
      </c>
      <c r="R288" s="17" t="s">
        <v>792</v>
      </c>
      <c r="S288" s="17" t="s">
        <v>310</v>
      </c>
      <c r="T288" s="17" t="s">
        <v>1176</v>
      </c>
      <c r="U288" s="17" t="s">
        <v>1333</v>
      </c>
      <c r="V288" s="17" t="s">
        <v>311</v>
      </c>
      <c r="W288" s="17" t="s">
        <v>1299</v>
      </c>
      <c r="X288" s="17" t="str">
        <f t="shared" si="40"/>
        <v xml:space="preserve">K-TF-467  K-TF-146  K-TF-126  K-TF-120  K-TF-119                            </v>
      </c>
      <c r="Y288" s="17" t="s">
        <v>1834</v>
      </c>
      <c r="Z288" s="17" t="s">
        <v>1836</v>
      </c>
      <c r="AA288" s="17" t="s">
        <v>1827</v>
      </c>
      <c r="AB288" s="17" t="s">
        <v>1943</v>
      </c>
      <c r="AC288" s="17" t="s">
        <v>1944</v>
      </c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40"/>
      <c r="AT288" s="33" t="s">
        <v>807</v>
      </c>
      <c r="AU288" s="33" t="s">
        <v>931</v>
      </c>
      <c r="AV288" s="36" t="s">
        <v>1015</v>
      </c>
      <c r="AW288" s="33" t="str">
        <f t="shared" si="42"/>
        <v>L-SOFC405-02</v>
      </c>
      <c r="AX288" s="33" t="s">
        <v>931</v>
      </c>
      <c r="AZ288" s="81" t="str">
        <f t="shared" si="41"/>
        <v>0.6/1kV FR-CV 1C-185㎟-P</v>
      </c>
    </row>
    <row r="289" spans="1:52" s="4" customFormat="1" ht="25" hidden="1" customHeight="1">
      <c r="A289" s="60" t="str">
        <f t="shared" si="39"/>
        <v>X</v>
      </c>
      <c r="B289" s="60">
        <f t="shared" si="34"/>
        <v>266</v>
      </c>
      <c r="C289" s="55" t="str">
        <f t="shared" si="37"/>
        <v>L-SOFC405-03</v>
      </c>
      <c r="D289" s="56" t="s">
        <v>638</v>
      </c>
      <c r="E289" s="51" t="s">
        <v>112</v>
      </c>
      <c r="F289" s="16" t="s">
        <v>99</v>
      </c>
      <c r="G289" s="17" t="s">
        <v>56</v>
      </c>
      <c r="H289" s="18">
        <v>185</v>
      </c>
      <c r="I289" s="18"/>
      <c r="J289" s="18">
        <v>70</v>
      </c>
      <c r="K289" s="56">
        <f t="shared" si="38"/>
        <v>24</v>
      </c>
      <c r="L289" s="56">
        <f t="shared" si="36"/>
        <v>452.39</v>
      </c>
      <c r="M289" s="139"/>
      <c r="N289" s="143"/>
      <c r="O289" s="15">
        <v>0.48</v>
      </c>
      <c r="P289" s="18">
        <v>300</v>
      </c>
      <c r="Q289" s="18" t="s">
        <v>641</v>
      </c>
      <c r="R289" s="17" t="s">
        <v>792</v>
      </c>
      <c r="S289" s="17" t="s">
        <v>39</v>
      </c>
      <c r="T289" s="17" t="s">
        <v>1176</v>
      </c>
      <c r="U289" s="17" t="s">
        <v>1333</v>
      </c>
      <c r="V289" s="17" t="s">
        <v>311</v>
      </c>
      <c r="W289" s="17" t="s">
        <v>1299</v>
      </c>
      <c r="X289" s="17" t="str">
        <f t="shared" si="40"/>
        <v xml:space="preserve">K-TF-467  K-TF-146  K-TF-126  K-TF-120  K-TF-119                            </v>
      </c>
      <c r="Y289" s="17" t="s">
        <v>1834</v>
      </c>
      <c r="Z289" s="17" t="s">
        <v>1836</v>
      </c>
      <c r="AA289" s="17" t="s">
        <v>1827</v>
      </c>
      <c r="AB289" s="17" t="s">
        <v>1943</v>
      </c>
      <c r="AC289" s="17" t="s">
        <v>1944</v>
      </c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40"/>
      <c r="AT289" s="33" t="s">
        <v>807</v>
      </c>
      <c r="AU289" s="33" t="s">
        <v>931</v>
      </c>
      <c r="AV289" s="36" t="s">
        <v>1020</v>
      </c>
      <c r="AW289" s="33" t="str">
        <f t="shared" si="42"/>
        <v>L-SOFC405-03</v>
      </c>
      <c r="AX289" s="33" t="s">
        <v>931</v>
      </c>
      <c r="AZ289" s="81" t="str">
        <f t="shared" si="41"/>
        <v>0.6/1kV FR-CV 1C-185㎟-P</v>
      </c>
    </row>
    <row r="290" spans="1:52" s="4" customFormat="1" ht="25" hidden="1" customHeight="1">
      <c r="A290" s="60" t="str">
        <f t="shared" si="39"/>
        <v>X</v>
      </c>
      <c r="B290" s="60">
        <f t="shared" si="34"/>
        <v>267</v>
      </c>
      <c r="C290" s="55" t="str">
        <f t="shared" si="37"/>
        <v>L-SOFC405-04</v>
      </c>
      <c r="D290" s="56" t="s">
        <v>638</v>
      </c>
      <c r="E290" s="51" t="s">
        <v>34</v>
      </c>
      <c r="F290" s="16" t="s">
        <v>94</v>
      </c>
      <c r="G290" s="17" t="s">
        <v>63</v>
      </c>
      <c r="H290" s="18">
        <v>185</v>
      </c>
      <c r="I290" s="18"/>
      <c r="J290" s="18">
        <v>70</v>
      </c>
      <c r="K290" s="56">
        <f t="shared" si="38"/>
        <v>24</v>
      </c>
      <c r="L290" s="56">
        <f t="shared" si="36"/>
        <v>452.39</v>
      </c>
      <c r="M290" s="138" t="s">
        <v>1443</v>
      </c>
      <c r="N290" s="141">
        <v>47</v>
      </c>
      <c r="O290" s="15">
        <v>0.48</v>
      </c>
      <c r="P290" s="18">
        <v>300</v>
      </c>
      <c r="Q290" s="18" t="s">
        <v>642</v>
      </c>
      <c r="R290" s="17" t="s">
        <v>792</v>
      </c>
      <c r="S290" s="17" t="s">
        <v>294</v>
      </c>
      <c r="T290" s="17" t="s">
        <v>1176</v>
      </c>
      <c r="U290" s="17" t="s">
        <v>1333</v>
      </c>
      <c r="V290" s="17" t="s">
        <v>311</v>
      </c>
      <c r="W290" s="17" t="s">
        <v>1299</v>
      </c>
      <c r="X290" s="17" t="str">
        <f t="shared" si="40"/>
        <v xml:space="preserve">K-TF-467  K-TF-146  K-TF-126  K-TF-120  K-TF-119                            </v>
      </c>
      <c r="Y290" s="17" t="s">
        <v>1834</v>
      </c>
      <c r="Z290" s="17" t="s">
        <v>1836</v>
      </c>
      <c r="AA290" s="17" t="s">
        <v>1827</v>
      </c>
      <c r="AB290" s="17" t="s">
        <v>1943</v>
      </c>
      <c r="AC290" s="17" t="s">
        <v>1944</v>
      </c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40"/>
      <c r="AT290" s="33" t="s">
        <v>807</v>
      </c>
      <c r="AU290" s="33" t="s">
        <v>931</v>
      </c>
      <c r="AV290" s="36" t="s">
        <v>1021</v>
      </c>
      <c r="AW290" s="33" t="str">
        <f t="shared" si="42"/>
        <v>L-SOFC405-04</v>
      </c>
      <c r="AX290" s="33" t="s">
        <v>931</v>
      </c>
      <c r="AZ290" s="81" t="str">
        <f t="shared" si="41"/>
        <v>0.6/1kV FR-CV 1C-185㎟-P</v>
      </c>
    </row>
    <row r="291" spans="1:52" s="4" customFormat="1" ht="25" hidden="1" customHeight="1">
      <c r="A291" s="60" t="str">
        <f t="shared" si="39"/>
        <v>X</v>
      </c>
      <c r="B291" s="60">
        <f t="shared" si="34"/>
        <v>268</v>
      </c>
      <c r="C291" s="55" t="str">
        <f t="shared" si="37"/>
        <v>L-SOFC405-05</v>
      </c>
      <c r="D291" s="56" t="s">
        <v>638</v>
      </c>
      <c r="E291" s="51" t="s">
        <v>93</v>
      </c>
      <c r="F291" s="16" t="s">
        <v>99</v>
      </c>
      <c r="G291" s="17" t="s">
        <v>6</v>
      </c>
      <c r="H291" s="18">
        <v>185</v>
      </c>
      <c r="I291" s="18"/>
      <c r="J291" s="18">
        <v>70</v>
      </c>
      <c r="K291" s="56">
        <f t="shared" si="38"/>
        <v>24</v>
      </c>
      <c r="L291" s="56">
        <f t="shared" si="36"/>
        <v>452.39</v>
      </c>
      <c r="M291" s="140"/>
      <c r="N291" s="142"/>
      <c r="O291" s="15">
        <v>0.48</v>
      </c>
      <c r="P291" s="18">
        <v>300</v>
      </c>
      <c r="Q291" s="18" t="s">
        <v>641</v>
      </c>
      <c r="R291" s="17" t="s">
        <v>792</v>
      </c>
      <c r="S291" s="17" t="s">
        <v>291</v>
      </c>
      <c r="T291" s="17" t="s">
        <v>1176</v>
      </c>
      <c r="U291" s="17" t="s">
        <v>1333</v>
      </c>
      <c r="V291" s="17" t="s">
        <v>312</v>
      </c>
      <c r="W291" s="17" t="s">
        <v>1299</v>
      </c>
      <c r="X291" s="17" t="str">
        <f t="shared" si="40"/>
        <v xml:space="preserve">K-TF-467  K-TF-146  K-TF-126  K-TF-120  K-TF-119                            </v>
      </c>
      <c r="Y291" s="17" t="s">
        <v>1834</v>
      </c>
      <c r="Z291" s="17" t="s">
        <v>1836</v>
      </c>
      <c r="AA291" s="17" t="s">
        <v>1827</v>
      </c>
      <c r="AB291" s="17" t="s">
        <v>1943</v>
      </c>
      <c r="AC291" s="17" t="s">
        <v>1944</v>
      </c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40"/>
      <c r="AT291" s="33" t="s">
        <v>807</v>
      </c>
      <c r="AU291" s="33" t="s">
        <v>931</v>
      </c>
      <c r="AV291" s="36" t="s">
        <v>1022</v>
      </c>
      <c r="AW291" s="33" t="str">
        <f t="shared" si="42"/>
        <v>L-SOFC405-05</v>
      </c>
      <c r="AX291" s="33" t="s">
        <v>931</v>
      </c>
      <c r="AZ291" s="81" t="str">
        <f t="shared" si="41"/>
        <v>0.6/1kV FR-CV 1C-185㎟-P</v>
      </c>
    </row>
    <row r="292" spans="1:52" s="4" customFormat="1" ht="25" hidden="1" customHeight="1">
      <c r="A292" s="60" t="str">
        <f t="shared" si="39"/>
        <v>X</v>
      </c>
      <c r="B292" s="60">
        <f t="shared" si="34"/>
        <v>269</v>
      </c>
      <c r="C292" s="55" t="str">
        <f t="shared" si="37"/>
        <v>L-SOFC405-06</v>
      </c>
      <c r="D292" s="56" t="s">
        <v>638</v>
      </c>
      <c r="E292" s="51" t="s">
        <v>106</v>
      </c>
      <c r="F292" s="16" t="s">
        <v>109</v>
      </c>
      <c r="G292" s="17" t="s">
        <v>72</v>
      </c>
      <c r="H292" s="18">
        <v>185</v>
      </c>
      <c r="I292" s="18"/>
      <c r="J292" s="18">
        <v>70</v>
      </c>
      <c r="K292" s="56">
        <f t="shared" si="38"/>
        <v>24</v>
      </c>
      <c r="L292" s="56">
        <f t="shared" si="36"/>
        <v>452.39</v>
      </c>
      <c r="M292" s="139"/>
      <c r="N292" s="143"/>
      <c r="O292" s="15">
        <v>0.48</v>
      </c>
      <c r="P292" s="18">
        <v>300</v>
      </c>
      <c r="Q292" s="18" t="s">
        <v>641</v>
      </c>
      <c r="R292" s="17" t="s">
        <v>792</v>
      </c>
      <c r="S292" s="17" t="s">
        <v>294</v>
      </c>
      <c r="T292" s="17" t="s">
        <v>1176</v>
      </c>
      <c r="U292" s="17" t="s">
        <v>1333</v>
      </c>
      <c r="V292" s="17" t="s">
        <v>311</v>
      </c>
      <c r="W292" s="17" t="s">
        <v>1299</v>
      </c>
      <c r="X292" s="17" t="str">
        <f t="shared" si="40"/>
        <v xml:space="preserve">K-TF-467  K-TF-146  K-TF-126  K-TF-120  K-TF-119                            </v>
      </c>
      <c r="Y292" s="17" t="s">
        <v>1834</v>
      </c>
      <c r="Z292" s="17" t="s">
        <v>1836</v>
      </c>
      <c r="AA292" s="17" t="s">
        <v>1827</v>
      </c>
      <c r="AB292" s="17" t="s">
        <v>1943</v>
      </c>
      <c r="AC292" s="17" t="s">
        <v>1944</v>
      </c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40"/>
      <c r="AT292" s="33" t="s">
        <v>807</v>
      </c>
      <c r="AU292" s="33" t="s">
        <v>931</v>
      </c>
      <c r="AV292" s="36" t="s">
        <v>1023</v>
      </c>
      <c r="AW292" s="33" t="str">
        <f t="shared" si="42"/>
        <v>L-SOFC405-06</v>
      </c>
      <c r="AX292" s="33" t="s">
        <v>931</v>
      </c>
      <c r="AZ292" s="81" t="str">
        <f t="shared" si="41"/>
        <v>0.6/1kV FR-CV 1C-185㎟-P</v>
      </c>
    </row>
    <row r="293" spans="1:52" s="4" customFormat="1" ht="25" hidden="1" customHeight="1">
      <c r="A293" s="60" t="str">
        <f t="shared" si="39"/>
        <v>X</v>
      </c>
      <c r="B293" s="60">
        <f t="shared" si="34"/>
        <v>270</v>
      </c>
      <c r="C293" s="55" t="str">
        <f t="shared" si="37"/>
        <v>L-SOFC406-01</v>
      </c>
      <c r="D293" s="56" t="s">
        <v>638</v>
      </c>
      <c r="E293" s="51" t="s">
        <v>93</v>
      </c>
      <c r="F293" s="16" t="s">
        <v>99</v>
      </c>
      <c r="G293" s="17" t="s">
        <v>56</v>
      </c>
      <c r="H293" s="18">
        <v>185</v>
      </c>
      <c r="I293" s="18"/>
      <c r="J293" s="18">
        <v>66</v>
      </c>
      <c r="K293" s="56">
        <f t="shared" si="38"/>
        <v>24</v>
      </c>
      <c r="L293" s="56">
        <f t="shared" si="36"/>
        <v>452.39</v>
      </c>
      <c r="M293" s="138" t="s">
        <v>1444</v>
      </c>
      <c r="N293" s="141">
        <v>46</v>
      </c>
      <c r="O293" s="15">
        <v>0.48</v>
      </c>
      <c r="P293" s="18">
        <v>300</v>
      </c>
      <c r="Q293" s="18" t="s">
        <v>642</v>
      </c>
      <c r="R293" s="17" t="s">
        <v>792</v>
      </c>
      <c r="S293" s="17" t="s">
        <v>39</v>
      </c>
      <c r="T293" s="17" t="s">
        <v>1176</v>
      </c>
      <c r="U293" s="17" t="s">
        <v>1333</v>
      </c>
      <c r="V293" s="17" t="s">
        <v>313</v>
      </c>
      <c r="W293" s="17" t="s">
        <v>1300</v>
      </c>
      <c r="X293" s="17" t="str">
        <f t="shared" si="40"/>
        <v xml:space="preserve">K-TF-468  K-TF-250  K-TF-249                                </v>
      </c>
      <c r="Y293" s="17" t="s">
        <v>1835</v>
      </c>
      <c r="Z293" s="17" t="s">
        <v>1953</v>
      </c>
      <c r="AA293" s="17" t="s">
        <v>1954</v>
      </c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40"/>
      <c r="AT293" s="33" t="s">
        <v>807</v>
      </c>
      <c r="AU293" s="33" t="s">
        <v>932</v>
      </c>
      <c r="AV293" s="36" t="s">
        <v>1014</v>
      </c>
      <c r="AW293" s="33" t="str">
        <f t="shared" si="42"/>
        <v>L-SOFC406-01</v>
      </c>
      <c r="AX293" s="33" t="s">
        <v>932</v>
      </c>
      <c r="AZ293" s="81" t="str">
        <f t="shared" si="41"/>
        <v>0.6/1kV FR-CV 1C-185㎟-P</v>
      </c>
    </row>
    <row r="294" spans="1:52" s="4" customFormat="1" ht="25" hidden="1" customHeight="1">
      <c r="A294" s="60" t="str">
        <f t="shared" si="39"/>
        <v>X</v>
      </c>
      <c r="B294" s="60">
        <f t="shared" si="34"/>
        <v>271</v>
      </c>
      <c r="C294" s="55" t="str">
        <f t="shared" si="37"/>
        <v>L-SOFC406-02</v>
      </c>
      <c r="D294" s="56" t="s">
        <v>638</v>
      </c>
      <c r="E294" s="51" t="s">
        <v>106</v>
      </c>
      <c r="F294" s="16" t="s">
        <v>109</v>
      </c>
      <c r="G294" s="17" t="s">
        <v>63</v>
      </c>
      <c r="H294" s="18">
        <v>185</v>
      </c>
      <c r="I294" s="18"/>
      <c r="J294" s="18">
        <v>66</v>
      </c>
      <c r="K294" s="56">
        <f t="shared" si="38"/>
        <v>24</v>
      </c>
      <c r="L294" s="56">
        <f t="shared" si="36"/>
        <v>452.39</v>
      </c>
      <c r="M294" s="140"/>
      <c r="N294" s="142"/>
      <c r="O294" s="15">
        <v>0.48</v>
      </c>
      <c r="P294" s="18">
        <v>300</v>
      </c>
      <c r="Q294" s="18" t="s">
        <v>642</v>
      </c>
      <c r="R294" s="17" t="s">
        <v>792</v>
      </c>
      <c r="S294" s="17" t="s">
        <v>291</v>
      </c>
      <c r="T294" s="17" t="s">
        <v>1176</v>
      </c>
      <c r="U294" s="17" t="s">
        <v>1333</v>
      </c>
      <c r="V294" s="17" t="s">
        <v>313</v>
      </c>
      <c r="W294" s="17" t="s">
        <v>1300</v>
      </c>
      <c r="X294" s="17" t="str">
        <f t="shared" si="40"/>
        <v xml:space="preserve">K-TF-468  K-TF-250  K-TF-249                                </v>
      </c>
      <c r="Y294" s="17" t="s">
        <v>1835</v>
      </c>
      <c r="Z294" s="17" t="s">
        <v>1953</v>
      </c>
      <c r="AA294" s="17" t="s">
        <v>1954</v>
      </c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40"/>
      <c r="AT294" s="33" t="s">
        <v>807</v>
      </c>
      <c r="AU294" s="33" t="s">
        <v>932</v>
      </c>
      <c r="AV294" s="36" t="s">
        <v>1015</v>
      </c>
      <c r="AW294" s="33" t="str">
        <f t="shared" si="42"/>
        <v>L-SOFC406-02</v>
      </c>
      <c r="AX294" s="33" t="s">
        <v>932</v>
      </c>
      <c r="AZ294" s="81" t="str">
        <f t="shared" si="41"/>
        <v>0.6/1kV FR-CV 1C-185㎟-P</v>
      </c>
    </row>
    <row r="295" spans="1:52" s="4" customFormat="1" ht="25" hidden="1" customHeight="1">
      <c r="A295" s="60" t="str">
        <f t="shared" si="39"/>
        <v>X</v>
      </c>
      <c r="B295" s="60">
        <f t="shared" si="34"/>
        <v>272</v>
      </c>
      <c r="C295" s="55" t="str">
        <f t="shared" si="37"/>
        <v>L-SOFC406-03</v>
      </c>
      <c r="D295" s="56" t="s">
        <v>638</v>
      </c>
      <c r="E295" s="51" t="s">
        <v>93</v>
      </c>
      <c r="F295" s="16" t="s">
        <v>94</v>
      </c>
      <c r="G295" s="17" t="s">
        <v>63</v>
      </c>
      <c r="H295" s="18">
        <v>185</v>
      </c>
      <c r="I295" s="18"/>
      <c r="J295" s="18">
        <v>66</v>
      </c>
      <c r="K295" s="56">
        <f t="shared" si="38"/>
        <v>24</v>
      </c>
      <c r="L295" s="56">
        <f t="shared" si="36"/>
        <v>452.39</v>
      </c>
      <c r="M295" s="139"/>
      <c r="N295" s="143"/>
      <c r="O295" s="15">
        <v>0.48</v>
      </c>
      <c r="P295" s="18">
        <v>300</v>
      </c>
      <c r="Q295" s="18" t="s">
        <v>641</v>
      </c>
      <c r="R295" s="17" t="s">
        <v>792</v>
      </c>
      <c r="S295" s="17" t="s">
        <v>39</v>
      </c>
      <c r="T295" s="17" t="s">
        <v>1176</v>
      </c>
      <c r="U295" s="17" t="s">
        <v>1333</v>
      </c>
      <c r="V295" s="17" t="s">
        <v>314</v>
      </c>
      <c r="W295" s="17" t="s">
        <v>1300</v>
      </c>
      <c r="X295" s="17" t="str">
        <f t="shared" si="40"/>
        <v xml:space="preserve">K-TF-468  K-TF-250  K-TF-249                                </v>
      </c>
      <c r="Y295" s="17" t="s">
        <v>1835</v>
      </c>
      <c r="Z295" s="17" t="s">
        <v>1953</v>
      </c>
      <c r="AA295" s="17" t="s">
        <v>1954</v>
      </c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40"/>
      <c r="AT295" s="33" t="s">
        <v>807</v>
      </c>
      <c r="AU295" s="33" t="s">
        <v>932</v>
      </c>
      <c r="AV295" s="36" t="s">
        <v>1020</v>
      </c>
      <c r="AW295" s="33" t="str">
        <f t="shared" si="42"/>
        <v>L-SOFC406-03</v>
      </c>
      <c r="AX295" s="33" t="s">
        <v>932</v>
      </c>
      <c r="AZ295" s="81" t="str">
        <f t="shared" si="41"/>
        <v>0.6/1kV FR-CV 1C-185㎟-P</v>
      </c>
    </row>
    <row r="296" spans="1:52" s="4" customFormat="1" ht="25" hidden="1" customHeight="1">
      <c r="A296" s="60" t="str">
        <f t="shared" si="39"/>
        <v>X</v>
      </c>
      <c r="B296" s="60">
        <f t="shared" si="34"/>
        <v>273</v>
      </c>
      <c r="C296" s="55" t="str">
        <f t="shared" si="37"/>
        <v>L-SOFC406-04</v>
      </c>
      <c r="D296" s="56" t="s">
        <v>638</v>
      </c>
      <c r="E296" s="51" t="s">
        <v>93</v>
      </c>
      <c r="F296" s="16" t="s">
        <v>109</v>
      </c>
      <c r="G296" s="17" t="s">
        <v>56</v>
      </c>
      <c r="H296" s="18">
        <v>185</v>
      </c>
      <c r="I296" s="18"/>
      <c r="J296" s="18">
        <v>66</v>
      </c>
      <c r="K296" s="56">
        <f t="shared" si="38"/>
        <v>24</v>
      </c>
      <c r="L296" s="56">
        <f t="shared" si="36"/>
        <v>452.39</v>
      </c>
      <c r="M296" s="138" t="s">
        <v>1445</v>
      </c>
      <c r="N296" s="141">
        <v>46</v>
      </c>
      <c r="O296" s="15">
        <v>0.48</v>
      </c>
      <c r="P296" s="18">
        <v>300</v>
      </c>
      <c r="Q296" s="18" t="s">
        <v>640</v>
      </c>
      <c r="R296" s="17" t="s">
        <v>792</v>
      </c>
      <c r="S296" s="17" t="s">
        <v>291</v>
      </c>
      <c r="T296" s="17" t="s">
        <v>1176</v>
      </c>
      <c r="U296" s="17" t="s">
        <v>1333</v>
      </c>
      <c r="V296" s="17" t="s">
        <v>314</v>
      </c>
      <c r="W296" s="17" t="s">
        <v>1300</v>
      </c>
      <c r="X296" s="17" t="str">
        <f t="shared" si="40"/>
        <v xml:space="preserve">K-TF-468  K-TF-250  K-TF-249                                </v>
      </c>
      <c r="Y296" s="17" t="s">
        <v>1835</v>
      </c>
      <c r="Z296" s="17" t="s">
        <v>1953</v>
      </c>
      <c r="AA296" s="17" t="s">
        <v>1954</v>
      </c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40"/>
      <c r="AT296" s="33" t="s">
        <v>807</v>
      </c>
      <c r="AU296" s="33" t="s">
        <v>932</v>
      </c>
      <c r="AV296" s="36" t="s">
        <v>1021</v>
      </c>
      <c r="AW296" s="33" t="str">
        <f t="shared" si="42"/>
        <v>L-SOFC406-04</v>
      </c>
      <c r="AX296" s="33" t="s">
        <v>932</v>
      </c>
      <c r="AZ296" s="81" t="str">
        <f t="shared" si="41"/>
        <v>0.6/1kV FR-CV 1C-185㎟-P</v>
      </c>
    </row>
    <row r="297" spans="1:52" s="4" customFormat="1" ht="25" hidden="1" customHeight="1">
      <c r="A297" s="60" t="str">
        <f t="shared" si="39"/>
        <v>X</v>
      </c>
      <c r="B297" s="60">
        <f t="shared" si="34"/>
        <v>274</v>
      </c>
      <c r="C297" s="55" t="str">
        <f t="shared" si="37"/>
        <v>L-SOFC406-05</v>
      </c>
      <c r="D297" s="56" t="s">
        <v>638</v>
      </c>
      <c r="E297" s="51" t="s">
        <v>93</v>
      </c>
      <c r="F297" s="16" t="s">
        <v>94</v>
      </c>
      <c r="G297" s="17" t="s">
        <v>56</v>
      </c>
      <c r="H297" s="18">
        <v>185</v>
      </c>
      <c r="I297" s="18"/>
      <c r="J297" s="18">
        <v>66</v>
      </c>
      <c r="K297" s="56">
        <f t="shared" si="38"/>
        <v>24</v>
      </c>
      <c r="L297" s="56">
        <f t="shared" si="36"/>
        <v>452.39</v>
      </c>
      <c r="M297" s="140"/>
      <c r="N297" s="142"/>
      <c r="O297" s="15">
        <v>0.48</v>
      </c>
      <c r="P297" s="18">
        <v>300</v>
      </c>
      <c r="Q297" s="18" t="s">
        <v>642</v>
      </c>
      <c r="R297" s="17" t="s">
        <v>792</v>
      </c>
      <c r="S297" s="17" t="s">
        <v>304</v>
      </c>
      <c r="T297" s="17" t="s">
        <v>1176</v>
      </c>
      <c r="U297" s="17" t="s">
        <v>1333</v>
      </c>
      <c r="V297" s="17" t="s">
        <v>315</v>
      </c>
      <c r="W297" s="17" t="s">
        <v>1300</v>
      </c>
      <c r="X297" s="17" t="str">
        <f t="shared" si="40"/>
        <v xml:space="preserve">K-TF-468  K-TF-250  K-TF-249                                </v>
      </c>
      <c r="Y297" s="17" t="s">
        <v>1835</v>
      </c>
      <c r="Z297" s="17" t="s">
        <v>1953</v>
      </c>
      <c r="AA297" s="17" t="s">
        <v>1954</v>
      </c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40"/>
      <c r="AT297" s="33" t="s">
        <v>807</v>
      </c>
      <c r="AU297" s="33" t="s">
        <v>932</v>
      </c>
      <c r="AV297" s="36" t="s">
        <v>1022</v>
      </c>
      <c r="AW297" s="33" t="str">
        <f t="shared" si="42"/>
        <v>L-SOFC406-05</v>
      </c>
      <c r="AX297" s="33" t="s">
        <v>932</v>
      </c>
      <c r="AZ297" s="81" t="str">
        <f t="shared" si="41"/>
        <v>0.6/1kV FR-CV 1C-185㎟-P</v>
      </c>
    </row>
    <row r="298" spans="1:52" s="4" customFormat="1" ht="25" hidden="1" customHeight="1">
      <c r="A298" s="60" t="str">
        <f t="shared" si="39"/>
        <v>X</v>
      </c>
      <c r="B298" s="60">
        <f t="shared" si="34"/>
        <v>275</v>
      </c>
      <c r="C298" s="55" t="str">
        <f t="shared" si="37"/>
        <v>L-SOFC406-06</v>
      </c>
      <c r="D298" s="56" t="s">
        <v>638</v>
      </c>
      <c r="E298" s="51" t="s">
        <v>93</v>
      </c>
      <c r="F298" s="16" t="s">
        <v>99</v>
      </c>
      <c r="G298" s="17" t="s">
        <v>63</v>
      </c>
      <c r="H298" s="18">
        <v>185</v>
      </c>
      <c r="I298" s="18"/>
      <c r="J298" s="18">
        <v>66</v>
      </c>
      <c r="K298" s="56">
        <f t="shared" si="38"/>
        <v>24</v>
      </c>
      <c r="L298" s="56">
        <f t="shared" si="36"/>
        <v>452.39</v>
      </c>
      <c r="M298" s="139"/>
      <c r="N298" s="143"/>
      <c r="O298" s="15">
        <v>0.48</v>
      </c>
      <c r="P298" s="18">
        <v>300</v>
      </c>
      <c r="Q298" s="18" t="s">
        <v>641</v>
      </c>
      <c r="R298" s="17" t="s">
        <v>792</v>
      </c>
      <c r="S298" s="17" t="s">
        <v>294</v>
      </c>
      <c r="T298" s="17" t="s">
        <v>1176</v>
      </c>
      <c r="U298" s="17" t="s">
        <v>1333</v>
      </c>
      <c r="V298" s="17" t="s">
        <v>316</v>
      </c>
      <c r="W298" s="17" t="s">
        <v>1300</v>
      </c>
      <c r="X298" s="17" t="str">
        <f t="shared" si="40"/>
        <v xml:space="preserve">K-TF-468  K-TF-250  K-TF-249                                </v>
      </c>
      <c r="Y298" s="17" t="s">
        <v>1835</v>
      </c>
      <c r="Z298" s="17" t="s">
        <v>1953</v>
      </c>
      <c r="AA298" s="17" t="s">
        <v>1954</v>
      </c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40"/>
      <c r="AT298" s="33" t="s">
        <v>807</v>
      </c>
      <c r="AU298" s="33" t="s">
        <v>932</v>
      </c>
      <c r="AV298" s="36" t="s">
        <v>1023</v>
      </c>
      <c r="AW298" s="33" t="str">
        <f t="shared" si="42"/>
        <v>L-SOFC406-06</v>
      </c>
      <c r="AX298" s="33" t="s">
        <v>932</v>
      </c>
      <c r="AZ298" s="81" t="str">
        <f t="shared" si="41"/>
        <v>0.6/1kV FR-CV 1C-185㎟-P</v>
      </c>
    </row>
    <row r="299" spans="1:52" s="4" customFormat="1" ht="25" hidden="1" customHeight="1">
      <c r="A299" s="60" t="str">
        <f t="shared" si="39"/>
        <v>X</v>
      </c>
      <c r="B299" s="60">
        <f t="shared" si="34"/>
        <v>276</v>
      </c>
      <c r="C299" s="55" t="str">
        <f t="shared" si="37"/>
        <v>L-SOFC407-01</v>
      </c>
      <c r="D299" s="56" t="s">
        <v>638</v>
      </c>
      <c r="E299" s="51" t="s">
        <v>34</v>
      </c>
      <c r="F299" s="16" t="s">
        <v>99</v>
      </c>
      <c r="G299" s="17" t="s">
        <v>63</v>
      </c>
      <c r="H299" s="18">
        <v>185</v>
      </c>
      <c r="I299" s="18"/>
      <c r="J299" s="18">
        <v>68</v>
      </c>
      <c r="K299" s="56">
        <f t="shared" si="38"/>
        <v>24</v>
      </c>
      <c r="L299" s="56">
        <f t="shared" si="36"/>
        <v>452.39</v>
      </c>
      <c r="M299" s="138" t="s">
        <v>1446</v>
      </c>
      <c r="N299" s="141">
        <v>46</v>
      </c>
      <c r="O299" s="15">
        <v>0.48</v>
      </c>
      <c r="P299" s="18">
        <v>300</v>
      </c>
      <c r="Q299" s="18" t="s">
        <v>640</v>
      </c>
      <c r="R299" s="17" t="s">
        <v>792</v>
      </c>
      <c r="S299" s="17" t="s">
        <v>291</v>
      </c>
      <c r="T299" s="17" t="s">
        <v>1176</v>
      </c>
      <c r="U299" s="17" t="s">
        <v>1333</v>
      </c>
      <c r="V299" s="17" t="s">
        <v>317</v>
      </c>
      <c r="W299" s="17" t="s">
        <v>1301</v>
      </c>
      <c r="X299" s="17" t="str">
        <f t="shared" si="40"/>
        <v xml:space="preserve">K-TF-468  K-TF-250  K-TF-249                                </v>
      </c>
      <c r="Y299" s="17" t="s">
        <v>1835</v>
      </c>
      <c r="Z299" s="17" t="s">
        <v>1953</v>
      </c>
      <c r="AA299" s="17" t="s">
        <v>1954</v>
      </c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40"/>
      <c r="AT299" s="33" t="s">
        <v>807</v>
      </c>
      <c r="AU299" s="33" t="s">
        <v>933</v>
      </c>
      <c r="AV299" s="36" t="s">
        <v>1014</v>
      </c>
      <c r="AW299" s="33" t="str">
        <f t="shared" si="42"/>
        <v>L-SOFC407-01</v>
      </c>
      <c r="AX299" s="33" t="s">
        <v>933</v>
      </c>
      <c r="AZ299" s="81" t="str">
        <f t="shared" si="41"/>
        <v>0.6/1kV FR-CV 1C-185㎟-P</v>
      </c>
    </row>
    <row r="300" spans="1:52" s="4" customFormat="1" ht="25" hidden="1" customHeight="1">
      <c r="A300" s="60" t="str">
        <f t="shared" si="39"/>
        <v>X</v>
      </c>
      <c r="B300" s="60">
        <f t="shared" si="34"/>
        <v>277</v>
      </c>
      <c r="C300" s="55" t="str">
        <f t="shared" si="37"/>
        <v>L-SOFC407-02</v>
      </c>
      <c r="D300" s="56" t="s">
        <v>638</v>
      </c>
      <c r="E300" s="51" t="s">
        <v>100</v>
      </c>
      <c r="F300" s="16" t="s">
        <v>109</v>
      </c>
      <c r="G300" s="17" t="s">
        <v>6</v>
      </c>
      <c r="H300" s="18">
        <v>185</v>
      </c>
      <c r="I300" s="18"/>
      <c r="J300" s="18">
        <v>68</v>
      </c>
      <c r="K300" s="56">
        <f t="shared" si="38"/>
        <v>24</v>
      </c>
      <c r="L300" s="56">
        <f t="shared" si="36"/>
        <v>452.39</v>
      </c>
      <c r="M300" s="140"/>
      <c r="N300" s="142"/>
      <c r="O300" s="15">
        <v>0.48</v>
      </c>
      <c r="P300" s="18">
        <v>300</v>
      </c>
      <c r="Q300" s="18" t="s">
        <v>641</v>
      </c>
      <c r="R300" s="17" t="s">
        <v>792</v>
      </c>
      <c r="S300" s="17" t="s">
        <v>300</v>
      </c>
      <c r="T300" s="17" t="s">
        <v>1176</v>
      </c>
      <c r="U300" s="17" t="s">
        <v>1333</v>
      </c>
      <c r="V300" s="17" t="s">
        <v>318</v>
      </c>
      <c r="W300" s="17" t="s">
        <v>1301</v>
      </c>
      <c r="X300" s="17" t="str">
        <f t="shared" si="40"/>
        <v xml:space="preserve">K-TF-468  K-TF-250  K-TF-249                                </v>
      </c>
      <c r="Y300" s="17" t="s">
        <v>1835</v>
      </c>
      <c r="Z300" s="17" t="s">
        <v>1953</v>
      </c>
      <c r="AA300" s="17" t="s">
        <v>1954</v>
      </c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40"/>
      <c r="AT300" s="33" t="s">
        <v>807</v>
      </c>
      <c r="AU300" s="33" t="s">
        <v>933</v>
      </c>
      <c r="AV300" s="36" t="s">
        <v>1015</v>
      </c>
      <c r="AW300" s="33" t="str">
        <f t="shared" si="42"/>
        <v>L-SOFC407-02</v>
      </c>
      <c r="AX300" s="33" t="s">
        <v>933</v>
      </c>
      <c r="AZ300" s="81" t="str">
        <f t="shared" si="41"/>
        <v>0.6/1kV FR-CV 1C-185㎟-P</v>
      </c>
    </row>
    <row r="301" spans="1:52" s="4" customFormat="1" ht="25" hidden="1" customHeight="1">
      <c r="A301" s="60" t="str">
        <f t="shared" si="39"/>
        <v>X</v>
      </c>
      <c r="B301" s="60">
        <f t="shared" si="34"/>
        <v>278</v>
      </c>
      <c r="C301" s="55" t="str">
        <f t="shared" si="37"/>
        <v>L-SOFC407-03</v>
      </c>
      <c r="D301" s="56" t="s">
        <v>638</v>
      </c>
      <c r="E301" s="51" t="s">
        <v>34</v>
      </c>
      <c r="F301" s="16" t="s">
        <v>108</v>
      </c>
      <c r="G301" s="17" t="s">
        <v>63</v>
      </c>
      <c r="H301" s="18">
        <v>185</v>
      </c>
      <c r="I301" s="18"/>
      <c r="J301" s="18">
        <v>68</v>
      </c>
      <c r="K301" s="56">
        <f t="shared" si="38"/>
        <v>24</v>
      </c>
      <c r="L301" s="56">
        <f t="shared" si="36"/>
        <v>452.39</v>
      </c>
      <c r="M301" s="139"/>
      <c r="N301" s="143"/>
      <c r="O301" s="15">
        <v>0.48</v>
      </c>
      <c r="P301" s="18">
        <v>300</v>
      </c>
      <c r="Q301" s="18" t="s">
        <v>641</v>
      </c>
      <c r="R301" s="17" t="s">
        <v>792</v>
      </c>
      <c r="S301" s="17" t="s">
        <v>291</v>
      </c>
      <c r="T301" s="17" t="s">
        <v>1176</v>
      </c>
      <c r="U301" s="17" t="s">
        <v>1333</v>
      </c>
      <c r="V301" s="17" t="s">
        <v>317</v>
      </c>
      <c r="W301" s="17" t="s">
        <v>1301</v>
      </c>
      <c r="X301" s="17" t="str">
        <f t="shared" si="40"/>
        <v xml:space="preserve">K-TF-468  K-TF-250  K-TF-249                                </v>
      </c>
      <c r="Y301" s="17" t="s">
        <v>1835</v>
      </c>
      <c r="Z301" s="17" t="s">
        <v>1953</v>
      </c>
      <c r="AA301" s="17" t="s">
        <v>1954</v>
      </c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40"/>
      <c r="AT301" s="33" t="s">
        <v>807</v>
      </c>
      <c r="AU301" s="33" t="s">
        <v>933</v>
      </c>
      <c r="AV301" s="36" t="s">
        <v>1020</v>
      </c>
      <c r="AW301" s="33" t="str">
        <f t="shared" si="42"/>
        <v>L-SOFC407-03</v>
      </c>
      <c r="AX301" s="33" t="s">
        <v>933</v>
      </c>
      <c r="AZ301" s="81" t="str">
        <f t="shared" si="41"/>
        <v>0.6/1kV FR-CV 1C-185㎟-P</v>
      </c>
    </row>
    <row r="302" spans="1:52" s="4" customFormat="1" ht="25" hidden="1" customHeight="1">
      <c r="A302" s="60" t="str">
        <f t="shared" si="39"/>
        <v>X</v>
      </c>
      <c r="B302" s="60">
        <f t="shared" si="34"/>
        <v>279</v>
      </c>
      <c r="C302" s="55" t="str">
        <f t="shared" si="37"/>
        <v>L-SOFC407-04</v>
      </c>
      <c r="D302" s="56" t="s">
        <v>638</v>
      </c>
      <c r="E302" s="51" t="s">
        <v>106</v>
      </c>
      <c r="F302" s="16" t="s">
        <v>108</v>
      </c>
      <c r="G302" s="17" t="s">
        <v>92</v>
      </c>
      <c r="H302" s="18">
        <v>185</v>
      </c>
      <c r="I302" s="18"/>
      <c r="J302" s="18">
        <v>68</v>
      </c>
      <c r="K302" s="56">
        <f t="shared" si="38"/>
        <v>24</v>
      </c>
      <c r="L302" s="56">
        <f t="shared" si="36"/>
        <v>452.39</v>
      </c>
      <c r="M302" s="138" t="s">
        <v>1447</v>
      </c>
      <c r="N302" s="141">
        <v>46</v>
      </c>
      <c r="O302" s="15">
        <v>0.48</v>
      </c>
      <c r="P302" s="18">
        <v>300</v>
      </c>
      <c r="Q302" s="18" t="s">
        <v>642</v>
      </c>
      <c r="R302" s="17" t="s">
        <v>792</v>
      </c>
      <c r="S302" s="17" t="s">
        <v>39</v>
      </c>
      <c r="T302" s="17" t="s">
        <v>1176</v>
      </c>
      <c r="U302" s="17" t="s">
        <v>1333</v>
      </c>
      <c r="V302" s="17" t="s">
        <v>317</v>
      </c>
      <c r="W302" s="17" t="s">
        <v>1301</v>
      </c>
      <c r="X302" s="17" t="str">
        <f t="shared" si="40"/>
        <v xml:space="preserve">K-TF-468  K-TF-250  K-TF-249                                </v>
      </c>
      <c r="Y302" s="17" t="s">
        <v>1835</v>
      </c>
      <c r="Z302" s="17" t="s">
        <v>1953</v>
      </c>
      <c r="AA302" s="17" t="s">
        <v>1954</v>
      </c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40"/>
      <c r="AT302" s="33" t="s">
        <v>807</v>
      </c>
      <c r="AU302" s="33" t="s">
        <v>933</v>
      </c>
      <c r="AV302" s="36" t="s">
        <v>1021</v>
      </c>
      <c r="AW302" s="33" t="str">
        <f t="shared" si="42"/>
        <v>L-SOFC407-04</v>
      </c>
      <c r="AX302" s="33" t="s">
        <v>933</v>
      </c>
      <c r="AZ302" s="81" t="str">
        <f t="shared" si="41"/>
        <v>0.6/1kV FR-CV 1C-185㎟-P</v>
      </c>
    </row>
    <row r="303" spans="1:52" s="4" customFormat="1" ht="25" hidden="1" customHeight="1">
      <c r="A303" s="60" t="str">
        <f t="shared" si="39"/>
        <v>X</v>
      </c>
      <c r="B303" s="60">
        <f t="shared" si="34"/>
        <v>280</v>
      </c>
      <c r="C303" s="55" t="str">
        <f t="shared" si="37"/>
        <v>L-SOFC407-05</v>
      </c>
      <c r="D303" s="56" t="s">
        <v>638</v>
      </c>
      <c r="E303" s="51" t="s">
        <v>93</v>
      </c>
      <c r="F303" s="16" t="s">
        <v>94</v>
      </c>
      <c r="G303" s="17" t="s">
        <v>63</v>
      </c>
      <c r="H303" s="18">
        <v>185</v>
      </c>
      <c r="I303" s="18"/>
      <c r="J303" s="18">
        <v>68</v>
      </c>
      <c r="K303" s="56">
        <f t="shared" si="38"/>
        <v>24</v>
      </c>
      <c r="L303" s="56">
        <f t="shared" si="36"/>
        <v>452.39</v>
      </c>
      <c r="M303" s="140"/>
      <c r="N303" s="142"/>
      <c r="O303" s="15">
        <v>0.48</v>
      </c>
      <c r="P303" s="18">
        <v>300</v>
      </c>
      <c r="Q303" s="18" t="s">
        <v>641</v>
      </c>
      <c r="R303" s="17" t="s">
        <v>792</v>
      </c>
      <c r="S303" s="17" t="s">
        <v>291</v>
      </c>
      <c r="T303" s="17" t="s">
        <v>1176</v>
      </c>
      <c r="U303" s="17" t="s">
        <v>1333</v>
      </c>
      <c r="V303" s="17" t="s">
        <v>318</v>
      </c>
      <c r="W303" s="17" t="s">
        <v>1301</v>
      </c>
      <c r="X303" s="17" t="str">
        <f t="shared" si="40"/>
        <v xml:space="preserve">K-TF-468  K-TF-250  K-TF-249                                </v>
      </c>
      <c r="Y303" s="17" t="s">
        <v>1835</v>
      </c>
      <c r="Z303" s="17" t="s">
        <v>1953</v>
      </c>
      <c r="AA303" s="17" t="s">
        <v>1954</v>
      </c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40"/>
      <c r="AT303" s="33" t="s">
        <v>807</v>
      </c>
      <c r="AU303" s="33" t="s">
        <v>933</v>
      </c>
      <c r="AV303" s="36" t="s">
        <v>1022</v>
      </c>
      <c r="AW303" s="33" t="str">
        <f t="shared" si="42"/>
        <v>L-SOFC407-05</v>
      </c>
      <c r="AX303" s="33" t="s">
        <v>933</v>
      </c>
      <c r="AZ303" s="81" t="str">
        <f t="shared" si="41"/>
        <v>0.6/1kV FR-CV 1C-185㎟-P</v>
      </c>
    </row>
    <row r="304" spans="1:52" s="4" customFormat="1" ht="25" hidden="1" customHeight="1">
      <c r="A304" s="60" t="str">
        <f t="shared" si="39"/>
        <v>X</v>
      </c>
      <c r="B304" s="60">
        <f t="shared" si="34"/>
        <v>281</v>
      </c>
      <c r="C304" s="55" t="str">
        <f t="shared" si="37"/>
        <v>L-SOFC407-06</v>
      </c>
      <c r="D304" s="56" t="s">
        <v>638</v>
      </c>
      <c r="E304" s="51" t="s">
        <v>34</v>
      </c>
      <c r="F304" s="16" t="s">
        <v>99</v>
      </c>
      <c r="G304" s="17" t="s">
        <v>56</v>
      </c>
      <c r="H304" s="18">
        <v>185</v>
      </c>
      <c r="I304" s="18"/>
      <c r="J304" s="18">
        <v>68</v>
      </c>
      <c r="K304" s="56">
        <f t="shared" si="38"/>
        <v>24</v>
      </c>
      <c r="L304" s="56">
        <f t="shared" si="36"/>
        <v>452.39</v>
      </c>
      <c r="M304" s="139"/>
      <c r="N304" s="143"/>
      <c r="O304" s="15">
        <v>0.48</v>
      </c>
      <c r="P304" s="18">
        <v>300</v>
      </c>
      <c r="Q304" s="18" t="s">
        <v>642</v>
      </c>
      <c r="R304" s="17" t="s">
        <v>792</v>
      </c>
      <c r="S304" s="17" t="s">
        <v>291</v>
      </c>
      <c r="T304" s="17" t="s">
        <v>1176</v>
      </c>
      <c r="U304" s="17" t="s">
        <v>1333</v>
      </c>
      <c r="V304" s="17" t="s">
        <v>317</v>
      </c>
      <c r="W304" s="17" t="s">
        <v>1301</v>
      </c>
      <c r="X304" s="17" t="str">
        <f t="shared" si="40"/>
        <v xml:space="preserve">K-TF-468  K-TF-250  K-TF-249                                </v>
      </c>
      <c r="Y304" s="17" t="s">
        <v>1835</v>
      </c>
      <c r="Z304" s="17" t="s">
        <v>1953</v>
      </c>
      <c r="AA304" s="17" t="s">
        <v>1954</v>
      </c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40"/>
      <c r="AT304" s="33" t="s">
        <v>807</v>
      </c>
      <c r="AU304" s="33" t="s">
        <v>933</v>
      </c>
      <c r="AV304" s="36" t="s">
        <v>1023</v>
      </c>
      <c r="AW304" s="33" t="str">
        <f t="shared" si="42"/>
        <v>L-SOFC407-06</v>
      </c>
      <c r="AX304" s="33" t="s">
        <v>933</v>
      </c>
      <c r="AZ304" s="81" t="str">
        <f t="shared" si="41"/>
        <v>0.6/1kV FR-CV 1C-185㎟-P</v>
      </c>
    </row>
    <row r="305" spans="1:52" s="4" customFormat="1" ht="25" hidden="1" customHeight="1">
      <c r="A305" s="60" t="str">
        <f t="shared" si="39"/>
        <v>X</v>
      </c>
      <c r="B305" s="60">
        <f t="shared" ref="B305:B368" si="43">IF(C304="",B303+1,B304+1)</f>
        <v>282</v>
      </c>
      <c r="C305" s="55" t="str">
        <f t="shared" si="37"/>
        <v>L-SOFC408-01</v>
      </c>
      <c r="D305" s="56" t="s">
        <v>638</v>
      </c>
      <c r="E305" s="51" t="s">
        <v>106</v>
      </c>
      <c r="F305" s="16" t="s">
        <v>109</v>
      </c>
      <c r="G305" s="17" t="s">
        <v>63</v>
      </c>
      <c r="H305" s="18">
        <v>185</v>
      </c>
      <c r="I305" s="18"/>
      <c r="J305" s="18">
        <v>69</v>
      </c>
      <c r="K305" s="56">
        <f t="shared" si="38"/>
        <v>24</v>
      </c>
      <c r="L305" s="56">
        <f t="shared" si="36"/>
        <v>452.39</v>
      </c>
      <c r="M305" s="138" t="s">
        <v>1448</v>
      </c>
      <c r="N305" s="141">
        <v>46</v>
      </c>
      <c r="O305" s="15">
        <v>0.48</v>
      </c>
      <c r="P305" s="18">
        <v>300</v>
      </c>
      <c r="Q305" s="18" t="s">
        <v>641</v>
      </c>
      <c r="R305" s="17" t="s">
        <v>792</v>
      </c>
      <c r="S305" s="17" t="s">
        <v>291</v>
      </c>
      <c r="T305" s="17" t="s">
        <v>1176</v>
      </c>
      <c r="U305" s="17" t="s">
        <v>1333</v>
      </c>
      <c r="V305" s="17" t="s">
        <v>319</v>
      </c>
      <c r="W305" s="17" t="s">
        <v>1302</v>
      </c>
      <c r="X305" s="17" t="str">
        <f t="shared" si="40"/>
        <v xml:space="preserve">K-TF-468  K-TF-150  K-TF-149                                </v>
      </c>
      <c r="Y305" s="17" t="s">
        <v>1835</v>
      </c>
      <c r="Z305" s="17" t="s">
        <v>1940</v>
      </c>
      <c r="AA305" s="17" t="s">
        <v>1941</v>
      </c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40"/>
      <c r="AT305" s="33" t="s">
        <v>807</v>
      </c>
      <c r="AU305" s="33" t="s">
        <v>934</v>
      </c>
      <c r="AV305" s="36" t="s">
        <v>1014</v>
      </c>
      <c r="AW305" s="33" t="str">
        <f t="shared" si="42"/>
        <v>L-SOFC408-01</v>
      </c>
      <c r="AX305" s="33" t="s">
        <v>934</v>
      </c>
      <c r="AZ305" s="81" t="str">
        <f t="shared" si="41"/>
        <v>0.6/1kV FR-CV 1C-185㎟-P</v>
      </c>
    </row>
    <row r="306" spans="1:52" s="4" customFormat="1" ht="25" hidden="1" customHeight="1">
      <c r="A306" s="60" t="str">
        <f t="shared" si="39"/>
        <v>X</v>
      </c>
      <c r="B306" s="60">
        <f t="shared" si="43"/>
        <v>283</v>
      </c>
      <c r="C306" s="55" t="str">
        <f t="shared" si="37"/>
        <v>L-SOFC408-02</v>
      </c>
      <c r="D306" s="56" t="s">
        <v>638</v>
      </c>
      <c r="E306" s="51" t="s">
        <v>93</v>
      </c>
      <c r="F306" s="16" t="s">
        <v>94</v>
      </c>
      <c r="G306" s="17" t="s">
        <v>63</v>
      </c>
      <c r="H306" s="18">
        <v>185</v>
      </c>
      <c r="I306" s="18"/>
      <c r="J306" s="18">
        <v>69</v>
      </c>
      <c r="K306" s="56">
        <f t="shared" si="38"/>
        <v>24</v>
      </c>
      <c r="L306" s="56">
        <f t="shared" si="36"/>
        <v>452.39</v>
      </c>
      <c r="M306" s="140"/>
      <c r="N306" s="142"/>
      <c r="O306" s="15">
        <v>0.48</v>
      </c>
      <c r="P306" s="18">
        <v>300</v>
      </c>
      <c r="Q306" s="18" t="s">
        <v>641</v>
      </c>
      <c r="R306" s="17" t="s">
        <v>792</v>
      </c>
      <c r="S306" s="17" t="s">
        <v>39</v>
      </c>
      <c r="T306" s="17" t="s">
        <v>1176</v>
      </c>
      <c r="U306" s="17" t="s">
        <v>1333</v>
      </c>
      <c r="V306" s="17" t="s">
        <v>320</v>
      </c>
      <c r="W306" s="17" t="s">
        <v>1302</v>
      </c>
      <c r="X306" s="17" t="str">
        <f t="shared" si="40"/>
        <v xml:space="preserve">K-TF-468  K-TF-150  K-TF-149                                </v>
      </c>
      <c r="Y306" s="17" t="s">
        <v>1835</v>
      </c>
      <c r="Z306" s="17" t="s">
        <v>1940</v>
      </c>
      <c r="AA306" s="17" t="s">
        <v>1941</v>
      </c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40"/>
      <c r="AT306" s="33" t="s">
        <v>807</v>
      </c>
      <c r="AU306" s="33" t="s">
        <v>934</v>
      </c>
      <c r="AV306" s="36" t="s">
        <v>1015</v>
      </c>
      <c r="AW306" s="33" t="str">
        <f t="shared" si="42"/>
        <v>L-SOFC408-02</v>
      </c>
      <c r="AX306" s="33" t="s">
        <v>934</v>
      </c>
      <c r="AZ306" s="81" t="str">
        <f t="shared" si="41"/>
        <v>0.6/1kV FR-CV 1C-185㎟-P</v>
      </c>
    </row>
    <row r="307" spans="1:52" s="4" customFormat="1" ht="25" hidden="1" customHeight="1">
      <c r="A307" s="60" t="str">
        <f t="shared" si="39"/>
        <v>X</v>
      </c>
      <c r="B307" s="60">
        <f t="shared" si="43"/>
        <v>284</v>
      </c>
      <c r="C307" s="55" t="str">
        <f t="shared" si="37"/>
        <v>L-SOFC408-03</v>
      </c>
      <c r="D307" s="56" t="s">
        <v>638</v>
      </c>
      <c r="E307" s="51" t="s">
        <v>34</v>
      </c>
      <c r="F307" s="16" t="s">
        <v>109</v>
      </c>
      <c r="G307" s="17" t="s">
        <v>6</v>
      </c>
      <c r="H307" s="18">
        <v>185</v>
      </c>
      <c r="I307" s="18"/>
      <c r="J307" s="18">
        <v>69</v>
      </c>
      <c r="K307" s="56">
        <f t="shared" si="38"/>
        <v>24</v>
      </c>
      <c r="L307" s="56">
        <f t="shared" si="36"/>
        <v>452.39</v>
      </c>
      <c r="M307" s="139"/>
      <c r="N307" s="143"/>
      <c r="O307" s="15">
        <v>0.48</v>
      </c>
      <c r="P307" s="18">
        <v>300</v>
      </c>
      <c r="Q307" s="18" t="s">
        <v>642</v>
      </c>
      <c r="R307" s="17" t="s">
        <v>792</v>
      </c>
      <c r="S307" s="17" t="s">
        <v>291</v>
      </c>
      <c r="T307" s="17" t="s">
        <v>1176</v>
      </c>
      <c r="U307" s="17" t="s">
        <v>1333</v>
      </c>
      <c r="V307" s="17" t="s">
        <v>321</v>
      </c>
      <c r="W307" s="17" t="s">
        <v>1302</v>
      </c>
      <c r="X307" s="17" t="str">
        <f t="shared" si="40"/>
        <v xml:space="preserve">K-TF-468  K-TF-150  K-TF-149                                </v>
      </c>
      <c r="Y307" s="17" t="s">
        <v>1835</v>
      </c>
      <c r="Z307" s="17" t="s">
        <v>1940</v>
      </c>
      <c r="AA307" s="17" t="s">
        <v>1941</v>
      </c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40"/>
      <c r="AT307" s="33" t="s">
        <v>807</v>
      </c>
      <c r="AU307" s="33" t="s">
        <v>934</v>
      </c>
      <c r="AV307" s="36" t="s">
        <v>1020</v>
      </c>
      <c r="AW307" s="33" t="str">
        <f t="shared" si="42"/>
        <v>L-SOFC408-03</v>
      </c>
      <c r="AX307" s="33" t="s">
        <v>934</v>
      </c>
      <c r="AZ307" s="81" t="str">
        <f t="shared" si="41"/>
        <v>0.6/1kV FR-CV 1C-185㎟-P</v>
      </c>
    </row>
    <row r="308" spans="1:52" s="4" customFormat="1" ht="25" hidden="1" customHeight="1">
      <c r="A308" s="60" t="str">
        <f t="shared" si="39"/>
        <v>X</v>
      </c>
      <c r="B308" s="60">
        <f t="shared" si="43"/>
        <v>285</v>
      </c>
      <c r="C308" s="55" t="str">
        <f t="shared" si="37"/>
        <v>L-SOFC408-04</v>
      </c>
      <c r="D308" s="56" t="s">
        <v>638</v>
      </c>
      <c r="E308" s="51" t="s">
        <v>34</v>
      </c>
      <c r="F308" s="16" t="s">
        <v>108</v>
      </c>
      <c r="G308" s="17" t="s">
        <v>56</v>
      </c>
      <c r="H308" s="18">
        <v>185</v>
      </c>
      <c r="I308" s="18"/>
      <c r="J308" s="18">
        <v>69</v>
      </c>
      <c r="K308" s="56">
        <f t="shared" si="38"/>
        <v>24</v>
      </c>
      <c r="L308" s="56">
        <f t="shared" si="36"/>
        <v>452.39</v>
      </c>
      <c r="M308" s="138" t="s">
        <v>1449</v>
      </c>
      <c r="N308" s="141">
        <v>46</v>
      </c>
      <c r="O308" s="15">
        <v>0.48</v>
      </c>
      <c r="P308" s="18">
        <v>300</v>
      </c>
      <c r="Q308" s="18" t="s">
        <v>642</v>
      </c>
      <c r="R308" s="17" t="s">
        <v>792</v>
      </c>
      <c r="S308" s="17" t="s">
        <v>39</v>
      </c>
      <c r="T308" s="17" t="s">
        <v>1176</v>
      </c>
      <c r="U308" s="17" t="s">
        <v>1333</v>
      </c>
      <c r="V308" s="17" t="s">
        <v>319</v>
      </c>
      <c r="W308" s="17" t="s">
        <v>1302</v>
      </c>
      <c r="X308" s="17" t="str">
        <f t="shared" si="40"/>
        <v xml:space="preserve">K-TF-468  K-TF-150  K-TF-149                                </v>
      </c>
      <c r="Y308" s="17" t="s">
        <v>1835</v>
      </c>
      <c r="Z308" s="17" t="s">
        <v>1940</v>
      </c>
      <c r="AA308" s="17" t="s">
        <v>1941</v>
      </c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40"/>
      <c r="AT308" s="33" t="s">
        <v>807</v>
      </c>
      <c r="AU308" s="33" t="s">
        <v>934</v>
      </c>
      <c r="AV308" s="36" t="s">
        <v>1021</v>
      </c>
      <c r="AW308" s="33" t="str">
        <f t="shared" si="42"/>
        <v>L-SOFC408-04</v>
      </c>
      <c r="AX308" s="33" t="s">
        <v>934</v>
      </c>
      <c r="AZ308" s="81" t="str">
        <f t="shared" si="41"/>
        <v>0.6/1kV FR-CV 1C-185㎟-P</v>
      </c>
    </row>
    <row r="309" spans="1:52" s="4" customFormat="1" ht="25" hidden="1" customHeight="1">
      <c r="A309" s="60" t="str">
        <f t="shared" si="39"/>
        <v>X</v>
      </c>
      <c r="B309" s="60">
        <f t="shared" si="43"/>
        <v>286</v>
      </c>
      <c r="C309" s="55" t="str">
        <f t="shared" si="37"/>
        <v>L-SOFC408-05</v>
      </c>
      <c r="D309" s="56" t="s">
        <v>638</v>
      </c>
      <c r="E309" s="51" t="s">
        <v>93</v>
      </c>
      <c r="F309" s="16" t="s">
        <v>94</v>
      </c>
      <c r="G309" s="17" t="s">
        <v>172</v>
      </c>
      <c r="H309" s="18">
        <v>185</v>
      </c>
      <c r="I309" s="18"/>
      <c r="J309" s="18">
        <v>69</v>
      </c>
      <c r="K309" s="56">
        <f t="shared" si="38"/>
        <v>24</v>
      </c>
      <c r="L309" s="56">
        <f t="shared" si="36"/>
        <v>452.39</v>
      </c>
      <c r="M309" s="140"/>
      <c r="N309" s="142"/>
      <c r="O309" s="15">
        <v>0.48</v>
      </c>
      <c r="P309" s="18">
        <v>300</v>
      </c>
      <c r="Q309" s="18" t="s">
        <v>642</v>
      </c>
      <c r="R309" s="17" t="s">
        <v>792</v>
      </c>
      <c r="S309" s="17" t="s">
        <v>294</v>
      </c>
      <c r="T309" s="17" t="s">
        <v>1176</v>
      </c>
      <c r="U309" s="17" t="s">
        <v>1333</v>
      </c>
      <c r="V309" s="17" t="s">
        <v>322</v>
      </c>
      <c r="W309" s="17" t="s">
        <v>1302</v>
      </c>
      <c r="X309" s="17" t="str">
        <f t="shared" si="40"/>
        <v xml:space="preserve">K-TF-468  K-TF-150  K-TF-149                                </v>
      </c>
      <c r="Y309" s="17" t="s">
        <v>1835</v>
      </c>
      <c r="Z309" s="17" t="s">
        <v>1940</v>
      </c>
      <c r="AA309" s="17" t="s">
        <v>1941</v>
      </c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40"/>
      <c r="AT309" s="33" t="s">
        <v>807</v>
      </c>
      <c r="AU309" s="33" t="s">
        <v>934</v>
      </c>
      <c r="AV309" s="36" t="s">
        <v>1022</v>
      </c>
      <c r="AW309" s="33" t="str">
        <f t="shared" si="42"/>
        <v>L-SOFC408-05</v>
      </c>
      <c r="AX309" s="33" t="s">
        <v>934</v>
      </c>
      <c r="AZ309" s="81" t="str">
        <f t="shared" si="41"/>
        <v>0.6/1kV FR-CV 1C-185㎟-P</v>
      </c>
    </row>
    <row r="310" spans="1:52" s="4" customFormat="1" ht="25" hidden="1" customHeight="1">
      <c r="A310" s="60" t="str">
        <f t="shared" si="39"/>
        <v>X</v>
      </c>
      <c r="B310" s="60">
        <f t="shared" si="43"/>
        <v>287</v>
      </c>
      <c r="C310" s="55" t="str">
        <f t="shared" si="37"/>
        <v>L-SOFC408-06</v>
      </c>
      <c r="D310" s="56" t="s">
        <v>638</v>
      </c>
      <c r="E310" s="51" t="s">
        <v>34</v>
      </c>
      <c r="F310" s="16" t="s">
        <v>99</v>
      </c>
      <c r="G310" s="17" t="s">
        <v>63</v>
      </c>
      <c r="H310" s="18">
        <v>185</v>
      </c>
      <c r="I310" s="18"/>
      <c r="J310" s="18">
        <v>69</v>
      </c>
      <c r="K310" s="56">
        <f t="shared" si="38"/>
        <v>24</v>
      </c>
      <c r="L310" s="56">
        <f t="shared" si="36"/>
        <v>452.39</v>
      </c>
      <c r="M310" s="139"/>
      <c r="N310" s="143"/>
      <c r="O310" s="15">
        <v>0.48</v>
      </c>
      <c r="P310" s="18">
        <v>300</v>
      </c>
      <c r="Q310" s="18" t="s">
        <v>641</v>
      </c>
      <c r="R310" s="17" t="s">
        <v>792</v>
      </c>
      <c r="S310" s="17" t="s">
        <v>39</v>
      </c>
      <c r="T310" s="17" t="s">
        <v>1176</v>
      </c>
      <c r="U310" s="17" t="s">
        <v>1333</v>
      </c>
      <c r="V310" s="17" t="s">
        <v>323</v>
      </c>
      <c r="W310" s="17" t="s">
        <v>1302</v>
      </c>
      <c r="X310" s="17" t="str">
        <f t="shared" si="40"/>
        <v xml:space="preserve">K-TF-468  K-TF-150  K-TF-149                                </v>
      </c>
      <c r="Y310" s="17" t="s">
        <v>1835</v>
      </c>
      <c r="Z310" s="17" t="s">
        <v>1940</v>
      </c>
      <c r="AA310" s="17" t="s">
        <v>1941</v>
      </c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40"/>
      <c r="AT310" s="33" t="s">
        <v>807</v>
      </c>
      <c r="AU310" s="33" t="s">
        <v>934</v>
      </c>
      <c r="AV310" s="36" t="s">
        <v>1023</v>
      </c>
      <c r="AW310" s="33" t="str">
        <f t="shared" si="42"/>
        <v>L-SOFC408-06</v>
      </c>
      <c r="AX310" s="33" t="s">
        <v>934</v>
      </c>
      <c r="AZ310" s="81" t="str">
        <f t="shared" si="41"/>
        <v>0.6/1kV FR-CV 1C-185㎟-P</v>
      </c>
    </row>
    <row r="311" spans="1:52" s="4" customFormat="1" ht="25" hidden="1" customHeight="1">
      <c r="A311" s="60" t="str">
        <f t="shared" si="39"/>
        <v>X</v>
      </c>
      <c r="B311" s="60">
        <f t="shared" si="43"/>
        <v>288</v>
      </c>
      <c r="C311" s="55" t="str">
        <f t="shared" si="37"/>
        <v>L-SOFC409-01</v>
      </c>
      <c r="D311" s="56" t="s">
        <v>638</v>
      </c>
      <c r="E311" s="51" t="s">
        <v>93</v>
      </c>
      <c r="F311" s="16" t="s">
        <v>109</v>
      </c>
      <c r="G311" s="17" t="s">
        <v>92</v>
      </c>
      <c r="H311" s="18">
        <v>185</v>
      </c>
      <c r="I311" s="18"/>
      <c r="J311" s="18">
        <v>71</v>
      </c>
      <c r="K311" s="56">
        <f t="shared" si="38"/>
        <v>24</v>
      </c>
      <c r="L311" s="56">
        <f t="shared" si="36"/>
        <v>452.39</v>
      </c>
      <c r="M311" s="138" t="s">
        <v>1450</v>
      </c>
      <c r="N311" s="141">
        <v>46</v>
      </c>
      <c r="O311" s="15">
        <v>0.48</v>
      </c>
      <c r="P311" s="18">
        <v>300</v>
      </c>
      <c r="Q311" s="18" t="s">
        <v>641</v>
      </c>
      <c r="R311" s="17" t="s">
        <v>792</v>
      </c>
      <c r="S311" s="17" t="s">
        <v>300</v>
      </c>
      <c r="T311" s="17" t="s">
        <v>1176</v>
      </c>
      <c r="U311" s="17" t="s">
        <v>1333</v>
      </c>
      <c r="V311" s="17" t="s">
        <v>324</v>
      </c>
      <c r="W311" s="17" t="s">
        <v>1303</v>
      </c>
      <c r="X311" s="17" t="str">
        <f t="shared" si="40"/>
        <v xml:space="preserve">K-TF-468  K-TF-150  K-TF-149                                </v>
      </c>
      <c r="Y311" s="17" t="s">
        <v>1835</v>
      </c>
      <c r="Z311" s="17" t="s">
        <v>1940</v>
      </c>
      <c r="AA311" s="17" t="s">
        <v>1941</v>
      </c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40"/>
      <c r="AT311" s="33" t="s">
        <v>807</v>
      </c>
      <c r="AU311" s="33" t="s">
        <v>935</v>
      </c>
      <c r="AV311" s="36" t="s">
        <v>1014</v>
      </c>
      <c r="AW311" s="33" t="str">
        <f t="shared" si="42"/>
        <v>L-SOFC409-01</v>
      </c>
      <c r="AX311" s="33" t="s">
        <v>935</v>
      </c>
      <c r="AZ311" s="81" t="str">
        <f t="shared" si="41"/>
        <v>0.6/1kV FR-CV 1C-185㎟-P</v>
      </c>
    </row>
    <row r="312" spans="1:52" s="4" customFormat="1" ht="25" hidden="1" customHeight="1">
      <c r="A312" s="60" t="str">
        <f t="shared" si="39"/>
        <v>X</v>
      </c>
      <c r="B312" s="60">
        <f t="shared" si="43"/>
        <v>289</v>
      </c>
      <c r="C312" s="55" t="str">
        <f t="shared" si="37"/>
        <v>L-SOFC409-02</v>
      </c>
      <c r="D312" s="56" t="s">
        <v>638</v>
      </c>
      <c r="E312" s="51" t="s">
        <v>93</v>
      </c>
      <c r="F312" s="16" t="s">
        <v>94</v>
      </c>
      <c r="G312" s="17" t="s">
        <v>6</v>
      </c>
      <c r="H312" s="18">
        <v>185</v>
      </c>
      <c r="I312" s="18"/>
      <c r="J312" s="18">
        <v>71</v>
      </c>
      <c r="K312" s="56">
        <f t="shared" si="38"/>
        <v>24</v>
      </c>
      <c r="L312" s="56">
        <f t="shared" si="36"/>
        <v>452.39</v>
      </c>
      <c r="M312" s="140"/>
      <c r="N312" s="142"/>
      <c r="O312" s="15">
        <v>0.48</v>
      </c>
      <c r="P312" s="18">
        <v>300</v>
      </c>
      <c r="Q312" s="18" t="s">
        <v>642</v>
      </c>
      <c r="R312" s="17" t="s">
        <v>792</v>
      </c>
      <c r="S312" s="17" t="s">
        <v>291</v>
      </c>
      <c r="T312" s="17" t="s">
        <v>1176</v>
      </c>
      <c r="U312" s="17" t="s">
        <v>1333</v>
      </c>
      <c r="V312" s="17" t="s">
        <v>324</v>
      </c>
      <c r="W312" s="17" t="s">
        <v>1303</v>
      </c>
      <c r="X312" s="17" t="str">
        <f t="shared" si="40"/>
        <v xml:space="preserve">K-TF-468  K-TF-150  K-TF-149                                </v>
      </c>
      <c r="Y312" s="17" t="s">
        <v>1835</v>
      </c>
      <c r="Z312" s="17" t="s">
        <v>1940</v>
      </c>
      <c r="AA312" s="17" t="s">
        <v>1941</v>
      </c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40"/>
      <c r="AT312" s="33" t="s">
        <v>807</v>
      </c>
      <c r="AU312" s="33" t="s">
        <v>935</v>
      </c>
      <c r="AV312" s="36" t="s">
        <v>1015</v>
      </c>
      <c r="AW312" s="33" t="str">
        <f t="shared" si="42"/>
        <v>L-SOFC409-02</v>
      </c>
      <c r="AX312" s="33" t="s">
        <v>935</v>
      </c>
      <c r="AZ312" s="81" t="str">
        <f t="shared" si="41"/>
        <v>0.6/1kV FR-CV 1C-185㎟-P</v>
      </c>
    </row>
    <row r="313" spans="1:52" s="4" customFormat="1" ht="25" hidden="1" customHeight="1">
      <c r="A313" s="60" t="str">
        <f t="shared" si="39"/>
        <v>X</v>
      </c>
      <c r="B313" s="60">
        <f t="shared" si="43"/>
        <v>290</v>
      </c>
      <c r="C313" s="55" t="str">
        <f t="shared" si="37"/>
        <v>L-SOFC409-03</v>
      </c>
      <c r="D313" s="56" t="s">
        <v>638</v>
      </c>
      <c r="E313" s="51" t="s">
        <v>93</v>
      </c>
      <c r="F313" s="16" t="s">
        <v>94</v>
      </c>
      <c r="G313" s="17" t="s">
        <v>132</v>
      </c>
      <c r="H313" s="18">
        <v>185</v>
      </c>
      <c r="I313" s="18"/>
      <c r="J313" s="18">
        <v>71</v>
      </c>
      <c r="K313" s="56">
        <f t="shared" si="38"/>
        <v>24</v>
      </c>
      <c r="L313" s="56">
        <f t="shared" si="36"/>
        <v>452.39</v>
      </c>
      <c r="M313" s="139"/>
      <c r="N313" s="143"/>
      <c r="O313" s="15">
        <v>0.48</v>
      </c>
      <c r="P313" s="18">
        <v>300</v>
      </c>
      <c r="Q313" s="18" t="s">
        <v>642</v>
      </c>
      <c r="R313" s="17" t="s">
        <v>792</v>
      </c>
      <c r="S313" s="17" t="s">
        <v>291</v>
      </c>
      <c r="T313" s="17" t="s">
        <v>1176</v>
      </c>
      <c r="U313" s="17" t="s">
        <v>1333</v>
      </c>
      <c r="V313" s="17" t="s">
        <v>325</v>
      </c>
      <c r="W313" s="17" t="s">
        <v>1303</v>
      </c>
      <c r="X313" s="17" t="str">
        <f t="shared" si="40"/>
        <v xml:space="preserve">K-TF-468  K-TF-150  K-TF-149                                </v>
      </c>
      <c r="Y313" s="17" t="s">
        <v>1835</v>
      </c>
      <c r="Z313" s="17" t="s">
        <v>1940</v>
      </c>
      <c r="AA313" s="17" t="s">
        <v>1941</v>
      </c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40"/>
      <c r="AT313" s="33" t="s">
        <v>807</v>
      </c>
      <c r="AU313" s="33" t="s">
        <v>935</v>
      </c>
      <c r="AV313" s="36" t="s">
        <v>1020</v>
      </c>
      <c r="AW313" s="33" t="str">
        <f t="shared" si="42"/>
        <v>L-SOFC409-03</v>
      </c>
      <c r="AX313" s="33" t="s">
        <v>935</v>
      </c>
      <c r="AZ313" s="81" t="str">
        <f t="shared" si="41"/>
        <v>0.6/1kV FR-CV 1C-185㎟-P</v>
      </c>
    </row>
    <row r="314" spans="1:52" s="4" customFormat="1" ht="25" hidden="1" customHeight="1">
      <c r="A314" s="60" t="str">
        <f t="shared" si="39"/>
        <v>X</v>
      </c>
      <c r="B314" s="60">
        <f t="shared" si="43"/>
        <v>291</v>
      </c>
      <c r="C314" s="55" t="str">
        <f t="shared" si="37"/>
        <v>L-SOFC409-04</v>
      </c>
      <c r="D314" s="56" t="s">
        <v>638</v>
      </c>
      <c r="E314" s="51" t="s">
        <v>100</v>
      </c>
      <c r="F314" s="16" t="s">
        <v>94</v>
      </c>
      <c r="G314" s="17" t="s">
        <v>6</v>
      </c>
      <c r="H314" s="18">
        <v>185</v>
      </c>
      <c r="I314" s="18"/>
      <c r="J314" s="18">
        <v>71</v>
      </c>
      <c r="K314" s="56">
        <f t="shared" si="38"/>
        <v>24</v>
      </c>
      <c r="L314" s="56">
        <f t="shared" si="36"/>
        <v>452.39</v>
      </c>
      <c r="M314" s="138" t="s">
        <v>1451</v>
      </c>
      <c r="N314" s="141">
        <v>46</v>
      </c>
      <c r="O314" s="15">
        <v>0.48</v>
      </c>
      <c r="P314" s="18">
        <v>300</v>
      </c>
      <c r="Q314" s="18" t="s">
        <v>642</v>
      </c>
      <c r="R314" s="17" t="s">
        <v>792</v>
      </c>
      <c r="S314" s="17" t="s">
        <v>291</v>
      </c>
      <c r="T314" s="17" t="s">
        <v>1176</v>
      </c>
      <c r="U314" s="17" t="s">
        <v>1333</v>
      </c>
      <c r="V314" s="17" t="s">
        <v>325</v>
      </c>
      <c r="W314" s="17" t="s">
        <v>1303</v>
      </c>
      <c r="X314" s="17" t="str">
        <f t="shared" si="40"/>
        <v xml:space="preserve">K-TF-468  K-TF-150  K-TF-149                                </v>
      </c>
      <c r="Y314" s="17" t="s">
        <v>1835</v>
      </c>
      <c r="Z314" s="17" t="s">
        <v>1940</v>
      </c>
      <c r="AA314" s="17" t="s">
        <v>1941</v>
      </c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40"/>
      <c r="AT314" s="33" t="s">
        <v>807</v>
      </c>
      <c r="AU314" s="33" t="s">
        <v>935</v>
      </c>
      <c r="AV314" s="36" t="s">
        <v>1021</v>
      </c>
      <c r="AW314" s="33" t="str">
        <f t="shared" si="42"/>
        <v>L-SOFC409-04</v>
      </c>
      <c r="AX314" s="33" t="s">
        <v>935</v>
      </c>
      <c r="AZ314" s="81" t="str">
        <f t="shared" si="41"/>
        <v>0.6/1kV FR-CV 1C-185㎟-P</v>
      </c>
    </row>
    <row r="315" spans="1:52" s="4" customFormat="1" ht="25" hidden="1" customHeight="1">
      <c r="A315" s="60" t="str">
        <f t="shared" si="39"/>
        <v>X</v>
      </c>
      <c r="B315" s="60">
        <f t="shared" si="43"/>
        <v>292</v>
      </c>
      <c r="C315" s="55" t="str">
        <f t="shared" si="37"/>
        <v>L-SOFC409-05</v>
      </c>
      <c r="D315" s="56" t="s">
        <v>638</v>
      </c>
      <c r="E315" s="51" t="s">
        <v>34</v>
      </c>
      <c r="F315" s="16" t="s">
        <v>108</v>
      </c>
      <c r="G315" s="17" t="s">
        <v>56</v>
      </c>
      <c r="H315" s="18">
        <v>185</v>
      </c>
      <c r="I315" s="18"/>
      <c r="J315" s="18">
        <v>71</v>
      </c>
      <c r="K315" s="56">
        <f t="shared" si="38"/>
        <v>24</v>
      </c>
      <c r="L315" s="56">
        <f t="shared" si="36"/>
        <v>452.39</v>
      </c>
      <c r="M315" s="140"/>
      <c r="N315" s="142"/>
      <c r="O315" s="15">
        <v>0.48</v>
      </c>
      <c r="P315" s="18">
        <v>300</v>
      </c>
      <c r="Q315" s="18" t="s">
        <v>642</v>
      </c>
      <c r="R315" s="17" t="s">
        <v>792</v>
      </c>
      <c r="S315" s="17" t="s">
        <v>294</v>
      </c>
      <c r="T315" s="17" t="s">
        <v>1176</v>
      </c>
      <c r="U315" s="17" t="s">
        <v>1333</v>
      </c>
      <c r="V315" s="17" t="s">
        <v>325</v>
      </c>
      <c r="W315" s="17" t="s">
        <v>1303</v>
      </c>
      <c r="X315" s="17" t="str">
        <f t="shared" si="40"/>
        <v xml:space="preserve">K-TF-468  K-TF-150  K-TF-149                                </v>
      </c>
      <c r="Y315" s="17" t="s">
        <v>1835</v>
      </c>
      <c r="Z315" s="17" t="s">
        <v>1940</v>
      </c>
      <c r="AA315" s="17" t="s">
        <v>1941</v>
      </c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40"/>
      <c r="AT315" s="33" t="s">
        <v>807</v>
      </c>
      <c r="AU315" s="33" t="s">
        <v>935</v>
      </c>
      <c r="AV315" s="36" t="s">
        <v>1022</v>
      </c>
      <c r="AW315" s="33" t="str">
        <f t="shared" si="42"/>
        <v>L-SOFC409-05</v>
      </c>
      <c r="AX315" s="33" t="s">
        <v>935</v>
      </c>
      <c r="AZ315" s="81" t="str">
        <f t="shared" si="41"/>
        <v>0.6/1kV FR-CV 1C-185㎟-P</v>
      </c>
    </row>
    <row r="316" spans="1:52" s="4" customFormat="1" ht="25" hidden="1" customHeight="1">
      <c r="A316" s="60" t="str">
        <f t="shared" si="39"/>
        <v>X</v>
      </c>
      <c r="B316" s="60">
        <f t="shared" si="43"/>
        <v>293</v>
      </c>
      <c r="C316" s="55" t="str">
        <f t="shared" si="37"/>
        <v>L-SOFC409-06</v>
      </c>
      <c r="D316" s="56" t="s">
        <v>638</v>
      </c>
      <c r="E316" s="51" t="s">
        <v>100</v>
      </c>
      <c r="F316" s="16" t="s">
        <v>94</v>
      </c>
      <c r="G316" s="17" t="s">
        <v>56</v>
      </c>
      <c r="H316" s="18">
        <v>185</v>
      </c>
      <c r="I316" s="18"/>
      <c r="J316" s="18">
        <v>71</v>
      </c>
      <c r="K316" s="56">
        <f t="shared" si="38"/>
        <v>24</v>
      </c>
      <c r="L316" s="56">
        <f t="shared" si="36"/>
        <v>452.39</v>
      </c>
      <c r="M316" s="139"/>
      <c r="N316" s="143"/>
      <c r="O316" s="15">
        <v>0.48</v>
      </c>
      <c r="P316" s="18">
        <v>300</v>
      </c>
      <c r="Q316" s="18" t="s">
        <v>642</v>
      </c>
      <c r="R316" s="17" t="s">
        <v>792</v>
      </c>
      <c r="S316" s="17" t="s">
        <v>291</v>
      </c>
      <c r="T316" s="17" t="s">
        <v>1176</v>
      </c>
      <c r="U316" s="17" t="s">
        <v>1333</v>
      </c>
      <c r="V316" s="17" t="s">
        <v>326</v>
      </c>
      <c r="W316" s="17" t="s">
        <v>1303</v>
      </c>
      <c r="X316" s="17" t="str">
        <f t="shared" si="40"/>
        <v xml:space="preserve">K-TF-468  K-TF-150  K-TF-149                                </v>
      </c>
      <c r="Y316" s="17" t="s">
        <v>1835</v>
      </c>
      <c r="Z316" s="17" t="s">
        <v>1940</v>
      </c>
      <c r="AA316" s="17" t="s">
        <v>1941</v>
      </c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40"/>
      <c r="AT316" s="33" t="s">
        <v>807</v>
      </c>
      <c r="AU316" s="33" t="s">
        <v>935</v>
      </c>
      <c r="AV316" s="36" t="s">
        <v>1023</v>
      </c>
      <c r="AW316" s="33" t="str">
        <f t="shared" si="42"/>
        <v>L-SOFC409-06</v>
      </c>
      <c r="AX316" s="33" t="s">
        <v>935</v>
      </c>
      <c r="AZ316" s="81" t="str">
        <f t="shared" si="41"/>
        <v>0.6/1kV FR-CV 1C-185㎟-P</v>
      </c>
    </row>
    <row r="317" spans="1:52" s="4" customFormat="1" ht="25" hidden="1" customHeight="1">
      <c r="A317" s="60" t="str">
        <f t="shared" si="39"/>
        <v>X</v>
      </c>
      <c r="B317" s="60">
        <f t="shared" si="43"/>
        <v>294</v>
      </c>
      <c r="C317" s="55" t="str">
        <f t="shared" si="37"/>
        <v>L-SOFC410-01</v>
      </c>
      <c r="D317" s="56" t="s">
        <v>638</v>
      </c>
      <c r="E317" s="51" t="s">
        <v>93</v>
      </c>
      <c r="F317" s="16" t="s">
        <v>99</v>
      </c>
      <c r="G317" s="17" t="s">
        <v>56</v>
      </c>
      <c r="H317" s="18">
        <v>185</v>
      </c>
      <c r="I317" s="18"/>
      <c r="J317" s="18">
        <v>75</v>
      </c>
      <c r="K317" s="56">
        <f t="shared" si="38"/>
        <v>24</v>
      </c>
      <c r="L317" s="56">
        <f t="shared" si="36"/>
        <v>452.39</v>
      </c>
      <c r="M317" s="138" t="s">
        <v>1452</v>
      </c>
      <c r="N317" s="141">
        <v>49</v>
      </c>
      <c r="O317" s="15">
        <v>0.48</v>
      </c>
      <c r="P317" s="18">
        <v>300</v>
      </c>
      <c r="Q317" s="18" t="s">
        <v>642</v>
      </c>
      <c r="R317" s="17" t="s">
        <v>792</v>
      </c>
      <c r="S317" s="17" t="s">
        <v>39</v>
      </c>
      <c r="T317" s="17" t="s">
        <v>1176</v>
      </c>
      <c r="U317" s="17" t="s">
        <v>1333</v>
      </c>
      <c r="V317" s="17" t="s">
        <v>327</v>
      </c>
      <c r="W317" s="17" t="s">
        <v>1304</v>
      </c>
      <c r="X317" s="17" t="str">
        <f t="shared" si="40"/>
        <v xml:space="preserve">K-TF-468  K-TF-150  K-TF-149                                </v>
      </c>
      <c r="Y317" s="17" t="s">
        <v>1835</v>
      </c>
      <c r="Z317" s="17" t="s">
        <v>1940</v>
      </c>
      <c r="AA317" s="17" t="s">
        <v>1941</v>
      </c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40"/>
      <c r="AT317" s="33" t="s">
        <v>807</v>
      </c>
      <c r="AU317" s="33" t="s">
        <v>936</v>
      </c>
      <c r="AV317" s="36" t="s">
        <v>1014</v>
      </c>
      <c r="AW317" s="33" t="str">
        <f t="shared" si="42"/>
        <v>L-SOFC410-01</v>
      </c>
      <c r="AX317" s="33" t="s">
        <v>936</v>
      </c>
      <c r="AZ317" s="81" t="str">
        <f t="shared" si="41"/>
        <v>0.6/1kV FR-CV 1C-185㎟-P</v>
      </c>
    </row>
    <row r="318" spans="1:52" s="4" customFormat="1" ht="25" hidden="1" customHeight="1">
      <c r="A318" s="60" t="str">
        <f t="shared" si="39"/>
        <v>X</v>
      </c>
      <c r="B318" s="60">
        <f t="shared" si="43"/>
        <v>295</v>
      </c>
      <c r="C318" s="55" t="str">
        <f t="shared" si="37"/>
        <v>L-SOFC410-02</v>
      </c>
      <c r="D318" s="56" t="s">
        <v>638</v>
      </c>
      <c r="E318" s="51" t="s">
        <v>34</v>
      </c>
      <c r="F318" s="16" t="s">
        <v>99</v>
      </c>
      <c r="G318" s="17" t="s">
        <v>56</v>
      </c>
      <c r="H318" s="18">
        <v>185</v>
      </c>
      <c r="I318" s="18"/>
      <c r="J318" s="18">
        <v>75</v>
      </c>
      <c r="K318" s="56">
        <f t="shared" si="38"/>
        <v>24</v>
      </c>
      <c r="L318" s="56">
        <f t="shared" si="36"/>
        <v>452.39</v>
      </c>
      <c r="M318" s="140"/>
      <c r="N318" s="142"/>
      <c r="O318" s="15">
        <v>0.48</v>
      </c>
      <c r="P318" s="18">
        <v>300</v>
      </c>
      <c r="Q318" s="18" t="s">
        <v>641</v>
      </c>
      <c r="R318" s="17" t="s">
        <v>792</v>
      </c>
      <c r="S318" s="17" t="s">
        <v>291</v>
      </c>
      <c r="T318" s="17" t="s">
        <v>1176</v>
      </c>
      <c r="U318" s="17" t="s">
        <v>1333</v>
      </c>
      <c r="V318" s="17" t="s">
        <v>328</v>
      </c>
      <c r="W318" s="17" t="s">
        <v>1304</v>
      </c>
      <c r="X318" s="17" t="str">
        <f t="shared" si="40"/>
        <v xml:space="preserve">K-TF-468  K-TF-150  K-TF-149                                </v>
      </c>
      <c r="Y318" s="17" t="s">
        <v>1835</v>
      </c>
      <c r="Z318" s="17" t="s">
        <v>1940</v>
      </c>
      <c r="AA318" s="17" t="s">
        <v>1941</v>
      </c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40"/>
      <c r="AT318" s="33" t="s">
        <v>807</v>
      </c>
      <c r="AU318" s="33" t="s">
        <v>936</v>
      </c>
      <c r="AV318" s="36" t="s">
        <v>1015</v>
      </c>
      <c r="AW318" s="33" t="str">
        <f t="shared" si="42"/>
        <v>L-SOFC410-02</v>
      </c>
      <c r="AX318" s="33" t="s">
        <v>936</v>
      </c>
      <c r="AZ318" s="81" t="str">
        <f t="shared" si="41"/>
        <v>0.6/1kV FR-CV 1C-185㎟-P</v>
      </c>
    </row>
    <row r="319" spans="1:52" s="4" customFormat="1" ht="25" hidden="1" customHeight="1">
      <c r="A319" s="60" t="str">
        <f t="shared" si="39"/>
        <v>X</v>
      </c>
      <c r="B319" s="60">
        <f t="shared" si="43"/>
        <v>296</v>
      </c>
      <c r="C319" s="55" t="str">
        <f t="shared" si="37"/>
        <v>L-SOFC410-03</v>
      </c>
      <c r="D319" s="56" t="s">
        <v>638</v>
      </c>
      <c r="E319" s="51" t="s">
        <v>100</v>
      </c>
      <c r="F319" s="16" t="s">
        <v>108</v>
      </c>
      <c r="G319" s="17" t="s">
        <v>92</v>
      </c>
      <c r="H319" s="18">
        <v>185</v>
      </c>
      <c r="I319" s="18"/>
      <c r="J319" s="18">
        <v>75</v>
      </c>
      <c r="K319" s="56">
        <f t="shared" si="38"/>
        <v>24</v>
      </c>
      <c r="L319" s="56">
        <f t="shared" si="36"/>
        <v>452.39</v>
      </c>
      <c r="M319" s="139"/>
      <c r="N319" s="143"/>
      <c r="O319" s="15">
        <v>0.48</v>
      </c>
      <c r="P319" s="18">
        <v>300</v>
      </c>
      <c r="Q319" s="18" t="s">
        <v>642</v>
      </c>
      <c r="R319" s="17" t="s">
        <v>792</v>
      </c>
      <c r="S319" s="17" t="s">
        <v>39</v>
      </c>
      <c r="T319" s="17" t="s">
        <v>1176</v>
      </c>
      <c r="U319" s="17" t="s">
        <v>1333</v>
      </c>
      <c r="V319" s="17" t="s">
        <v>327</v>
      </c>
      <c r="W319" s="17" t="s">
        <v>1304</v>
      </c>
      <c r="X319" s="17" t="str">
        <f t="shared" si="40"/>
        <v xml:space="preserve">K-TF-468  K-TF-150  K-TF-149                                </v>
      </c>
      <c r="Y319" s="17" t="s">
        <v>1835</v>
      </c>
      <c r="Z319" s="17" t="s">
        <v>1940</v>
      </c>
      <c r="AA319" s="17" t="s">
        <v>1941</v>
      </c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40"/>
      <c r="AT319" s="33" t="s">
        <v>807</v>
      </c>
      <c r="AU319" s="33" t="s">
        <v>936</v>
      </c>
      <c r="AV319" s="36" t="s">
        <v>1020</v>
      </c>
      <c r="AW319" s="33" t="str">
        <f t="shared" si="42"/>
        <v>L-SOFC410-03</v>
      </c>
      <c r="AX319" s="33" t="s">
        <v>936</v>
      </c>
      <c r="AZ319" s="81" t="str">
        <f t="shared" si="41"/>
        <v>0.6/1kV FR-CV 1C-185㎟-P</v>
      </c>
    </row>
    <row r="320" spans="1:52" s="4" customFormat="1" ht="25" hidden="1" customHeight="1">
      <c r="A320" s="60" t="str">
        <f t="shared" si="39"/>
        <v>X</v>
      </c>
      <c r="B320" s="60">
        <f t="shared" si="43"/>
        <v>297</v>
      </c>
      <c r="C320" s="55" t="str">
        <f t="shared" si="37"/>
        <v>L-SOFC410-04</v>
      </c>
      <c r="D320" s="56" t="s">
        <v>638</v>
      </c>
      <c r="E320" s="51" t="s">
        <v>34</v>
      </c>
      <c r="F320" s="16" t="s">
        <v>99</v>
      </c>
      <c r="G320" s="17" t="s">
        <v>72</v>
      </c>
      <c r="H320" s="18">
        <v>185</v>
      </c>
      <c r="I320" s="18"/>
      <c r="J320" s="18">
        <v>75</v>
      </c>
      <c r="K320" s="56">
        <f t="shared" si="38"/>
        <v>24</v>
      </c>
      <c r="L320" s="56">
        <f t="shared" si="36"/>
        <v>452.39</v>
      </c>
      <c r="M320" s="138" t="s">
        <v>1453</v>
      </c>
      <c r="N320" s="141">
        <v>49</v>
      </c>
      <c r="O320" s="15">
        <v>0.48</v>
      </c>
      <c r="P320" s="18">
        <v>300</v>
      </c>
      <c r="Q320" s="18" t="s">
        <v>641</v>
      </c>
      <c r="R320" s="17" t="s">
        <v>792</v>
      </c>
      <c r="S320" s="17" t="s">
        <v>39</v>
      </c>
      <c r="T320" s="17" t="s">
        <v>1176</v>
      </c>
      <c r="U320" s="17" t="s">
        <v>1333</v>
      </c>
      <c r="V320" s="17" t="s">
        <v>329</v>
      </c>
      <c r="W320" s="17" t="s">
        <v>1304</v>
      </c>
      <c r="X320" s="17" t="str">
        <f t="shared" si="40"/>
        <v xml:space="preserve">K-TF-468  K-TF-150  K-TF-149                                </v>
      </c>
      <c r="Y320" s="17" t="s">
        <v>1835</v>
      </c>
      <c r="Z320" s="17" t="s">
        <v>1940</v>
      </c>
      <c r="AA320" s="17" t="s">
        <v>1941</v>
      </c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40"/>
      <c r="AT320" s="33" t="s">
        <v>807</v>
      </c>
      <c r="AU320" s="33" t="s">
        <v>936</v>
      </c>
      <c r="AV320" s="36" t="s">
        <v>1021</v>
      </c>
      <c r="AW320" s="33" t="str">
        <f t="shared" si="42"/>
        <v>L-SOFC410-04</v>
      </c>
      <c r="AX320" s="33" t="s">
        <v>936</v>
      </c>
      <c r="AZ320" s="81" t="str">
        <f t="shared" si="41"/>
        <v>0.6/1kV FR-CV 1C-185㎟-P</v>
      </c>
    </row>
    <row r="321" spans="1:52" s="4" customFormat="1" ht="25" hidden="1" customHeight="1">
      <c r="A321" s="60" t="str">
        <f t="shared" si="39"/>
        <v>X</v>
      </c>
      <c r="B321" s="60">
        <f t="shared" si="43"/>
        <v>298</v>
      </c>
      <c r="C321" s="55" t="str">
        <f t="shared" si="37"/>
        <v>L-SOFC410-05</v>
      </c>
      <c r="D321" s="56" t="s">
        <v>638</v>
      </c>
      <c r="E321" s="51" t="s">
        <v>93</v>
      </c>
      <c r="F321" s="16" t="s">
        <v>99</v>
      </c>
      <c r="G321" s="17" t="s">
        <v>6</v>
      </c>
      <c r="H321" s="18">
        <v>185</v>
      </c>
      <c r="I321" s="18"/>
      <c r="J321" s="18">
        <v>75</v>
      </c>
      <c r="K321" s="56">
        <f t="shared" si="38"/>
        <v>24</v>
      </c>
      <c r="L321" s="56">
        <f t="shared" si="36"/>
        <v>452.39</v>
      </c>
      <c r="M321" s="140"/>
      <c r="N321" s="142"/>
      <c r="O321" s="15">
        <v>0.48</v>
      </c>
      <c r="P321" s="18">
        <v>300</v>
      </c>
      <c r="Q321" s="18" t="s">
        <v>642</v>
      </c>
      <c r="R321" s="17" t="s">
        <v>792</v>
      </c>
      <c r="S321" s="17" t="s">
        <v>304</v>
      </c>
      <c r="T321" s="17" t="s">
        <v>1176</v>
      </c>
      <c r="U321" s="17" t="s">
        <v>1333</v>
      </c>
      <c r="V321" s="17" t="s">
        <v>330</v>
      </c>
      <c r="W321" s="17" t="s">
        <v>1304</v>
      </c>
      <c r="X321" s="17" t="str">
        <f t="shared" si="40"/>
        <v xml:space="preserve">K-TF-468  K-TF-150  K-TF-149                                </v>
      </c>
      <c r="Y321" s="17" t="s">
        <v>1835</v>
      </c>
      <c r="Z321" s="17" t="s">
        <v>1940</v>
      </c>
      <c r="AA321" s="17" t="s">
        <v>1941</v>
      </c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40"/>
      <c r="AT321" s="33" t="s">
        <v>807</v>
      </c>
      <c r="AU321" s="33" t="s">
        <v>936</v>
      </c>
      <c r="AV321" s="36" t="s">
        <v>1022</v>
      </c>
      <c r="AW321" s="33" t="str">
        <f t="shared" si="42"/>
        <v>L-SOFC410-05</v>
      </c>
      <c r="AX321" s="33" t="s">
        <v>936</v>
      </c>
      <c r="AZ321" s="81" t="str">
        <f t="shared" si="41"/>
        <v>0.6/1kV FR-CV 1C-185㎟-P</v>
      </c>
    </row>
    <row r="322" spans="1:52" s="4" customFormat="1" ht="25" hidden="1" customHeight="1">
      <c r="A322" s="60" t="str">
        <f t="shared" si="39"/>
        <v>X</v>
      </c>
      <c r="B322" s="60">
        <f t="shared" si="43"/>
        <v>299</v>
      </c>
      <c r="C322" s="55" t="str">
        <f t="shared" si="37"/>
        <v>L-SOFC410-06</v>
      </c>
      <c r="D322" s="56" t="s">
        <v>638</v>
      </c>
      <c r="E322" s="51" t="s">
        <v>34</v>
      </c>
      <c r="F322" s="16" t="s">
        <v>99</v>
      </c>
      <c r="G322" s="17" t="s">
        <v>63</v>
      </c>
      <c r="H322" s="18">
        <v>185</v>
      </c>
      <c r="I322" s="18"/>
      <c r="J322" s="18">
        <v>75</v>
      </c>
      <c r="K322" s="56">
        <f t="shared" si="38"/>
        <v>24</v>
      </c>
      <c r="L322" s="56">
        <f t="shared" si="36"/>
        <v>452.39</v>
      </c>
      <c r="M322" s="139"/>
      <c r="N322" s="143"/>
      <c r="O322" s="15">
        <v>0.48</v>
      </c>
      <c r="P322" s="18">
        <v>300</v>
      </c>
      <c r="Q322" s="18" t="s">
        <v>642</v>
      </c>
      <c r="R322" s="17" t="s">
        <v>792</v>
      </c>
      <c r="S322" s="17" t="s">
        <v>291</v>
      </c>
      <c r="T322" s="17" t="s">
        <v>1176</v>
      </c>
      <c r="U322" s="17" t="s">
        <v>1333</v>
      </c>
      <c r="V322" s="17" t="s">
        <v>327</v>
      </c>
      <c r="W322" s="17" t="s">
        <v>1304</v>
      </c>
      <c r="X322" s="17" t="str">
        <f t="shared" si="40"/>
        <v xml:space="preserve">K-TF-468  K-TF-150  K-TF-149                                </v>
      </c>
      <c r="Y322" s="17" t="s">
        <v>1835</v>
      </c>
      <c r="Z322" s="17" t="s">
        <v>1940</v>
      </c>
      <c r="AA322" s="17" t="s">
        <v>1941</v>
      </c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40"/>
      <c r="AT322" s="33" t="s">
        <v>807</v>
      </c>
      <c r="AU322" s="33" t="s">
        <v>936</v>
      </c>
      <c r="AV322" s="36" t="s">
        <v>1023</v>
      </c>
      <c r="AW322" s="33" t="str">
        <f t="shared" si="42"/>
        <v>L-SOFC410-06</v>
      </c>
      <c r="AX322" s="33" t="s">
        <v>936</v>
      </c>
      <c r="AZ322" s="81" t="str">
        <f t="shared" si="41"/>
        <v>0.6/1kV FR-CV 1C-185㎟-P</v>
      </c>
    </row>
    <row r="323" spans="1:52" s="4" customFormat="1" ht="25" hidden="1" customHeight="1">
      <c r="A323" s="60" t="str">
        <f t="shared" si="39"/>
        <v>X</v>
      </c>
      <c r="B323" s="60">
        <f t="shared" si="43"/>
        <v>300</v>
      </c>
      <c r="C323" s="55" t="str">
        <f t="shared" si="37"/>
        <v>L-WDM401-01</v>
      </c>
      <c r="D323" s="56" t="s">
        <v>638</v>
      </c>
      <c r="E323" s="51" t="s">
        <v>34</v>
      </c>
      <c r="F323" s="16" t="s">
        <v>94</v>
      </c>
      <c r="G323" s="17" t="s">
        <v>163</v>
      </c>
      <c r="H323" s="18">
        <v>10</v>
      </c>
      <c r="I323" s="18"/>
      <c r="J323" s="18">
        <v>81</v>
      </c>
      <c r="K323" s="56">
        <f t="shared" si="38"/>
        <v>17</v>
      </c>
      <c r="L323" s="56">
        <f t="shared" si="36"/>
        <v>226.98999999999998</v>
      </c>
      <c r="M323" s="18" t="s">
        <v>1454</v>
      </c>
      <c r="N323" s="15">
        <v>9</v>
      </c>
      <c r="O323" s="15">
        <v>0.12</v>
      </c>
      <c r="P323" s="18">
        <v>1.2</v>
      </c>
      <c r="Q323" s="18" t="s">
        <v>641</v>
      </c>
      <c r="R323" s="17" t="s">
        <v>792</v>
      </c>
      <c r="S323" s="17" t="s">
        <v>331</v>
      </c>
      <c r="T323" s="17" t="s">
        <v>1177</v>
      </c>
      <c r="U323" s="17" t="s">
        <v>1333</v>
      </c>
      <c r="V323" s="17" t="s">
        <v>332</v>
      </c>
      <c r="W323" s="17" t="s">
        <v>1340</v>
      </c>
      <c r="X323" s="17" t="str">
        <f t="shared" si="40"/>
        <v xml:space="preserve">K-TF-146  K-TF-137  K-TF-136  K-TF-124  K-TF-117  K-TF-108  K-TF-102                        </v>
      </c>
      <c r="Y323" s="17" t="s">
        <v>1836</v>
      </c>
      <c r="Z323" s="17" t="s">
        <v>1936</v>
      </c>
      <c r="AA323" s="17" t="s">
        <v>1955</v>
      </c>
      <c r="AB323" s="17" t="s">
        <v>1956</v>
      </c>
      <c r="AC323" s="17" t="s">
        <v>1957</v>
      </c>
      <c r="AD323" s="17" t="s">
        <v>1958</v>
      </c>
      <c r="AE323" s="17" t="s">
        <v>1950</v>
      </c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40"/>
      <c r="AT323" s="33" t="s">
        <v>807</v>
      </c>
      <c r="AU323" s="33" t="s">
        <v>937</v>
      </c>
      <c r="AV323" s="36" t="s">
        <v>1014</v>
      </c>
      <c r="AW323" s="33" t="str">
        <f t="shared" si="42"/>
        <v>L-WDM401-01</v>
      </c>
      <c r="AX323" s="33" t="s">
        <v>937</v>
      </c>
      <c r="AZ323" s="81" t="str">
        <f t="shared" si="41"/>
        <v>0.6/1kV FR-CV 2C-10㎟-P</v>
      </c>
    </row>
    <row r="324" spans="1:52" s="4" customFormat="1" ht="25" hidden="1" customHeight="1">
      <c r="A324" s="60" t="str">
        <f t="shared" si="39"/>
        <v>X</v>
      </c>
      <c r="B324" s="60">
        <f t="shared" si="43"/>
        <v>301</v>
      </c>
      <c r="C324" s="55" t="str">
        <f t="shared" si="37"/>
        <v>L-WDM402-02</v>
      </c>
      <c r="D324" s="56" t="s">
        <v>638</v>
      </c>
      <c r="E324" s="51" t="s">
        <v>34</v>
      </c>
      <c r="F324" s="16" t="s">
        <v>99</v>
      </c>
      <c r="G324" s="17" t="s">
        <v>8</v>
      </c>
      <c r="H324" s="18">
        <v>10</v>
      </c>
      <c r="I324" s="18"/>
      <c r="J324" s="18">
        <v>83</v>
      </c>
      <c r="K324" s="56">
        <f t="shared" si="38"/>
        <v>17</v>
      </c>
      <c r="L324" s="56">
        <f t="shared" si="36"/>
        <v>226.98999999999998</v>
      </c>
      <c r="M324" s="18" t="s">
        <v>1455</v>
      </c>
      <c r="N324" s="15">
        <v>8</v>
      </c>
      <c r="O324" s="15">
        <v>0.12</v>
      </c>
      <c r="P324" s="18">
        <v>1.2</v>
      </c>
      <c r="Q324" s="18" t="s">
        <v>642</v>
      </c>
      <c r="R324" s="17" t="s">
        <v>792</v>
      </c>
      <c r="S324" s="17" t="s">
        <v>333</v>
      </c>
      <c r="T324" s="17" t="s">
        <v>1177</v>
      </c>
      <c r="U324" s="17" t="s">
        <v>1333</v>
      </c>
      <c r="V324" s="17" t="s">
        <v>652</v>
      </c>
      <c r="W324" s="17" t="s">
        <v>1341</v>
      </c>
      <c r="X324" s="17" t="str">
        <f t="shared" si="40"/>
        <v xml:space="preserve">K-TF-146  K-TF-137  K-TF-136  K-TF-124  K-TF-117  K-TF-108  K-TF-102                        </v>
      </c>
      <c r="Y324" s="17" t="s">
        <v>1836</v>
      </c>
      <c r="Z324" s="17" t="s">
        <v>1936</v>
      </c>
      <c r="AA324" s="17" t="s">
        <v>1955</v>
      </c>
      <c r="AB324" s="17" t="s">
        <v>1956</v>
      </c>
      <c r="AC324" s="17" t="s">
        <v>1957</v>
      </c>
      <c r="AD324" s="17" t="s">
        <v>1958</v>
      </c>
      <c r="AE324" s="17" t="s">
        <v>1950</v>
      </c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40"/>
      <c r="AT324" s="33" t="s">
        <v>807</v>
      </c>
      <c r="AU324" s="33" t="s">
        <v>938</v>
      </c>
      <c r="AV324" s="36" t="s">
        <v>1015</v>
      </c>
      <c r="AW324" s="33" t="str">
        <f t="shared" si="42"/>
        <v>L-WDM402-02</v>
      </c>
      <c r="AX324" s="33" t="s">
        <v>938</v>
      </c>
      <c r="AZ324" s="81" t="str">
        <f t="shared" si="41"/>
        <v>0.6/1kV FR-CV 2C-10㎟-P</v>
      </c>
    </row>
    <row r="325" spans="1:52" s="4" customFormat="1" ht="25" hidden="1" customHeight="1">
      <c r="A325" s="60" t="str">
        <f t="shared" si="39"/>
        <v>X</v>
      </c>
      <c r="B325" s="60">
        <f t="shared" si="43"/>
        <v>302</v>
      </c>
      <c r="C325" s="55" t="str">
        <f t="shared" si="37"/>
        <v>L-TC401-01</v>
      </c>
      <c r="D325" s="56" t="s">
        <v>638</v>
      </c>
      <c r="E325" s="51" t="s">
        <v>34</v>
      </c>
      <c r="F325" s="16" t="s">
        <v>94</v>
      </c>
      <c r="G325" s="17" t="s">
        <v>155</v>
      </c>
      <c r="H325" s="18">
        <v>25</v>
      </c>
      <c r="I325" s="18"/>
      <c r="J325" s="18">
        <v>79</v>
      </c>
      <c r="K325" s="56">
        <f t="shared" si="38"/>
        <v>22</v>
      </c>
      <c r="L325" s="56">
        <f t="shared" si="36"/>
        <v>380.14</v>
      </c>
      <c r="M325" s="18" t="s">
        <v>1456</v>
      </c>
      <c r="N325" s="15">
        <v>6</v>
      </c>
      <c r="O325" s="15">
        <v>0.12</v>
      </c>
      <c r="P325" s="18">
        <v>2.04</v>
      </c>
      <c r="Q325" s="18" t="s">
        <v>642</v>
      </c>
      <c r="R325" s="17" t="s">
        <v>792</v>
      </c>
      <c r="S325" s="17" t="s">
        <v>334</v>
      </c>
      <c r="T325" s="17" t="s">
        <v>1177</v>
      </c>
      <c r="U325" s="17" t="s">
        <v>1333</v>
      </c>
      <c r="V325" s="17" t="s">
        <v>335</v>
      </c>
      <c r="W325" s="17" t="s">
        <v>1351</v>
      </c>
      <c r="X325" s="17" t="str">
        <f t="shared" si="40"/>
        <v xml:space="preserve">K-TF-146  K-TF-137  K-TF-136  K-TF-124  K-TF-117  K-TF-108  K-TF-102                        </v>
      </c>
      <c r="Y325" s="17" t="s">
        <v>1836</v>
      </c>
      <c r="Z325" s="17" t="s">
        <v>1936</v>
      </c>
      <c r="AA325" s="17" t="s">
        <v>1955</v>
      </c>
      <c r="AB325" s="17" t="s">
        <v>1956</v>
      </c>
      <c r="AC325" s="17" t="s">
        <v>1957</v>
      </c>
      <c r="AD325" s="17" t="s">
        <v>1958</v>
      </c>
      <c r="AE325" s="17" t="s">
        <v>1950</v>
      </c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40"/>
      <c r="AT325" s="33" t="s">
        <v>807</v>
      </c>
      <c r="AU325" s="33" t="s">
        <v>939</v>
      </c>
      <c r="AV325" s="36" t="s">
        <v>1014</v>
      </c>
      <c r="AW325" s="33" t="str">
        <f t="shared" si="42"/>
        <v>L-TC401-01</v>
      </c>
      <c r="AX325" s="33" t="s">
        <v>939</v>
      </c>
      <c r="AZ325" s="81" t="str">
        <f t="shared" si="41"/>
        <v>0.6/1kV FR-CV 2C-25㎟-P</v>
      </c>
    </row>
    <row r="326" spans="1:52" s="4" customFormat="1" ht="25" hidden="1" customHeight="1">
      <c r="A326" s="60" t="str">
        <f t="shared" si="39"/>
        <v>O</v>
      </c>
      <c r="B326" s="60">
        <f t="shared" si="43"/>
        <v>303</v>
      </c>
      <c r="C326" s="55" t="str">
        <f t="shared" si="37"/>
        <v>L-EHT404-04</v>
      </c>
      <c r="D326" s="56" t="s">
        <v>638</v>
      </c>
      <c r="E326" s="51" t="s">
        <v>34</v>
      </c>
      <c r="F326" s="16" t="s">
        <v>99</v>
      </c>
      <c r="G326" s="17" t="s">
        <v>144</v>
      </c>
      <c r="H326" s="18">
        <v>6</v>
      </c>
      <c r="I326" s="18"/>
      <c r="J326" s="18">
        <v>72</v>
      </c>
      <c r="K326" s="56">
        <f t="shared" si="38"/>
        <v>14</v>
      </c>
      <c r="L326" s="56">
        <f t="shared" ref="L326:L335" si="44">ROUNDUP(PI()*((K326/2)*(K326/2)),2)</f>
        <v>153.94</v>
      </c>
      <c r="M326" s="18" t="s">
        <v>1457</v>
      </c>
      <c r="N326" s="15">
        <v>46</v>
      </c>
      <c r="O326" s="15">
        <v>0.12</v>
      </c>
      <c r="P326" s="18">
        <v>0.5</v>
      </c>
      <c r="Q326" s="18" t="s">
        <v>641</v>
      </c>
      <c r="R326" s="17" t="s">
        <v>792</v>
      </c>
      <c r="S326" s="17" t="s">
        <v>334</v>
      </c>
      <c r="T326" s="17" t="s">
        <v>1177</v>
      </c>
      <c r="U326" s="17" t="s">
        <v>1333</v>
      </c>
      <c r="V326" s="17" t="s">
        <v>336</v>
      </c>
      <c r="W326" s="17" t="s">
        <v>1221</v>
      </c>
      <c r="X326" s="17" t="str">
        <f t="shared" si="40"/>
        <v xml:space="preserve">K-TF-146  K-TF-137  K-TF-136  K-TF-124  K-TF-116  K-TF-112                          </v>
      </c>
      <c r="Y326" s="17" t="s">
        <v>1836</v>
      </c>
      <c r="Z326" s="17" t="s">
        <v>1936</v>
      </c>
      <c r="AA326" s="17" t="s">
        <v>1955</v>
      </c>
      <c r="AB326" s="17" t="s">
        <v>1956</v>
      </c>
      <c r="AC326" s="17" t="s">
        <v>1959</v>
      </c>
      <c r="AD326" s="17" t="s">
        <v>1825</v>
      </c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40"/>
      <c r="AT326" s="33" t="s">
        <v>807</v>
      </c>
      <c r="AU326" s="33" t="s">
        <v>940</v>
      </c>
      <c r="AV326" s="36" t="s">
        <v>1021</v>
      </c>
      <c r="AW326" s="33" t="str">
        <f t="shared" si="42"/>
        <v>L-EHT404-04</v>
      </c>
      <c r="AX326" s="33" t="s">
        <v>940</v>
      </c>
      <c r="AZ326" s="81" t="str">
        <f t="shared" si="41"/>
        <v>0.6/1kV FR-CV 2C-6㎟-P</v>
      </c>
    </row>
    <row r="327" spans="1:52" s="4" customFormat="1" ht="25" hidden="1" customHeight="1">
      <c r="A327" s="60" t="str">
        <f t="shared" si="39"/>
        <v>X</v>
      </c>
      <c r="B327" s="60">
        <f t="shared" si="43"/>
        <v>304</v>
      </c>
      <c r="C327" s="55" t="str">
        <f t="shared" si="37"/>
        <v>L-EHT403-03</v>
      </c>
      <c r="D327" s="56" t="s">
        <v>638</v>
      </c>
      <c r="E327" s="51" t="s">
        <v>34</v>
      </c>
      <c r="F327" s="16" t="s">
        <v>121</v>
      </c>
      <c r="G327" s="17" t="s">
        <v>144</v>
      </c>
      <c r="H327" s="18">
        <v>6</v>
      </c>
      <c r="I327" s="18"/>
      <c r="J327" s="18">
        <v>8</v>
      </c>
      <c r="K327" s="56">
        <f t="shared" si="38"/>
        <v>14</v>
      </c>
      <c r="L327" s="56">
        <f t="shared" si="44"/>
        <v>153.94</v>
      </c>
      <c r="M327" s="18" t="s">
        <v>1630</v>
      </c>
      <c r="N327" s="15">
        <v>8</v>
      </c>
      <c r="O327" s="15">
        <v>0.12</v>
      </c>
      <c r="P327" s="18">
        <v>0.5</v>
      </c>
      <c r="Q327" s="18" t="s">
        <v>642</v>
      </c>
      <c r="R327" s="17" t="s">
        <v>1333</v>
      </c>
      <c r="S327" s="17" t="s">
        <v>337</v>
      </c>
      <c r="T327" s="17" t="s">
        <v>1221</v>
      </c>
      <c r="U327" s="17" t="s">
        <v>1333</v>
      </c>
      <c r="V327" s="17" t="s">
        <v>338</v>
      </c>
      <c r="W327" s="17" t="s">
        <v>1222</v>
      </c>
      <c r="X327" s="17" t="str">
        <f t="shared" si="40"/>
        <v xml:space="preserve">-                                    </v>
      </c>
      <c r="Y327" s="17" t="s">
        <v>1830</v>
      </c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40"/>
      <c r="AT327" s="33" t="s">
        <v>807</v>
      </c>
      <c r="AU327" s="33" t="s">
        <v>941</v>
      </c>
      <c r="AV327" s="36" t="s">
        <v>1016</v>
      </c>
      <c r="AW327" s="33" t="str">
        <f t="shared" si="42"/>
        <v>L-EHT403-03</v>
      </c>
      <c r="AX327" s="33" t="s">
        <v>941</v>
      </c>
      <c r="AZ327" s="81" t="str">
        <f t="shared" si="41"/>
        <v>0.6/1kV FR-CV 2C-6㎟-P</v>
      </c>
    </row>
    <row r="328" spans="1:52" s="4" customFormat="1" ht="25" hidden="1" customHeight="1">
      <c r="A328" s="60" t="str">
        <f t="shared" si="39"/>
        <v>X</v>
      </c>
      <c r="B328" s="60">
        <f t="shared" si="43"/>
        <v>305</v>
      </c>
      <c r="C328" s="55" t="str">
        <f t="shared" si="37"/>
        <v>L-EHT402-02</v>
      </c>
      <c r="D328" s="56" t="s">
        <v>638</v>
      </c>
      <c r="E328" s="51" t="s">
        <v>34</v>
      </c>
      <c r="F328" s="16" t="s">
        <v>94</v>
      </c>
      <c r="G328" s="17" t="s">
        <v>147</v>
      </c>
      <c r="H328" s="18">
        <v>6</v>
      </c>
      <c r="I328" s="18"/>
      <c r="J328" s="18">
        <v>10</v>
      </c>
      <c r="K328" s="56">
        <f t="shared" si="38"/>
        <v>14</v>
      </c>
      <c r="L328" s="56">
        <f t="shared" si="44"/>
        <v>153.94</v>
      </c>
      <c r="M328" s="18" t="s">
        <v>1631</v>
      </c>
      <c r="N328" s="15">
        <v>10</v>
      </c>
      <c r="O328" s="15">
        <v>0.12</v>
      </c>
      <c r="P328" s="18">
        <v>0.5</v>
      </c>
      <c r="Q328" s="18" t="s">
        <v>642</v>
      </c>
      <c r="R328" s="17" t="s">
        <v>1333</v>
      </c>
      <c r="S328" s="17" t="s">
        <v>338</v>
      </c>
      <c r="T328" s="17" t="s">
        <v>1222</v>
      </c>
      <c r="U328" s="17" t="s">
        <v>1333</v>
      </c>
      <c r="V328" s="17" t="s">
        <v>339</v>
      </c>
      <c r="W328" s="17" t="s">
        <v>1223</v>
      </c>
      <c r="X328" s="17" t="str">
        <f t="shared" si="40"/>
        <v xml:space="preserve">-                                    </v>
      </c>
      <c r="Y328" s="17" t="s">
        <v>1830</v>
      </c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40"/>
      <c r="AT328" s="33" t="s">
        <v>807</v>
      </c>
      <c r="AU328" s="33" t="s">
        <v>942</v>
      </c>
      <c r="AV328" s="36" t="s">
        <v>1028</v>
      </c>
      <c r="AW328" s="33" t="str">
        <f t="shared" si="42"/>
        <v>L-EHT402-02</v>
      </c>
      <c r="AX328" s="33" t="s">
        <v>942</v>
      </c>
      <c r="AZ328" s="81" t="str">
        <f t="shared" si="41"/>
        <v>0.6/1kV FR-CV 2C-6㎟-P</v>
      </c>
    </row>
    <row r="329" spans="1:52" s="4" customFormat="1" ht="25" hidden="1" customHeight="1">
      <c r="A329" s="60" t="str">
        <f t="shared" si="39"/>
        <v>X</v>
      </c>
      <c r="B329" s="60">
        <f t="shared" si="43"/>
        <v>306</v>
      </c>
      <c r="C329" s="55" t="str">
        <f t="shared" si="37"/>
        <v>L-EHT401-01</v>
      </c>
      <c r="D329" s="56" t="s">
        <v>638</v>
      </c>
      <c r="E329" s="51" t="s">
        <v>93</v>
      </c>
      <c r="F329" s="16" t="s">
        <v>94</v>
      </c>
      <c r="G329" s="17" t="s">
        <v>144</v>
      </c>
      <c r="H329" s="18">
        <v>6</v>
      </c>
      <c r="I329" s="18"/>
      <c r="J329" s="18">
        <v>8</v>
      </c>
      <c r="K329" s="56">
        <f t="shared" si="38"/>
        <v>14</v>
      </c>
      <c r="L329" s="56">
        <f t="shared" si="44"/>
        <v>153.94</v>
      </c>
      <c r="M329" s="18" t="s">
        <v>1632</v>
      </c>
      <c r="N329" s="15">
        <v>8</v>
      </c>
      <c r="O329" s="15">
        <v>0.12</v>
      </c>
      <c r="P329" s="18">
        <v>0.5</v>
      </c>
      <c r="Q329" s="18" t="s">
        <v>642</v>
      </c>
      <c r="R329" s="17" t="s">
        <v>1333</v>
      </c>
      <c r="S329" s="17" t="s">
        <v>340</v>
      </c>
      <c r="T329" s="17" t="s">
        <v>1223</v>
      </c>
      <c r="U329" s="17" t="s">
        <v>1333</v>
      </c>
      <c r="V329" s="17" t="s">
        <v>341</v>
      </c>
      <c r="W329" s="17" t="s">
        <v>1254</v>
      </c>
      <c r="X329" s="17" t="str">
        <f t="shared" si="40"/>
        <v xml:space="preserve">-                                    </v>
      </c>
      <c r="Y329" s="17" t="s">
        <v>1830</v>
      </c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40"/>
      <c r="AT329" s="33" t="s">
        <v>807</v>
      </c>
      <c r="AU329" s="33" t="s">
        <v>943</v>
      </c>
      <c r="AV329" s="36" t="s">
        <v>1014</v>
      </c>
      <c r="AW329" s="33" t="str">
        <f t="shared" si="42"/>
        <v>L-EHT401-01</v>
      </c>
      <c r="AX329" s="33" t="s">
        <v>943</v>
      </c>
      <c r="AZ329" s="81" t="str">
        <f t="shared" si="41"/>
        <v>0.6/1kV FR-CV 2C-6㎟-P</v>
      </c>
    </row>
    <row r="330" spans="1:52" s="4" customFormat="1" ht="25" hidden="1" customHeight="1">
      <c r="A330" s="60" t="str">
        <f t="shared" si="39"/>
        <v>O</v>
      </c>
      <c r="B330" s="60">
        <f t="shared" si="43"/>
        <v>307</v>
      </c>
      <c r="C330" s="55" t="str">
        <f t="shared" si="37"/>
        <v>L-EHT405-05</v>
      </c>
      <c r="D330" s="56" t="s">
        <v>638</v>
      </c>
      <c r="E330" s="51" t="s">
        <v>93</v>
      </c>
      <c r="F330" s="16" t="s">
        <v>99</v>
      </c>
      <c r="G330" s="17" t="s">
        <v>155</v>
      </c>
      <c r="H330" s="18">
        <v>6</v>
      </c>
      <c r="I330" s="18"/>
      <c r="J330" s="18">
        <v>74</v>
      </c>
      <c r="K330" s="56">
        <f t="shared" si="38"/>
        <v>14</v>
      </c>
      <c r="L330" s="56">
        <f t="shared" si="44"/>
        <v>153.94</v>
      </c>
      <c r="M330" s="18" t="s">
        <v>1458</v>
      </c>
      <c r="N330" s="15">
        <v>47</v>
      </c>
      <c r="O330" s="15">
        <v>0.12</v>
      </c>
      <c r="P330" s="18">
        <v>0.375</v>
      </c>
      <c r="Q330" s="18" t="s">
        <v>642</v>
      </c>
      <c r="R330" s="17" t="s">
        <v>792</v>
      </c>
      <c r="S330" s="17" t="s">
        <v>331</v>
      </c>
      <c r="T330" s="17" t="s">
        <v>1177</v>
      </c>
      <c r="U330" s="17" t="s">
        <v>1333</v>
      </c>
      <c r="V330" s="17" t="s">
        <v>342</v>
      </c>
      <c r="W330" s="17" t="s">
        <v>1224</v>
      </c>
      <c r="X330" s="17" t="str">
        <f t="shared" si="40"/>
        <v xml:space="preserve">K-TF-146  K-TF-137  K-TF-136  K-TF-124  K-TF-116  K-TF-112                          </v>
      </c>
      <c r="Y330" s="17" t="s">
        <v>1836</v>
      </c>
      <c r="Z330" s="17" t="s">
        <v>1936</v>
      </c>
      <c r="AA330" s="17" t="s">
        <v>1955</v>
      </c>
      <c r="AB330" s="17" t="s">
        <v>1956</v>
      </c>
      <c r="AC330" s="17" t="s">
        <v>1959</v>
      </c>
      <c r="AD330" s="17" t="s">
        <v>1825</v>
      </c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40"/>
      <c r="AT330" s="33" t="s">
        <v>807</v>
      </c>
      <c r="AU330" s="33" t="s">
        <v>944</v>
      </c>
      <c r="AV330" s="36" t="s">
        <v>1022</v>
      </c>
      <c r="AW330" s="33" t="str">
        <f t="shared" si="42"/>
        <v>L-EHT405-05</v>
      </c>
      <c r="AX330" s="33" t="s">
        <v>944</v>
      </c>
      <c r="AZ330" s="81" t="str">
        <f t="shared" si="41"/>
        <v>0.6/1kV FR-CV 2C-6㎟-P</v>
      </c>
    </row>
    <row r="331" spans="1:52" s="4" customFormat="1" ht="25" hidden="1" customHeight="1">
      <c r="A331" s="60" t="str">
        <f t="shared" si="39"/>
        <v>X</v>
      </c>
      <c r="B331" s="60">
        <f t="shared" si="43"/>
        <v>308</v>
      </c>
      <c r="C331" s="55" t="str">
        <f t="shared" si="37"/>
        <v>L-EHT406-06</v>
      </c>
      <c r="D331" s="56" t="s">
        <v>638</v>
      </c>
      <c r="E331" s="51" t="s">
        <v>34</v>
      </c>
      <c r="F331" s="16" t="s">
        <v>94</v>
      </c>
      <c r="G331" s="17" t="s">
        <v>144</v>
      </c>
      <c r="H331" s="18">
        <v>6</v>
      </c>
      <c r="I331" s="18"/>
      <c r="J331" s="18">
        <v>8</v>
      </c>
      <c r="K331" s="56">
        <f t="shared" si="38"/>
        <v>14</v>
      </c>
      <c r="L331" s="56">
        <f t="shared" si="44"/>
        <v>153.94</v>
      </c>
      <c r="M331" s="18" t="s">
        <v>1633</v>
      </c>
      <c r="N331" s="15">
        <v>8</v>
      </c>
      <c r="O331" s="15">
        <v>0.12</v>
      </c>
      <c r="P331" s="18">
        <v>0.375</v>
      </c>
      <c r="Q331" s="18" t="s">
        <v>642</v>
      </c>
      <c r="R331" s="17" t="s">
        <v>1333</v>
      </c>
      <c r="S331" s="17" t="s">
        <v>343</v>
      </c>
      <c r="T331" s="17" t="s">
        <v>1224</v>
      </c>
      <c r="U331" s="17" t="s">
        <v>1333</v>
      </c>
      <c r="V331" s="17" t="s">
        <v>344</v>
      </c>
      <c r="W331" s="17" t="s">
        <v>1225</v>
      </c>
      <c r="X331" s="17" t="str">
        <f t="shared" si="40"/>
        <v xml:space="preserve">-                                    </v>
      </c>
      <c r="Y331" s="17" t="s">
        <v>1830</v>
      </c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40"/>
      <c r="AT331" s="33" t="s">
        <v>807</v>
      </c>
      <c r="AU331" s="33" t="s">
        <v>945</v>
      </c>
      <c r="AV331" s="36" t="s">
        <v>1023</v>
      </c>
      <c r="AW331" s="33" t="str">
        <f t="shared" si="42"/>
        <v>L-EHT406-06</v>
      </c>
      <c r="AX331" s="33" t="s">
        <v>945</v>
      </c>
      <c r="AZ331" s="81" t="str">
        <f t="shared" si="41"/>
        <v>0.6/1kV FR-CV 2C-6㎟-P</v>
      </c>
    </row>
    <row r="332" spans="1:52" s="4" customFormat="1" ht="25" hidden="1" customHeight="1">
      <c r="A332" s="60" t="str">
        <f t="shared" si="39"/>
        <v>X</v>
      </c>
      <c r="B332" s="60">
        <f t="shared" si="43"/>
        <v>309</v>
      </c>
      <c r="C332" s="55" t="str">
        <f t="shared" si="37"/>
        <v>L-EHT407-07</v>
      </c>
      <c r="D332" s="56" t="s">
        <v>638</v>
      </c>
      <c r="E332" s="51" t="s">
        <v>112</v>
      </c>
      <c r="F332" s="16" t="s">
        <v>94</v>
      </c>
      <c r="G332" s="17" t="s">
        <v>155</v>
      </c>
      <c r="H332" s="18">
        <v>6</v>
      </c>
      <c r="I332" s="18"/>
      <c r="J332" s="18">
        <v>11</v>
      </c>
      <c r="K332" s="56">
        <f t="shared" si="38"/>
        <v>14</v>
      </c>
      <c r="L332" s="56">
        <f t="shared" si="44"/>
        <v>153.94</v>
      </c>
      <c r="M332" s="18" t="s">
        <v>1634</v>
      </c>
      <c r="N332" s="15">
        <v>11</v>
      </c>
      <c r="O332" s="15">
        <v>0.12</v>
      </c>
      <c r="P332" s="18">
        <v>0.375</v>
      </c>
      <c r="Q332" s="18" t="s">
        <v>642</v>
      </c>
      <c r="R332" s="17" t="s">
        <v>1333</v>
      </c>
      <c r="S332" s="17" t="s">
        <v>345</v>
      </c>
      <c r="T332" s="17" t="s">
        <v>1225</v>
      </c>
      <c r="U332" s="17" t="s">
        <v>1333</v>
      </c>
      <c r="V332" s="17" t="s">
        <v>346</v>
      </c>
      <c r="W332" s="17" t="s">
        <v>1255</v>
      </c>
      <c r="X332" s="17" t="str">
        <f t="shared" si="40"/>
        <v xml:space="preserve">-                                    </v>
      </c>
      <c r="Y332" s="17" t="s">
        <v>1830</v>
      </c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40"/>
      <c r="AT332" s="33" t="s">
        <v>807</v>
      </c>
      <c r="AU332" s="33" t="s">
        <v>946</v>
      </c>
      <c r="AV332" s="36" t="s">
        <v>1024</v>
      </c>
      <c r="AW332" s="33" t="str">
        <f t="shared" si="42"/>
        <v>L-EHT407-07</v>
      </c>
      <c r="AX332" s="33" t="s">
        <v>946</v>
      </c>
      <c r="AZ332" s="81" t="str">
        <f t="shared" si="41"/>
        <v>0.6/1kV FR-CV 2C-6㎟-P</v>
      </c>
    </row>
    <row r="333" spans="1:52" s="4" customFormat="1" ht="25" hidden="1" customHeight="1">
      <c r="A333" s="60" t="str">
        <f t="shared" si="39"/>
        <v>O</v>
      </c>
      <c r="B333" s="60">
        <f t="shared" si="43"/>
        <v>310</v>
      </c>
      <c r="C333" s="55" t="str">
        <f t="shared" si="37"/>
        <v>L-EHT408-08</v>
      </c>
      <c r="D333" s="56" t="s">
        <v>638</v>
      </c>
      <c r="E333" s="51" t="s">
        <v>34</v>
      </c>
      <c r="F333" s="16" t="s">
        <v>99</v>
      </c>
      <c r="G333" s="17" t="s">
        <v>144</v>
      </c>
      <c r="H333" s="18">
        <v>6</v>
      </c>
      <c r="I333" s="18"/>
      <c r="J333" s="18">
        <v>71</v>
      </c>
      <c r="K333" s="56">
        <f t="shared" si="38"/>
        <v>14</v>
      </c>
      <c r="L333" s="56">
        <f t="shared" si="44"/>
        <v>153.94</v>
      </c>
      <c r="M333" s="18" t="s">
        <v>1459</v>
      </c>
      <c r="N333" s="15">
        <v>46</v>
      </c>
      <c r="O333" s="15">
        <v>0.12</v>
      </c>
      <c r="P333" s="18">
        <v>0.375</v>
      </c>
      <c r="Q333" s="18" t="s">
        <v>642</v>
      </c>
      <c r="R333" s="17" t="s">
        <v>792</v>
      </c>
      <c r="S333" s="17" t="s">
        <v>331</v>
      </c>
      <c r="T333" s="17" t="s">
        <v>1177</v>
      </c>
      <c r="U333" s="17" t="s">
        <v>1333</v>
      </c>
      <c r="V333" s="17" t="s">
        <v>347</v>
      </c>
      <c r="W333" s="17" t="s">
        <v>1226</v>
      </c>
      <c r="X333" s="17" t="str">
        <f t="shared" si="40"/>
        <v xml:space="preserve">K-TF-146  K-TF-137  K-TF-136  K-TF-124  K-TF-116  K-TF-112                          </v>
      </c>
      <c r="Y333" s="17" t="s">
        <v>1836</v>
      </c>
      <c r="Z333" s="17" t="s">
        <v>1936</v>
      </c>
      <c r="AA333" s="17" t="s">
        <v>1955</v>
      </c>
      <c r="AB333" s="17" t="s">
        <v>1956</v>
      </c>
      <c r="AC333" s="17" t="s">
        <v>1959</v>
      </c>
      <c r="AD333" s="17" t="s">
        <v>1825</v>
      </c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40"/>
      <c r="AT333" s="33" t="s">
        <v>807</v>
      </c>
      <c r="AU333" s="33" t="s">
        <v>947</v>
      </c>
      <c r="AV333" s="36" t="s">
        <v>1025</v>
      </c>
      <c r="AW333" s="33" t="str">
        <f t="shared" si="42"/>
        <v>L-EHT408-08</v>
      </c>
      <c r="AX333" s="33" t="s">
        <v>947</v>
      </c>
      <c r="AZ333" s="81" t="str">
        <f t="shared" si="41"/>
        <v>0.6/1kV FR-CV 2C-6㎟-P</v>
      </c>
    </row>
    <row r="334" spans="1:52" s="4" customFormat="1" ht="25" hidden="1" customHeight="1">
      <c r="A334" s="60" t="str">
        <f t="shared" si="39"/>
        <v>X</v>
      </c>
      <c r="B334" s="60">
        <f t="shared" si="43"/>
        <v>311</v>
      </c>
      <c r="C334" s="55" t="str">
        <f t="shared" si="37"/>
        <v>L-EHT409-09</v>
      </c>
      <c r="D334" s="56" t="s">
        <v>638</v>
      </c>
      <c r="E334" s="51" t="s">
        <v>93</v>
      </c>
      <c r="F334" s="16" t="s">
        <v>94</v>
      </c>
      <c r="G334" s="17" t="s">
        <v>144</v>
      </c>
      <c r="H334" s="18">
        <v>6</v>
      </c>
      <c r="I334" s="18"/>
      <c r="J334" s="18">
        <v>10</v>
      </c>
      <c r="K334" s="56">
        <f t="shared" si="38"/>
        <v>14</v>
      </c>
      <c r="L334" s="56">
        <f t="shared" si="44"/>
        <v>153.94</v>
      </c>
      <c r="M334" s="18" t="s">
        <v>1635</v>
      </c>
      <c r="N334" s="15">
        <v>10</v>
      </c>
      <c r="O334" s="15">
        <v>0.12</v>
      </c>
      <c r="P334" s="18">
        <v>0.375</v>
      </c>
      <c r="Q334" s="18" t="s">
        <v>642</v>
      </c>
      <c r="R334" s="17" t="s">
        <v>1333</v>
      </c>
      <c r="S334" s="17" t="s">
        <v>347</v>
      </c>
      <c r="T334" s="17" t="s">
        <v>1226</v>
      </c>
      <c r="U334" s="17" t="s">
        <v>1333</v>
      </c>
      <c r="V334" s="17" t="s">
        <v>348</v>
      </c>
      <c r="W334" s="17" t="s">
        <v>1227</v>
      </c>
      <c r="X334" s="17" t="str">
        <f t="shared" si="40"/>
        <v xml:space="preserve">-                                    </v>
      </c>
      <c r="Y334" s="17" t="s">
        <v>1830</v>
      </c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40"/>
      <c r="AT334" s="33" t="s">
        <v>807</v>
      </c>
      <c r="AU334" s="33" t="s">
        <v>948</v>
      </c>
      <c r="AV334" s="36" t="s">
        <v>1026</v>
      </c>
      <c r="AW334" s="33" t="str">
        <f t="shared" si="42"/>
        <v>L-EHT409-09</v>
      </c>
      <c r="AX334" s="33" t="s">
        <v>948</v>
      </c>
      <c r="AZ334" s="81" t="str">
        <f t="shared" si="41"/>
        <v>0.6/1kV FR-CV 2C-6㎟-P</v>
      </c>
    </row>
    <row r="335" spans="1:52" s="4" customFormat="1" ht="25" hidden="1" customHeight="1">
      <c r="A335" s="60" t="str">
        <f t="shared" si="39"/>
        <v>X</v>
      </c>
      <c r="B335" s="60">
        <f t="shared" si="43"/>
        <v>312</v>
      </c>
      <c r="C335" s="55" t="str">
        <f t="shared" si="37"/>
        <v>L-EHT410-10</v>
      </c>
      <c r="D335" s="56" t="s">
        <v>638</v>
      </c>
      <c r="E335" s="51" t="s">
        <v>100</v>
      </c>
      <c r="F335" s="16" t="s">
        <v>99</v>
      </c>
      <c r="G335" s="17" t="s">
        <v>147</v>
      </c>
      <c r="H335" s="18">
        <v>6</v>
      </c>
      <c r="I335" s="18"/>
      <c r="J335" s="18">
        <v>8</v>
      </c>
      <c r="K335" s="56">
        <f t="shared" si="38"/>
        <v>14</v>
      </c>
      <c r="L335" s="56">
        <f t="shared" si="44"/>
        <v>153.94</v>
      </c>
      <c r="M335" s="18" t="s">
        <v>1636</v>
      </c>
      <c r="N335" s="15">
        <v>8</v>
      </c>
      <c r="O335" s="15">
        <v>0.12</v>
      </c>
      <c r="P335" s="18">
        <v>0.375</v>
      </c>
      <c r="Q335" s="18" t="s">
        <v>642</v>
      </c>
      <c r="R335" s="17" t="s">
        <v>1333</v>
      </c>
      <c r="S335" s="17" t="s">
        <v>349</v>
      </c>
      <c r="T335" s="17" t="s">
        <v>1227</v>
      </c>
      <c r="U335" s="17" t="s">
        <v>1333</v>
      </c>
      <c r="V335" s="17" t="s">
        <v>350</v>
      </c>
      <c r="W335" s="17" t="s">
        <v>1256</v>
      </c>
      <c r="X335" s="17" t="str">
        <f t="shared" si="40"/>
        <v xml:space="preserve">-                                    </v>
      </c>
      <c r="Y335" s="17" t="s">
        <v>1830</v>
      </c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40"/>
      <c r="AT335" s="33" t="s">
        <v>807</v>
      </c>
      <c r="AU335" s="33" t="s">
        <v>949</v>
      </c>
      <c r="AV335" s="36" t="s">
        <v>1027</v>
      </c>
      <c r="AW335" s="33" t="str">
        <f t="shared" si="42"/>
        <v>L-EHT410-10</v>
      </c>
      <c r="AX335" s="33" t="s">
        <v>949</v>
      </c>
      <c r="AZ335" s="81" t="str">
        <f t="shared" si="41"/>
        <v>0.6/1kV FR-CV 2C-6㎟-P</v>
      </c>
    </row>
    <row r="336" spans="1:52" s="4" customFormat="1" ht="25" hidden="1" customHeight="1">
      <c r="A336" s="60" t="str">
        <f t="shared" si="39"/>
        <v>X</v>
      </c>
      <c r="B336" s="60"/>
      <c r="C336" s="55" t="str">
        <f t="shared" si="37"/>
        <v/>
      </c>
      <c r="D336" s="18"/>
      <c r="E336" s="51"/>
      <c r="F336" s="16"/>
      <c r="G336" s="17"/>
      <c r="H336" s="18"/>
      <c r="I336" s="18"/>
      <c r="J336" s="18"/>
      <c r="K336" s="56" t="str">
        <f t="shared" si="38"/>
        <v/>
      </c>
      <c r="L336" s="18"/>
      <c r="M336" s="18"/>
      <c r="N336" s="15"/>
      <c r="O336" s="15"/>
      <c r="P336" s="18"/>
      <c r="Q336" s="18"/>
      <c r="R336" s="17"/>
      <c r="S336" s="17"/>
      <c r="T336" s="17"/>
      <c r="U336" s="17"/>
      <c r="V336" s="17"/>
      <c r="W336" s="17"/>
      <c r="X336" s="17" t="str">
        <f t="shared" si="40"/>
        <v/>
      </c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40"/>
      <c r="AT336" s="33"/>
      <c r="AU336" s="33"/>
      <c r="AV336" s="33"/>
      <c r="AW336" s="33" t="str">
        <f t="shared" si="42"/>
        <v/>
      </c>
      <c r="AX336" s="33"/>
      <c r="AZ336" s="81" t="str">
        <f t="shared" si="41"/>
        <v/>
      </c>
    </row>
    <row r="337" spans="1:52" s="4" customFormat="1" ht="25" hidden="1" customHeight="1">
      <c r="A337" s="60" t="str">
        <f t="shared" si="39"/>
        <v>X</v>
      </c>
      <c r="B337" s="60">
        <f t="shared" si="43"/>
        <v>313</v>
      </c>
      <c r="C337" s="55" t="str">
        <f t="shared" si="37"/>
        <v>L-SOFC501-01</v>
      </c>
      <c r="D337" s="56" t="s">
        <v>638</v>
      </c>
      <c r="E337" s="51" t="s">
        <v>93</v>
      </c>
      <c r="F337" s="16" t="s">
        <v>121</v>
      </c>
      <c r="G337" s="17" t="s">
        <v>172</v>
      </c>
      <c r="H337" s="18">
        <v>185</v>
      </c>
      <c r="I337" s="18"/>
      <c r="J337" s="18">
        <v>105</v>
      </c>
      <c r="K337" s="56">
        <f t="shared" si="38"/>
        <v>24</v>
      </c>
      <c r="L337" s="56">
        <f t="shared" ref="L337:L393" si="45">ROUNDUP(PI()*((K337/2)*(K337/2)),2)</f>
        <v>452.39</v>
      </c>
      <c r="M337" s="138" t="s">
        <v>1460</v>
      </c>
      <c r="N337" s="141">
        <v>63</v>
      </c>
      <c r="O337" s="15">
        <v>0.48</v>
      </c>
      <c r="P337" s="18">
        <v>300</v>
      </c>
      <c r="Q337" s="18" t="s">
        <v>641</v>
      </c>
      <c r="R337" s="17" t="s">
        <v>792</v>
      </c>
      <c r="S337" s="17" t="s">
        <v>351</v>
      </c>
      <c r="T337" s="17" t="s">
        <v>1176</v>
      </c>
      <c r="U337" s="17" t="s">
        <v>1333</v>
      </c>
      <c r="V337" s="17" t="s">
        <v>352</v>
      </c>
      <c r="W337" s="17" t="s">
        <v>1305</v>
      </c>
      <c r="X337" s="17" t="str">
        <f t="shared" si="40"/>
        <v xml:space="preserve">K-TF-458  K-TF-124  K-TF-117  K-TF-108  K-TF-102                            </v>
      </c>
      <c r="Y337" s="17" t="s">
        <v>1837</v>
      </c>
      <c r="Z337" s="17" t="s">
        <v>1956</v>
      </c>
      <c r="AA337" s="17" t="s">
        <v>1957</v>
      </c>
      <c r="AB337" s="17" t="s">
        <v>1960</v>
      </c>
      <c r="AC337" s="17" t="s">
        <v>1950</v>
      </c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40"/>
      <c r="AT337" s="33" t="s">
        <v>807</v>
      </c>
      <c r="AU337" s="33" t="s">
        <v>950</v>
      </c>
      <c r="AV337" s="36" t="s">
        <v>1014</v>
      </c>
      <c r="AW337" s="33" t="str">
        <f t="shared" si="42"/>
        <v>L-SOFC501-01</v>
      </c>
      <c r="AX337" s="33" t="s">
        <v>950</v>
      </c>
      <c r="AZ337" s="81" t="str">
        <f t="shared" si="41"/>
        <v>0.6/1kV FR-CV 1C-185㎟-P</v>
      </c>
    </row>
    <row r="338" spans="1:52" s="4" customFormat="1" ht="25" hidden="1" customHeight="1">
      <c r="A338" s="60" t="str">
        <f t="shared" si="39"/>
        <v>X</v>
      </c>
      <c r="B338" s="60">
        <f t="shared" si="43"/>
        <v>314</v>
      </c>
      <c r="C338" s="55" t="str">
        <f t="shared" si="37"/>
        <v>L-SOFC501-02</v>
      </c>
      <c r="D338" s="56" t="s">
        <v>638</v>
      </c>
      <c r="E338" s="51" t="s">
        <v>100</v>
      </c>
      <c r="F338" s="16" t="s">
        <v>94</v>
      </c>
      <c r="G338" s="17" t="s">
        <v>56</v>
      </c>
      <c r="H338" s="18">
        <v>185</v>
      </c>
      <c r="I338" s="18"/>
      <c r="J338" s="18">
        <v>105</v>
      </c>
      <c r="K338" s="56">
        <f t="shared" si="38"/>
        <v>24</v>
      </c>
      <c r="L338" s="56">
        <f t="shared" si="45"/>
        <v>452.39</v>
      </c>
      <c r="M338" s="140"/>
      <c r="N338" s="142"/>
      <c r="O338" s="15">
        <v>0.48</v>
      </c>
      <c r="P338" s="18">
        <v>300</v>
      </c>
      <c r="Q338" s="18" t="s">
        <v>641</v>
      </c>
      <c r="R338" s="17" t="s">
        <v>792</v>
      </c>
      <c r="S338" s="17" t="s">
        <v>38</v>
      </c>
      <c r="T338" s="17" t="s">
        <v>1176</v>
      </c>
      <c r="U338" s="17" t="s">
        <v>1333</v>
      </c>
      <c r="V338" s="17" t="s">
        <v>353</v>
      </c>
      <c r="W338" s="17" t="s">
        <v>1305</v>
      </c>
      <c r="X338" s="17" t="str">
        <f t="shared" si="40"/>
        <v xml:space="preserve">K-TF-458  K-TF-124  K-TF-117  K-TF-108  K-TF-102                            </v>
      </c>
      <c r="Y338" s="17" t="s">
        <v>1837</v>
      </c>
      <c r="Z338" s="17" t="s">
        <v>1956</v>
      </c>
      <c r="AA338" s="17" t="s">
        <v>1957</v>
      </c>
      <c r="AB338" s="17" t="s">
        <v>1960</v>
      </c>
      <c r="AC338" s="17" t="s">
        <v>1950</v>
      </c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40"/>
      <c r="AT338" s="33" t="s">
        <v>807</v>
      </c>
      <c r="AU338" s="33" t="s">
        <v>950</v>
      </c>
      <c r="AV338" s="36" t="s">
        <v>1015</v>
      </c>
      <c r="AW338" s="33" t="str">
        <f t="shared" si="42"/>
        <v>L-SOFC501-02</v>
      </c>
      <c r="AX338" s="33" t="s">
        <v>950</v>
      </c>
      <c r="AZ338" s="81" t="str">
        <f t="shared" si="41"/>
        <v>0.6/1kV FR-CV 1C-185㎟-P</v>
      </c>
    </row>
    <row r="339" spans="1:52" s="4" customFormat="1" ht="25" hidden="1" customHeight="1">
      <c r="A339" s="60" t="str">
        <f t="shared" si="39"/>
        <v>X</v>
      </c>
      <c r="B339" s="60">
        <f t="shared" si="43"/>
        <v>315</v>
      </c>
      <c r="C339" s="55" t="str">
        <f t="shared" si="37"/>
        <v>L-SOFC501-03</v>
      </c>
      <c r="D339" s="56" t="s">
        <v>638</v>
      </c>
      <c r="E339" s="51" t="s">
        <v>93</v>
      </c>
      <c r="F339" s="16" t="s">
        <v>94</v>
      </c>
      <c r="G339" s="17" t="s">
        <v>132</v>
      </c>
      <c r="H339" s="18">
        <v>185</v>
      </c>
      <c r="I339" s="18"/>
      <c r="J339" s="18">
        <v>105</v>
      </c>
      <c r="K339" s="56">
        <f t="shared" si="38"/>
        <v>24</v>
      </c>
      <c r="L339" s="56">
        <f t="shared" si="45"/>
        <v>452.39</v>
      </c>
      <c r="M339" s="139"/>
      <c r="N339" s="143"/>
      <c r="O339" s="15">
        <v>0.48</v>
      </c>
      <c r="P339" s="18">
        <v>300</v>
      </c>
      <c r="Q339" s="18" t="s">
        <v>641</v>
      </c>
      <c r="R339" s="17" t="s">
        <v>792</v>
      </c>
      <c r="S339" s="17" t="s">
        <v>354</v>
      </c>
      <c r="T339" s="17" t="s">
        <v>1176</v>
      </c>
      <c r="U339" s="17" t="s">
        <v>1333</v>
      </c>
      <c r="V339" s="17" t="s">
        <v>352</v>
      </c>
      <c r="W339" s="17" t="s">
        <v>1305</v>
      </c>
      <c r="X339" s="17" t="str">
        <f t="shared" si="40"/>
        <v xml:space="preserve">K-TF-458  K-TF-124  K-TF-117  K-TF-108  K-TF-102                            </v>
      </c>
      <c r="Y339" s="17" t="s">
        <v>1837</v>
      </c>
      <c r="Z339" s="17" t="s">
        <v>1956</v>
      </c>
      <c r="AA339" s="17" t="s">
        <v>1957</v>
      </c>
      <c r="AB339" s="17" t="s">
        <v>1960</v>
      </c>
      <c r="AC339" s="17" t="s">
        <v>1950</v>
      </c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40"/>
      <c r="AT339" s="33" t="s">
        <v>807</v>
      </c>
      <c r="AU339" s="33" t="s">
        <v>950</v>
      </c>
      <c r="AV339" s="36" t="s">
        <v>1020</v>
      </c>
      <c r="AW339" s="33" t="str">
        <f t="shared" si="42"/>
        <v>L-SOFC501-03</v>
      </c>
      <c r="AX339" s="33" t="s">
        <v>950</v>
      </c>
      <c r="AZ339" s="81" t="str">
        <f t="shared" si="41"/>
        <v>0.6/1kV FR-CV 1C-185㎟-P</v>
      </c>
    </row>
    <row r="340" spans="1:52" s="4" customFormat="1" ht="25" hidden="1" customHeight="1">
      <c r="A340" s="60" t="str">
        <f t="shared" si="39"/>
        <v>X</v>
      </c>
      <c r="B340" s="60">
        <f t="shared" si="43"/>
        <v>316</v>
      </c>
      <c r="C340" s="55" t="str">
        <f t="shared" ref="C340:C403" si="46">AW340</f>
        <v>L-SOFC501-04</v>
      </c>
      <c r="D340" s="56" t="s">
        <v>638</v>
      </c>
      <c r="E340" s="51" t="s">
        <v>34</v>
      </c>
      <c r="F340" s="16" t="s">
        <v>99</v>
      </c>
      <c r="G340" s="17" t="s">
        <v>63</v>
      </c>
      <c r="H340" s="18">
        <v>185</v>
      </c>
      <c r="I340" s="18"/>
      <c r="J340" s="18">
        <v>105</v>
      </c>
      <c r="K340" s="56">
        <f t="shared" ref="K340:K403" si="47">IF(AZ340="","",(VLOOKUP(AZ340,cable,2,FALSE)))</f>
        <v>24</v>
      </c>
      <c r="L340" s="56">
        <f t="shared" si="45"/>
        <v>452.39</v>
      </c>
      <c r="M340" s="138" t="s">
        <v>1461</v>
      </c>
      <c r="N340" s="141">
        <v>63</v>
      </c>
      <c r="O340" s="15">
        <v>0.48</v>
      </c>
      <c r="P340" s="18">
        <v>300</v>
      </c>
      <c r="Q340" s="18" t="s">
        <v>641</v>
      </c>
      <c r="R340" s="17" t="s">
        <v>792</v>
      </c>
      <c r="S340" s="17" t="s">
        <v>351</v>
      </c>
      <c r="T340" s="17" t="s">
        <v>1176</v>
      </c>
      <c r="U340" s="17" t="s">
        <v>1333</v>
      </c>
      <c r="V340" s="17" t="s">
        <v>353</v>
      </c>
      <c r="W340" s="17" t="s">
        <v>1305</v>
      </c>
      <c r="X340" s="17" t="str">
        <f t="shared" si="40"/>
        <v xml:space="preserve">K-TF-458  K-TF-124  K-TF-117  K-TF-108  K-TF-102                            </v>
      </c>
      <c r="Y340" s="17" t="s">
        <v>1837</v>
      </c>
      <c r="Z340" s="17" t="s">
        <v>1956</v>
      </c>
      <c r="AA340" s="17" t="s">
        <v>1957</v>
      </c>
      <c r="AB340" s="17" t="s">
        <v>1960</v>
      </c>
      <c r="AC340" s="17" t="s">
        <v>1950</v>
      </c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40"/>
      <c r="AT340" s="33" t="s">
        <v>807</v>
      </c>
      <c r="AU340" s="33" t="s">
        <v>950</v>
      </c>
      <c r="AV340" s="36" t="s">
        <v>1021</v>
      </c>
      <c r="AW340" s="33" t="str">
        <f t="shared" si="42"/>
        <v>L-SOFC501-04</v>
      </c>
      <c r="AX340" s="33" t="s">
        <v>950</v>
      </c>
      <c r="AZ340" s="81" t="str">
        <f t="shared" si="41"/>
        <v>0.6/1kV FR-CV 1C-185㎟-P</v>
      </c>
    </row>
    <row r="341" spans="1:52" s="4" customFormat="1" ht="25" hidden="1" customHeight="1">
      <c r="A341" s="60" t="str">
        <f t="shared" ref="A341:A372" si="48">IFERROR(IF(MATCH($A$18,Y341:AQ341,0),"O","X"),"X")</f>
        <v>X</v>
      </c>
      <c r="B341" s="60">
        <f t="shared" si="43"/>
        <v>317</v>
      </c>
      <c r="C341" s="55" t="str">
        <f t="shared" si="46"/>
        <v>L-SOFC501-05</v>
      </c>
      <c r="D341" s="56" t="s">
        <v>638</v>
      </c>
      <c r="E341" s="51" t="s">
        <v>93</v>
      </c>
      <c r="F341" s="16" t="s">
        <v>99</v>
      </c>
      <c r="G341" s="17" t="s">
        <v>72</v>
      </c>
      <c r="H341" s="18">
        <v>185</v>
      </c>
      <c r="I341" s="18"/>
      <c r="J341" s="18">
        <v>105</v>
      </c>
      <c r="K341" s="56">
        <f t="shared" si="47"/>
        <v>24</v>
      </c>
      <c r="L341" s="56">
        <f t="shared" si="45"/>
        <v>452.39</v>
      </c>
      <c r="M341" s="140"/>
      <c r="N341" s="142"/>
      <c r="O341" s="15">
        <v>0.48</v>
      </c>
      <c r="P341" s="18">
        <v>300</v>
      </c>
      <c r="Q341" s="18" t="s">
        <v>641</v>
      </c>
      <c r="R341" s="17" t="s">
        <v>792</v>
      </c>
      <c r="S341" s="17" t="s">
        <v>351</v>
      </c>
      <c r="T341" s="17" t="s">
        <v>1176</v>
      </c>
      <c r="U341" s="17" t="s">
        <v>1333</v>
      </c>
      <c r="V341" s="17" t="s">
        <v>355</v>
      </c>
      <c r="W341" s="17" t="s">
        <v>1305</v>
      </c>
      <c r="X341" s="17" t="str">
        <f t="shared" ref="X341:X403" si="49">IF(Y341="","",CONCATENATE(Y341,"  ",Z341,"  ",AA341,"  ",AB341,"  ",AC341,"  ",AD341,"  ",AE341,"  ",AF341,"  ",AG341,"  ",AH341,"  ",AI341,"  ",AJ341,"  ",AK341,"  ",AL341,"  ",AM341,"  ",AN341,"  ",AO341,"  ",AP341,"  ",AQ341))</f>
        <v xml:space="preserve">K-TF-458  K-TF-124  K-TF-117  K-TF-108  K-TF-102                            </v>
      </c>
      <c r="Y341" s="17" t="s">
        <v>1837</v>
      </c>
      <c r="Z341" s="17" t="s">
        <v>1956</v>
      </c>
      <c r="AA341" s="17" t="s">
        <v>1957</v>
      </c>
      <c r="AB341" s="17" t="s">
        <v>1960</v>
      </c>
      <c r="AC341" s="17" t="s">
        <v>1950</v>
      </c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40"/>
      <c r="AT341" s="33" t="s">
        <v>807</v>
      </c>
      <c r="AU341" s="33" t="s">
        <v>950</v>
      </c>
      <c r="AV341" s="36" t="s">
        <v>1022</v>
      </c>
      <c r="AW341" s="33" t="str">
        <f t="shared" si="42"/>
        <v>L-SOFC501-05</v>
      </c>
      <c r="AX341" s="33" t="s">
        <v>950</v>
      </c>
      <c r="AZ341" s="81" t="str">
        <f t="shared" ref="AZ341:AZ372" si="50">IF(F341="","",CONCATENATE(E341," ",F341," ",G341,"-",H341,"㎟","-",D341))</f>
        <v>0.6/1kV FR-CV 1C-185㎟-P</v>
      </c>
    </row>
    <row r="342" spans="1:52" s="4" customFormat="1" ht="25" hidden="1" customHeight="1">
      <c r="A342" s="60" t="str">
        <f t="shared" si="48"/>
        <v>X</v>
      </c>
      <c r="B342" s="60">
        <f t="shared" si="43"/>
        <v>318</v>
      </c>
      <c r="C342" s="55" t="str">
        <f t="shared" si="46"/>
        <v>L-SOFC501-06</v>
      </c>
      <c r="D342" s="56" t="s">
        <v>638</v>
      </c>
      <c r="E342" s="51" t="s">
        <v>34</v>
      </c>
      <c r="F342" s="16" t="s">
        <v>108</v>
      </c>
      <c r="G342" s="17" t="s">
        <v>132</v>
      </c>
      <c r="H342" s="18">
        <v>185</v>
      </c>
      <c r="I342" s="18"/>
      <c r="J342" s="18">
        <v>105</v>
      </c>
      <c r="K342" s="56">
        <f t="shared" si="47"/>
        <v>24</v>
      </c>
      <c r="L342" s="56">
        <f t="shared" si="45"/>
        <v>452.39</v>
      </c>
      <c r="M342" s="139"/>
      <c r="N342" s="143"/>
      <c r="O342" s="15">
        <v>0.48</v>
      </c>
      <c r="P342" s="18">
        <v>300</v>
      </c>
      <c r="Q342" s="18" t="s">
        <v>641</v>
      </c>
      <c r="R342" s="17" t="s">
        <v>792</v>
      </c>
      <c r="S342" s="17" t="s">
        <v>356</v>
      </c>
      <c r="T342" s="17" t="s">
        <v>1176</v>
      </c>
      <c r="U342" s="17" t="s">
        <v>1333</v>
      </c>
      <c r="V342" s="17" t="s">
        <v>352</v>
      </c>
      <c r="W342" s="17" t="s">
        <v>1305</v>
      </c>
      <c r="X342" s="17" t="str">
        <f t="shared" si="49"/>
        <v xml:space="preserve">K-TF-458  K-TF-124  K-TF-117  K-TF-108  K-TF-102                            </v>
      </c>
      <c r="Y342" s="17" t="s">
        <v>1837</v>
      </c>
      <c r="Z342" s="17" t="s">
        <v>1956</v>
      </c>
      <c r="AA342" s="17" t="s">
        <v>1957</v>
      </c>
      <c r="AB342" s="17" t="s">
        <v>1960</v>
      </c>
      <c r="AC342" s="17" t="s">
        <v>1950</v>
      </c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40"/>
      <c r="AT342" s="33" t="s">
        <v>807</v>
      </c>
      <c r="AU342" s="33" t="s">
        <v>950</v>
      </c>
      <c r="AV342" s="36" t="s">
        <v>1023</v>
      </c>
      <c r="AW342" s="33" t="str">
        <f t="shared" si="42"/>
        <v>L-SOFC501-06</v>
      </c>
      <c r="AX342" s="33" t="s">
        <v>950</v>
      </c>
      <c r="AZ342" s="81" t="str">
        <f t="shared" si="50"/>
        <v>0.6/1kV FR-CV 1C-185㎟-P</v>
      </c>
    </row>
    <row r="343" spans="1:52" s="4" customFormat="1" ht="25" hidden="1" customHeight="1">
      <c r="A343" s="60" t="str">
        <f t="shared" si="48"/>
        <v>X</v>
      </c>
      <c r="B343" s="60">
        <f t="shared" si="43"/>
        <v>319</v>
      </c>
      <c r="C343" s="55" t="str">
        <f t="shared" si="46"/>
        <v>L-SOFC502-01</v>
      </c>
      <c r="D343" s="56" t="s">
        <v>638</v>
      </c>
      <c r="E343" s="51" t="s">
        <v>34</v>
      </c>
      <c r="F343" s="16" t="s">
        <v>108</v>
      </c>
      <c r="G343" s="17" t="s">
        <v>92</v>
      </c>
      <c r="H343" s="18">
        <v>185</v>
      </c>
      <c r="I343" s="18"/>
      <c r="J343" s="18">
        <v>110</v>
      </c>
      <c r="K343" s="56">
        <f t="shared" si="47"/>
        <v>24</v>
      </c>
      <c r="L343" s="56">
        <f t="shared" si="45"/>
        <v>452.39</v>
      </c>
      <c r="M343" s="138" t="s">
        <v>1462</v>
      </c>
      <c r="N343" s="141">
        <v>63</v>
      </c>
      <c r="O343" s="15">
        <v>0.48</v>
      </c>
      <c r="P343" s="18">
        <v>300</v>
      </c>
      <c r="Q343" s="18" t="s">
        <v>641</v>
      </c>
      <c r="R343" s="17" t="s">
        <v>792</v>
      </c>
      <c r="S343" s="17" t="s">
        <v>38</v>
      </c>
      <c r="T343" s="17" t="s">
        <v>1176</v>
      </c>
      <c r="U343" s="17" t="s">
        <v>1333</v>
      </c>
      <c r="V343" s="17" t="s">
        <v>357</v>
      </c>
      <c r="W343" s="17" t="s">
        <v>1306</v>
      </c>
      <c r="X343" s="17" t="str">
        <f t="shared" si="49"/>
        <v xml:space="preserve">K-TF-458  K-TF-124  K-TF-117  K-TF-108  K-TF-102                            </v>
      </c>
      <c r="Y343" s="17" t="s">
        <v>1837</v>
      </c>
      <c r="Z343" s="17" t="s">
        <v>1956</v>
      </c>
      <c r="AA343" s="17" t="s">
        <v>1957</v>
      </c>
      <c r="AB343" s="17" t="s">
        <v>1960</v>
      </c>
      <c r="AC343" s="17" t="s">
        <v>1950</v>
      </c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40"/>
      <c r="AT343" s="33" t="s">
        <v>807</v>
      </c>
      <c r="AU343" s="33" t="s">
        <v>951</v>
      </c>
      <c r="AV343" s="36" t="s">
        <v>1014</v>
      </c>
      <c r="AW343" s="33" t="str">
        <f t="shared" si="42"/>
        <v>L-SOFC502-01</v>
      </c>
      <c r="AX343" s="33" t="s">
        <v>951</v>
      </c>
      <c r="AZ343" s="81" t="str">
        <f t="shared" si="50"/>
        <v>0.6/1kV FR-CV 1C-185㎟-P</v>
      </c>
    </row>
    <row r="344" spans="1:52" s="4" customFormat="1" ht="25" hidden="1" customHeight="1">
      <c r="A344" s="60" t="str">
        <f t="shared" si="48"/>
        <v>X</v>
      </c>
      <c r="B344" s="60">
        <f t="shared" si="43"/>
        <v>320</v>
      </c>
      <c r="C344" s="55" t="str">
        <f t="shared" si="46"/>
        <v>L-SOFC502-02</v>
      </c>
      <c r="D344" s="56" t="s">
        <v>638</v>
      </c>
      <c r="E344" s="51" t="s">
        <v>100</v>
      </c>
      <c r="F344" s="16" t="s">
        <v>99</v>
      </c>
      <c r="G344" s="17" t="s">
        <v>63</v>
      </c>
      <c r="H344" s="18">
        <v>185</v>
      </c>
      <c r="I344" s="18"/>
      <c r="J344" s="18">
        <v>110</v>
      </c>
      <c r="K344" s="56">
        <f t="shared" si="47"/>
        <v>24</v>
      </c>
      <c r="L344" s="56">
        <f t="shared" si="45"/>
        <v>452.39</v>
      </c>
      <c r="M344" s="140"/>
      <c r="N344" s="142"/>
      <c r="O344" s="15">
        <v>0.48</v>
      </c>
      <c r="P344" s="18">
        <v>300</v>
      </c>
      <c r="Q344" s="18" t="s">
        <v>641</v>
      </c>
      <c r="R344" s="17" t="s">
        <v>792</v>
      </c>
      <c r="S344" s="17" t="s">
        <v>358</v>
      </c>
      <c r="T344" s="17" t="s">
        <v>1176</v>
      </c>
      <c r="U344" s="17" t="s">
        <v>1333</v>
      </c>
      <c r="V344" s="17" t="s">
        <v>359</v>
      </c>
      <c r="W344" s="17" t="s">
        <v>1306</v>
      </c>
      <c r="X344" s="17" t="str">
        <f t="shared" si="49"/>
        <v xml:space="preserve">K-TF-458  K-TF-124  K-TF-117  K-TF-108  K-TF-102                            </v>
      </c>
      <c r="Y344" s="17" t="s">
        <v>1837</v>
      </c>
      <c r="Z344" s="17" t="s">
        <v>1956</v>
      </c>
      <c r="AA344" s="17" t="s">
        <v>1957</v>
      </c>
      <c r="AB344" s="17" t="s">
        <v>1960</v>
      </c>
      <c r="AC344" s="17" t="s">
        <v>1950</v>
      </c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40"/>
      <c r="AT344" s="33" t="s">
        <v>807</v>
      </c>
      <c r="AU344" s="33" t="s">
        <v>951</v>
      </c>
      <c r="AV344" s="36" t="s">
        <v>1015</v>
      </c>
      <c r="AW344" s="33" t="str">
        <f t="shared" ref="AW344:AW403" si="51">IF(AT344="","",CONCATENATE(AT344,"-",AU344,"-",AV344))</f>
        <v>L-SOFC502-02</v>
      </c>
      <c r="AX344" s="33" t="s">
        <v>951</v>
      </c>
      <c r="AZ344" s="81" t="str">
        <f t="shared" si="50"/>
        <v>0.6/1kV FR-CV 1C-185㎟-P</v>
      </c>
    </row>
    <row r="345" spans="1:52" s="4" customFormat="1" ht="25" hidden="1" customHeight="1">
      <c r="A345" s="60" t="str">
        <f t="shared" si="48"/>
        <v>X</v>
      </c>
      <c r="B345" s="60">
        <f t="shared" si="43"/>
        <v>321</v>
      </c>
      <c r="C345" s="55" t="str">
        <f t="shared" si="46"/>
        <v>L-SOFC502-03</v>
      </c>
      <c r="D345" s="56" t="s">
        <v>638</v>
      </c>
      <c r="E345" s="51" t="s">
        <v>93</v>
      </c>
      <c r="F345" s="16" t="s">
        <v>94</v>
      </c>
      <c r="G345" s="17" t="s">
        <v>63</v>
      </c>
      <c r="H345" s="18">
        <v>185</v>
      </c>
      <c r="I345" s="18"/>
      <c r="J345" s="18">
        <v>110</v>
      </c>
      <c r="K345" s="56">
        <f t="shared" si="47"/>
        <v>24</v>
      </c>
      <c r="L345" s="56">
        <f t="shared" si="45"/>
        <v>452.39</v>
      </c>
      <c r="M345" s="139"/>
      <c r="N345" s="143"/>
      <c r="O345" s="15">
        <v>0.48</v>
      </c>
      <c r="P345" s="18">
        <v>300</v>
      </c>
      <c r="Q345" s="18" t="s">
        <v>641</v>
      </c>
      <c r="R345" s="17" t="s">
        <v>792</v>
      </c>
      <c r="S345" s="17" t="s">
        <v>38</v>
      </c>
      <c r="T345" s="17" t="s">
        <v>1176</v>
      </c>
      <c r="U345" s="17" t="s">
        <v>1333</v>
      </c>
      <c r="V345" s="17" t="s">
        <v>359</v>
      </c>
      <c r="W345" s="17" t="s">
        <v>1306</v>
      </c>
      <c r="X345" s="17" t="str">
        <f t="shared" si="49"/>
        <v xml:space="preserve">K-TF-458  K-TF-124  K-TF-117  K-TF-108  K-TF-102                            </v>
      </c>
      <c r="Y345" s="17" t="s">
        <v>1837</v>
      </c>
      <c r="Z345" s="17" t="s">
        <v>1956</v>
      </c>
      <c r="AA345" s="17" t="s">
        <v>1957</v>
      </c>
      <c r="AB345" s="17" t="s">
        <v>1960</v>
      </c>
      <c r="AC345" s="17" t="s">
        <v>1950</v>
      </c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40"/>
      <c r="AT345" s="33" t="s">
        <v>807</v>
      </c>
      <c r="AU345" s="33" t="s">
        <v>951</v>
      </c>
      <c r="AV345" s="36" t="s">
        <v>1020</v>
      </c>
      <c r="AW345" s="33" t="str">
        <f t="shared" si="51"/>
        <v>L-SOFC502-03</v>
      </c>
      <c r="AX345" s="33" t="s">
        <v>951</v>
      </c>
      <c r="AZ345" s="81" t="str">
        <f t="shared" si="50"/>
        <v>0.6/1kV FR-CV 1C-185㎟-P</v>
      </c>
    </row>
    <row r="346" spans="1:52" s="4" customFormat="1" ht="25" hidden="1" customHeight="1">
      <c r="A346" s="60" t="str">
        <f t="shared" si="48"/>
        <v>X</v>
      </c>
      <c r="B346" s="60">
        <f t="shared" si="43"/>
        <v>322</v>
      </c>
      <c r="C346" s="55" t="str">
        <f t="shared" si="46"/>
        <v>L-SOFC502-04</v>
      </c>
      <c r="D346" s="56" t="s">
        <v>638</v>
      </c>
      <c r="E346" s="51" t="s">
        <v>106</v>
      </c>
      <c r="F346" s="16" t="s">
        <v>109</v>
      </c>
      <c r="G346" s="17" t="s">
        <v>56</v>
      </c>
      <c r="H346" s="18">
        <v>185</v>
      </c>
      <c r="I346" s="18"/>
      <c r="J346" s="18">
        <v>110</v>
      </c>
      <c r="K346" s="56">
        <f t="shared" si="47"/>
        <v>24</v>
      </c>
      <c r="L346" s="56">
        <f t="shared" si="45"/>
        <v>452.39</v>
      </c>
      <c r="M346" s="138" t="s">
        <v>1463</v>
      </c>
      <c r="N346" s="141">
        <v>63</v>
      </c>
      <c r="O346" s="15">
        <v>0.48</v>
      </c>
      <c r="P346" s="18">
        <v>300</v>
      </c>
      <c r="Q346" s="18" t="s">
        <v>640</v>
      </c>
      <c r="R346" s="17" t="s">
        <v>792</v>
      </c>
      <c r="S346" s="17" t="s">
        <v>38</v>
      </c>
      <c r="T346" s="17" t="s">
        <v>1176</v>
      </c>
      <c r="U346" s="17" t="s">
        <v>1333</v>
      </c>
      <c r="V346" s="17" t="s">
        <v>360</v>
      </c>
      <c r="W346" s="17" t="s">
        <v>1306</v>
      </c>
      <c r="X346" s="17" t="str">
        <f t="shared" si="49"/>
        <v xml:space="preserve">K-TF-458  K-TF-124  K-TF-117  K-TF-108  K-TF-102                            </v>
      </c>
      <c r="Y346" s="17" t="s">
        <v>1837</v>
      </c>
      <c r="Z346" s="17" t="s">
        <v>1956</v>
      </c>
      <c r="AA346" s="17" t="s">
        <v>1957</v>
      </c>
      <c r="AB346" s="17" t="s">
        <v>1960</v>
      </c>
      <c r="AC346" s="17" t="s">
        <v>1950</v>
      </c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40"/>
      <c r="AT346" s="33" t="s">
        <v>807</v>
      </c>
      <c r="AU346" s="33" t="s">
        <v>951</v>
      </c>
      <c r="AV346" s="36" t="s">
        <v>1021</v>
      </c>
      <c r="AW346" s="33" t="str">
        <f t="shared" si="51"/>
        <v>L-SOFC502-04</v>
      </c>
      <c r="AX346" s="33" t="s">
        <v>951</v>
      </c>
      <c r="AZ346" s="81" t="str">
        <f t="shared" si="50"/>
        <v>0.6/1kV FR-CV 1C-185㎟-P</v>
      </c>
    </row>
    <row r="347" spans="1:52" s="4" customFormat="1" ht="25" hidden="1" customHeight="1">
      <c r="A347" s="60" t="str">
        <f t="shared" si="48"/>
        <v>X</v>
      </c>
      <c r="B347" s="60">
        <f t="shared" si="43"/>
        <v>323</v>
      </c>
      <c r="C347" s="55" t="str">
        <f t="shared" si="46"/>
        <v>L-SOFC502-05</v>
      </c>
      <c r="D347" s="56" t="s">
        <v>638</v>
      </c>
      <c r="E347" s="51" t="s">
        <v>34</v>
      </c>
      <c r="F347" s="16" t="s">
        <v>99</v>
      </c>
      <c r="G347" s="17" t="s">
        <v>63</v>
      </c>
      <c r="H347" s="18">
        <v>185</v>
      </c>
      <c r="I347" s="18"/>
      <c r="J347" s="18">
        <v>110</v>
      </c>
      <c r="K347" s="56">
        <f t="shared" si="47"/>
        <v>24</v>
      </c>
      <c r="L347" s="56">
        <f t="shared" si="45"/>
        <v>452.39</v>
      </c>
      <c r="M347" s="140"/>
      <c r="N347" s="142"/>
      <c r="O347" s="15">
        <v>0.48</v>
      </c>
      <c r="P347" s="18">
        <v>300</v>
      </c>
      <c r="Q347" s="18" t="s">
        <v>640</v>
      </c>
      <c r="R347" s="17" t="s">
        <v>792</v>
      </c>
      <c r="S347" s="17" t="s">
        <v>351</v>
      </c>
      <c r="T347" s="17" t="s">
        <v>1176</v>
      </c>
      <c r="U347" s="17" t="s">
        <v>1333</v>
      </c>
      <c r="V347" s="17" t="s">
        <v>361</v>
      </c>
      <c r="W347" s="17" t="s">
        <v>1306</v>
      </c>
      <c r="X347" s="17" t="str">
        <f t="shared" si="49"/>
        <v xml:space="preserve">K-TF-458  K-TF-124  K-TF-117  K-TF-108  K-TF-102                            </v>
      </c>
      <c r="Y347" s="17" t="s">
        <v>1837</v>
      </c>
      <c r="Z347" s="17" t="s">
        <v>1956</v>
      </c>
      <c r="AA347" s="17" t="s">
        <v>1957</v>
      </c>
      <c r="AB347" s="17" t="s">
        <v>1960</v>
      </c>
      <c r="AC347" s="17" t="s">
        <v>1950</v>
      </c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40"/>
      <c r="AT347" s="33" t="s">
        <v>807</v>
      </c>
      <c r="AU347" s="33" t="s">
        <v>951</v>
      </c>
      <c r="AV347" s="36" t="s">
        <v>1022</v>
      </c>
      <c r="AW347" s="33" t="str">
        <f t="shared" si="51"/>
        <v>L-SOFC502-05</v>
      </c>
      <c r="AX347" s="33" t="s">
        <v>951</v>
      </c>
      <c r="AZ347" s="81" t="str">
        <f t="shared" si="50"/>
        <v>0.6/1kV FR-CV 1C-185㎟-P</v>
      </c>
    </row>
    <row r="348" spans="1:52" s="4" customFormat="1" ht="25" hidden="1" customHeight="1">
      <c r="A348" s="60" t="str">
        <f t="shared" si="48"/>
        <v>X</v>
      </c>
      <c r="B348" s="60">
        <f t="shared" si="43"/>
        <v>324</v>
      </c>
      <c r="C348" s="55" t="str">
        <f t="shared" si="46"/>
        <v>L-SOFC502-06</v>
      </c>
      <c r="D348" s="56" t="s">
        <v>638</v>
      </c>
      <c r="E348" s="51" t="s">
        <v>112</v>
      </c>
      <c r="F348" s="16" t="s">
        <v>94</v>
      </c>
      <c r="G348" s="17" t="s">
        <v>56</v>
      </c>
      <c r="H348" s="18">
        <v>185</v>
      </c>
      <c r="I348" s="18"/>
      <c r="J348" s="18">
        <v>110</v>
      </c>
      <c r="K348" s="56">
        <f t="shared" si="47"/>
        <v>24</v>
      </c>
      <c r="L348" s="56">
        <f t="shared" si="45"/>
        <v>452.39</v>
      </c>
      <c r="M348" s="139"/>
      <c r="N348" s="143"/>
      <c r="O348" s="15">
        <v>0.48</v>
      </c>
      <c r="P348" s="18">
        <v>300</v>
      </c>
      <c r="Q348" s="18" t="s">
        <v>642</v>
      </c>
      <c r="R348" s="17" t="s">
        <v>792</v>
      </c>
      <c r="S348" s="17" t="s">
        <v>358</v>
      </c>
      <c r="T348" s="17" t="s">
        <v>1176</v>
      </c>
      <c r="U348" s="17" t="s">
        <v>1333</v>
      </c>
      <c r="V348" s="17" t="s">
        <v>360</v>
      </c>
      <c r="W348" s="17" t="s">
        <v>1306</v>
      </c>
      <c r="X348" s="17" t="str">
        <f t="shared" si="49"/>
        <v xml:space="preserve">K-TF-458  K-TF-124  K-TF-117  K-TF-108  K-TF-102                            </v>
      </c>
      <c r="Y348" s="17" t="s">
        <v>1837</v>
      </c>
      <c r="Z348" s="17" t="s">
        <v>1956</v>
      </c>
      <c r="AA348" s="17" t="s">
        <v>1957</v>
      </c>
      <c r="AB348" s="17" t="s">
        <v>1960</v>
      </c>
      <c r="AC348" s="17" t="s">
        <v>1950</v>
      </c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40"/>
      <c r="AT348" s="33" t="s">
        <v>807</v>
      </c>
      <c r="AU348" s="33" t="s">
        <v>951</v>
      </c>
      <c r="AV348" s="36" t="s">
        <v>1023</v>
      </c>
      <c r="AW348" s="33" t="str">
        <f t="shared" si="51"/>
        <v>L-SOFC502-06</v>
      </c>
      <c r="AX348" s="33" t="s">
        <v>951</v>
      </c>
      <c r="AZ348" s="81" t="str">
        <f t="shared" si="50"/>
        <v>0.6/1kV FR-CV 1C-185㎟-P</v>
      </c>
    </row>
    <row r="349" spans="1:52" s="4" customFormat="1" ht="25" hidden="1" customHeight="1">
      <c r="A349" s="60" t="str">
        <f t="shared" si="48"/>
        <v>X</v>
      </c>
      <c r="B349" s="60">
        <f t="shared" si="43"/>
        <v>325</v>
      </c>
      <c r="C349" s="55" t="str">
        <f t="shared" si="46"/>
        <v>L-SOFC503-01</v>
      </c>
      <c r="D349" s="56" t="s">
        <v>638</v>
      </c>
      <c r="E349" s="51" t="s">
        <v>34</v>
      </c>
      <c r="F349" s="16" t="s">
        <v>108</v>
      </c>
      <c r="G349" s="17" t="s">
        <v>92</v>
      </c>
      <c r="H349" s="18">
        <v>185</v>
      </c>
      <c r="I349" s="18"/>
      <c r="J349" s="18">
        <v>105</v>
      </c>
      <c r="K349" s="56">
        <f t="shared" si="47"/>
        <v>24</v>
      </c>
      <c r="L349" s="56">
        <f t="shared" si="45"/>
        <v>452.39</v>
      </c>
      <c r="M349" s="138" t="s">
        <v>1464</v>
      </c>
      <c r="N349" s="141">
        <v>63</v>
      </c>
      <c r="O349" s="15">
        <v>0.48</v>
      </c>
      <c r="P349" s="18">
        <v>300</v>
      </c>
      <c r="Q349" s="18" t="s">
        <v>641</v>
      </c>
      <c r="R349" s="17" t="s">
        <v>792</v>
      </c>
      <c r="S349" s="17" t="s">
        <v>38</v>
      </c>
      <c r="T349" s="17" t="s">
        <v>1176</v>
      </c>
      <c r="U349" s="17" t="s">
        <v>1333</v>
      </c>
      <c r="V349" s="17" t="s">
        <v>362</v>
      </c>
      <c r="W349" s="17" t="s">
        <v>1307</v>
      </c>
      <c r="X349" s="17" t="str">
        <f t="shared" si="49"/>
        <v xml:space="preserve">K-TF-457  K-TF-223  K-TF-219                                </v>
      </c>
      <c r="Y349" s="17" t="s">
        <v>1838</v>
      </c>
      <c r="Z349" s="17" t="s">
        <v>2015</v>
      </c>
      <c r="AA349" s="17" t="s">
        <v>2016</v>
      </c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40"/>
      <c r="AT349" s="33" t="s">
        <v>807</v>
      </c>
      <c r="AU349" s="33" t="s">
        <v>952</v>
      </c>
      <c r="AV349" s="36" t="s">
        <v>1014</v>
      </c>
      <c r="AW349" s="33" t="str">
        <f t="shared" si="51"/>
        <v>L-SOFC503-01</v>
      </c>
      <c r="AX349" s="33" t="s">
        <v>952</v>
      </c>
      <c r="AZ349" s="81" t="str">
        <f t="shared" si="50"/>
        <v>0.6/1kV FR-CV 1C-185㎟-P</v>
      </c>
    </row>
    <row r="350" spans="1:52" s="4" customFormat="1" ht="25" hidden="1" customHeight="1">
      <c r="A350" s="60" t="str">
        <f t="shared" si="48"/>
        <v>X</v>
      </c>
      <c r="B350" s="60">
        <f t="shared" si="43"/>
        <v>326</v>
      </c>
      <c r="C350" s="55" t="str">
        <f t="shared" si="46"/>
        <v>L-SOFC503-02</v>
      </c>
      <c r="D350" s="56" t="s">
        <v>638</v>
      </c>
      <c r="E350" s="51" t="s">
        <v>34</v>
      </c>
      <c r="F350" s="16" t="s">
        <v>99</v>
      </c>
      <c r="G350" s="17" t="s">
        <v>56</v>
      </c>
      <c r="H350" s="18">
        <v>185</v>
      </c>
      <c r="I350" s="18"/>
      <c r="J350" s="18">
        <v>105</v>
      </c>
      <c r="K350" s="56">
        <f t="shared" si="47"/>
        <v>24</v>
      </c>
      <c r="L350" s="56">
        <f t="shared" si="45"/>
        <v>452.39</v>
      </c>
      <c r="M350" s="140"/>
      <c r="N350" s="142"/>
      <c r="O350" s="15">
        <v>0.48</v>
      </c>
      <c r="P350" s="18">
        <v>300</v>
      </c>
      <c r="Q350" s="18" t="s">
        <v>640</v>
      </c>
      <c r="R350" s="17" t="s">
        <v>792</v>
      </c>
      <c r="S350" s="17" t="s">
        <v>358</v>
      </c>
      <c r="T350" s="17" t="s">
        <v>1176</v>
      </c>
      <c r="U350" s="17" t="s">
        <v>1333</v>
      </c>
      <c r="V350" s="17" t="s">
        <v>362</v>
      </c>
      <c r="W350" s="17" t="s">
        <v>1307</v>
      </c>
      <c r="X350" s="17" t="str">
        <f t="shared" si="49"/>
        <v xml:space="preserve">K-TF-457  K-TF-223  K-TF-219                                </v>
      </c>
      <c r="Y350" s="17" t="s">
        <v>1838</v>
      </c>
      <c r="Z350" s="17" t="s">
        <v>2015</v>
      </c>
      <c r="AA350" s="17" t="s">
        <v>2016</v>
      </c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40"/>
      <c r="AT350" s="33" t="s">
        <v>807</v>
      </c>
      <c r="AU350" s="33" t="s">
        <v>952</v>
      </c>
      <c r="AV350" s="36" t="s">
        <v>1015</v>
      </c>
      <c r="AW350" s="33" t="str">
        <f t="shared" si="51"/>
        <v>L-SOFC503-02</v>
      </c>
      <c r="AX350" s="33" t="s">
        <v>952</v>
      </c>
      <c r="AZ350" s="81" t="str">
        <f t="shared" si="50"/>
        <v>0.6/1kV FR-CV 1C-185㎟-P</v>
      </c>
    </row>
    <row r="351" spans="1:52" s="4" customFormat="1" ht="25" hidden="1" customHeight="1">
      <c r="A351" s="60" t="str">
        <f t="shared" si="48"/>
        <v>X</v>
      </c>
      <c r="B351" s="60">
        <f t="shared" si="43"/>
        <v>327</v>
      </c>
      <c r="C351" s="55" t="str">
        <f t="shared" si="46"/>
        <v>L-SOFC503-03</v>
      </c>
      <c r="D351" s="56" t="s">
        <v>638</v>
      </c>
      <c r="E351" s="51" t="s">
        <v>34</v>
      </c>
      <c r="F351" s="16" t="s">
        <v>108</v>
      </c>
      <c r="G351" s="17" t="s">
        <v>132</v>
      </c>
      <c r="H351" s="18">
        <v>185</v>
      </c>
      <c r="I351" s="18"/>
      <c r="J351" s="18">
        <v>105</v>
      </c>
      <c r="K351" s="56">
        <f t="shared" si="47"/>
        <v>24</v>
      </c>
      <c r="L351" s="56">
        <f t="shared" si="45"/>
        <v>452.39</v>
      </c>
      <c r="M351" s="139"/>
      <c r="N351" s="143"/>
      <c r="O351" s="15">
        <v>0.48</v>
      </c>
      <c r="P351" s="18">
        <v>300</v>
      </c>
      <c r="Q351" s="18" t="s">
        <v>642</v>
      </c>
      <c r="R351" s="17" t="s">
        <v>792</v>
      </c>
      <c r="S351" s="17" t="s">
        <v>356</v>
      </c>
      <c r="T351" s="17" t="s">
        <v>1176</v>
      </c>
      <c r="U351" s="17" t="s">
        <v>1333</v>
      </c>
      <c r="V351" s="17" t="s">
        <v>363</v>
      </c>
      <c r="W351" s="17" t="s">
        <v>1307</v>
      </c>
      <c r="X351" s="17" t="str">
        <f t="shared" si="49"/>
        <v xml:space="preserve">K-TF-457  K-TF-223  K-TF-219                                </v>
      </c>
      <c r="Y351" s="17" t="s">
        <v>1838</v>
      </c>
      <c r="Z351" s="17" t="s">
        <v>2015</v>
      </c>
      <c r="AA351" s="17" t="s">
        <v>2016</v>
      </c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40"/>
      <c r="AT351" s="33" t="s">
        <v>807</v>
      </c>
      <c r="AU351" s="33" t="s">
        <v>952</v>
      </c>
      <c r="AV351" s="36" t="s">
        <v>1020</v>
      </c>
      <c r="AW351" s="33" t="str">
        <f t="shared" si="51"/>
        <v>L-SOFC503-03</v>
      </c>
      <c r="AX351" s="33" t="s">
        <v>952</v>
      </c>
      <c r="AZ351" s="81" t="str">
        <f t="shared" si="50"/>
        <v>0.6/1kV FR-CV 1C-185㎟-P</v>
      </c>
    </row>
    <row r="352" spans="1:52" s="4" customFormat="1" ht="25" hidden="1" customHeight="1">
      <c r="A352" s="60" t="str">
        <f t="shared" si="48"/>
        <v>X</v>
      </c>
      <c r="B352" s="60">
        <f t="shared" si="43"/>
        <v>328</v>
      </c>
      <c r="C352" s="55" t="str">
        <f t="shared" si="46"/>
        <v>L-SOFC503-04</v>
      </c>
      <c r="D352" s="56" t="s">
        <v>638</v>
      </c>
      <c r="E352" s="51" t="s">
        <v>93</v>
      </c>
      <c r="F352" s="16" t="s">
        <v>94</v>
      </c>
      <c r="G352" s="17" t="s">
        <v>56</v>
      </c>
      <c r="H352" s="18">
        <v>185</v>
      </c>
      <c r="I352" s="18"/>
      <c r="J352" s="18">
        <v>105</v>
      </c>
      <c r="K352" s="56">
        <f t="shared" si="47"/>
        <v>24</v>
      </c>
      <c r="L352" s="56">
        <f t="shared" si="45"/>
        <v>452.39</v>
      </c>
      <c r="M352" s="138" t="s">
        <v>1465</v>
      </c>
      <c r="N352" s="141">
        <v>63</v>
      </c>
      <c r="O352" s="15">
        <v>0.48</v>
      </c>
      <c r="P352" s="18">
        <v>300</v>
      </c>
      <c r="Q352" s="18" t="s">
        <v>642</v>
      </c>
      <c r="R352" s="17" t="s">
        <v>792</v>
      </c>
      <c r="S352" s="17" t="s">
        <v>351</v>
      </c>
      <c r="T352" s="17" t="s">
        <v>1176</v>
      </c>
      <c r="U352" s="17" t="s">
        <v>1333</v>
      </c>
      <c r="V352" s="17" t="s">
        <v>363</v>
      </c>
      <c r="W352" s="17" t="s">
        <v>1307</v>
      </c>
      <c r="X352" s="17" t="str">
        <f t="shared" si="49"/>
        <v xml:space="preserve">K-TF-457  K-TF-223  K-TF-219                                </v>
      </c>
      <c r="Y352" s="17" t="s">
        <v>1838</v>
      </c>
      <c r="Z352" s="17" t="s">
        <v>2015</v>
      </c>
      <c r="AA352" s="17" t="s">
        <v>2016</v>
      </c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40"/>
      <c r="AT352" s="33" t="s">
        <v>807</v>
      </c>
      <c r="AU352" s="33" t="s">
        <v>952</v>
      </c>
      <c r="AV352" s="36" t="s">
        <v>1021</v>
      </c>
      <c r="AW352" s="33" t="str">
        <f t="shared" si="51"/>
        <v>L-SOFC503-04</v>
      </c>
      <c r="AX352" s="33" t="s">
        <v>952</v>
      </c>
      <c r="AZ352" s="81" t="str">
        <f t="shared" si="50"/>
        <v>0.6/1kV FR-CV 1C-185㎟-P</v>
      </c>
    </row>
    <row r="353" spans="1:52" s="4" customFormat="1" ht="25" hidden="1" customHeight="1">
      <c r="A353" s="60" t="str">
        <f t="shared" si="48"/>
        <v>X</v>
      </c>
      <c r="B353" s="60">
        <f t="shared" si="43"/>
        <v>329</v>
      </c>
      <c r="C353" s="55" t="str">
        <f t="shared" si="46"/>
        <v>L-SOFC503-05</v>
      </c>
      <c r="D353" s="56" t="s">
        <v>638</v>
      </c>
      <c r="E353" s="51" t="s">
        <v>34</v>
      </c>
      <c r="F353" s="16" t="s">
        <v>99</v>
      </c>
      <c r="G353" s="17" t="s">
        <v>92</v>
      </c>
      <c r="H353" s="18">
        <v>185</v>
      </c>
      <c r="I353" s="18"/>
      <c r="J353" s="18">
        <v>105</v>
      </c>
      <c r="K353" s="56">
        <f t="shared" si="47"/>
        <v>24</v>
      </c>
      <c r="L353" s="56">
        <f t="shared" si="45"/>
        <v>452.39</v>
      </c>
      <c r="M353" s="140"/>
      <c r="N353" s="142"/>
      <c r="O353" s="15">
        <v>0.48</v>
      </c>
      <c r="P353" s="18">
        <v>300</v>
      </c>
      <c r="Q353" s="18" t="s">
        <v>640</v>
      </c>
      <c r="R353" s="17" t="s">
        <v>792</v>
      </c>
      <c r="S353" s="17" t="s">
        <v>364</v>
      </c>
      <c r="T353" s="17" t="s">
        <v>1176</v>
      </c>
      <c r="U353" s="17" t="s">
        <v>1333</v>
      </c>
      <c r="V353" s="17" t="s">
        <v>362</v>
      </c>
      <c r="W353" s="17" t="s">
        <v>1307</v>
      </c>
      <c r="X353" s="17" t="str">
        <f t="shared" si="49"/>
        <v xml:space="preserve">K-TF-457  K-TF-223  K-TF-219                                </v>
      </c>
      <c r="Y353" s="17" t="s">
        <v>1838</v>
      </c>
      <c r="Z353" s="17" t="s">
        <v>2015</v>
      </c>
      <c r="AA353" s="17" t="s">
        <v>2016</v>
      </c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40"/>
      <c r="AT353" s="33" t="s">
        <v>807</v>
      </c>
      <c r="AU353" s="33" t="s">
        <v>952</v>
      </c>
      <c r="AV353" s="36" t="s">
        <v>1022</v>
      </c>
      <c r="AW353" s="33" t="str">
        <f t="shared" si="51"/>
        <v>L-SOFC503-05</v>
      </c>
      <c r="AX353" s="33" t="s">
        <v>952</v>
      </c>
      <c r="AZ353" s="81" t="str">
        <f t="shared" si="50"/>
        <v>0.6/1kV FR-CV 1C-185㎟-P</v>
      </c>
    </row>
    <row r="354" spans="1:52" s="4" customFormat="1" ht="25" hidden="1" customHeight="1">
      <c r="A354" s="60" t="str">
        <f t="shared" si="48"/>
        <v>X</v>
      </c>
      <c r="B354" s="60">
        <f t="shared" si="43"/>
        <v>330</v>
      </c>
      <c r="C354" s="55" t="str">
        <f t="shared" si="46"/>
        <v>L-SOFC503-06</v>
      </c>
      <c r="D354" s="56" t="s">
        <v>638</v>
      </c>
      <c r="E354" s="51" t="s">
        <v>93</v>
      </c>
      <c r="F354" s="16" t="s">
        <v>108</v>
      </c>
      <c r="G354" s="17" t="s">
        <v>63</v>
      </c>
      <c r="H354" s="18">
        <v>185</v>
      </c>
      <c r="I354" s="18"/>
      <c r="J354" s="18">
        <v>105</v>
      </c>
      <c r="K354" s="56">
        <f t="shared" si="47"/>
        <v>24</v>
      </c>
      <c r="L354" s="56">
        <f t="shared" si="45"/>
        <v>452.39</v>
      </c>
      <c r="M354" s="139"/>
      <c r="N354" s="143"/>
      <c r="O354" s="15">
        <v>0.48</v>
      </c>
      <c r="P354" s="18">
        <v>300</v>
      </c>
      <c r="Q354" s="18" t="s">
        <v>642</v>
      </c>
      <c r="R354" s="17" t="s">
        <v>792</v>
      </c>
      <c r="S354" s="17" t="s">
        <v>351</v>
      </c>
      <c r="T354" s="17" t="s">
        <v>1176</v>
      </c>
      <c r="U354" s="17" t="s">
        <v>1333</v>
      </c>
      <c r="V354" s="17" t="s">
        <v>362</v>
      </c>
      <c r="W354" s="17" t="s">
        <v>1307</v>
      </c>
      <c r="X354" s="17" t="str">
        <f t="shared" si="49"/>
        <v xml:space="preserve">K-TF-457  K-TF-223  K-TF-219                                </v>
      </c>
      <c r="Y354" s="17" t="s">
        <v>1838</v>
      </c>
      <c r="Z354" s="17" t="s">
        <v>2015</v>
      </c>
      <c r="AA354" s="17" t="s">
        <v>2016</v>
      </c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40"/>
      <c r="AT354" s="33" t="s">
        <v>807</v>
      </c>
      <c r="AU354" s="33" t="s">
        <v>952</v>
      </c>
      <c r="AV354" s="36" t="s">
        <v>1023</v>
      </c>
      <c r="AW354" s="33" t="str">
        <f t="shared" si="51"/>
        <v>L-SOFC503-06</v>
      </c>
      <c r="AX354" s="33" t="s">
        <v>952</v>
      </c>
      <c r="AZ354" s="81" t="str">
        <f t="shared" si="50"/>
        <v>0.6/1kV FR-CV 1C-185㎟-P</v>
      </c>
    </row>
    <row r="355" spans="1:52" s="4" customFormat="1" ht="25" hidden="1" customHeight="1">
      <c r="A355" s="60" t="str">
        <f t="shared" si="48"/>
        <v>X</v>
      </c>
      <c r="B355" s="60">
        <f t="shared" si="43"/>
        <v>331</v>
      </c>
      <c r="C355" s="55" t="str">
        <f t="shared" si="46"/>
        <v>L-SOFC504-01</v>
      </c>
      <c r="D355" s="56" t="s">
        <v>638</v>
      </c>
      <c r="E355" s="51" t="s">
        <v>34</v>
      </c>
      <c r="F355" s="16" t="s">
        <v>99</v>
      </c>
      <c r="G355" s="17" t="s">
        <v>63</v>
      </c>
      <c r="H355" s="18">
        <v>185</v>
      </c>
      <c r="I355" s="18"/>
      <c r="J355" s="18">
        <v>101</v>
      </c>
      <c r="K355" s="56">
        <f t="shared" si="47"/>
        <v>24</v>
      </c>
      <c r="L355" s="56">
        <f t="shared" si="45"/>
        <v>452.39</v>
      </c>
      <c r="M355" s="138" t="s">
        <v>1466</v>
      </c>
      <c r="N355" s="141">
        <v>63</v>
      </c>
      <c r="O355" s="15">
        <v>0.48</v>
      </c>
      <c r="P355" s="18">
        <v>300</v>
      </c>
      <c r="Q355" s="18" t="s">
        <v>641</v>
      </c>
      <c r="R355" s="17" t="s">
        <v>792</v>
      </c>
      <c r="S355" s="17" t="s">
        <v>351</v>
      </c>
      <c r="T355" s="17" t="s">
        <v>1176</v>
      </c>
      <c r="U355" s="17" t="s">
        <v>1333</v>
      </c>
      <c r="V355" s="17" t="s">
        <v>365</v>
      </c>
      <c r="W355" s="17" t="s">
        <v>1308</v>
      </c>
      <c r="X355" s="17" t="str">
        <f t="shared" si="49"/>
        <v xml:space="preserve">K-TF-457  K-TF-123  K-TF-119                                </v>
      </c>
      <c r="Y355" s="17" t="s">
        <v>1838</v>
      </c>
      <c r="Z355" s="17" t="s">
        <v>1945</v>
      </c>
      <c r="AA355" s="17" t="s">
        <v>1944</v>
      </c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40"/>
      <c r="AT355" s="33" t="s">
        <v>807</v>
      </c>
      <c r="AU355" s="33" t="s">
        <v>953</v>
      </c>
      <c r="AV355" s="36" t="s">
        <v>1014</v>
      </c>
      <c r="AW355" s="33" t="str">
        <f t="shared" si="51"/>
        <v>L-SOFC504-01</v>
      </c>
      <c r="AX355" s="33" t="s">
        <v>953</v>
      </c>
      <c r="AZ355" s="81" t="str">
        <f t="shared" si="50"/>
        <v>0.6/1kV FR-CV 1C-185㎟-P</v>
      </c>
    </row>
    <row r="356" spans="1:52" s="4" customFormat="1" ht="25" hidden="1" customHeight="1">
      <c r="A356" s="60" t="str">
        <f t="shared" si="48"/>
        <v>X</v>
      </c>
      <c r="B356" s="60">
        <f t="shared" si="43"/>
        <v>332</v>
      </c>
      <c r="C356" s="55" t="str">
        <f t="shared" si="46"/>
        <v>L-SOFC504-02</v>
      </c>
      <c r="D356" s="56" t="s">
        <v>638</v>
      </c>
      <c r="E356" s="51" t="s">
        <v>93</v>
      </c>
      <c r="F356" s="16" t="s">
        <v>99</v>
      </c>
      <c r="G356" s="17" t="s">
        <v>63</v>
      </c>
      <c r="H356" s="18">
        <v>185</v>
      </c>
      <c r="I356" s="18"/>
      <c r="J356" s="18">
        <v>101</v>
      </c>
      <c r="K356" s="56">
        <f t="shared" si="47"/>
        <v>24</v>
      </c>
      <c r="L356" s="56">
        <f t="shared" si="45"/>
        <v>452.39</v>
      </c>
      <c r="M356" s="140"/>
      <c r="N356" s="142"/>
      <c r="O356" s="15">
        <v>0.48</v>
      </c>
      <c r="P356" s="18">
        <v>300</v>
      </c>
      <c r="Q356" s="18" t="s">
        <v>642</v>
      </c>
      <c r="R356" s="17" t="s">
        <v>792</v>
      </c>
      <c r="S356" s="17" t="s">
        <v>364</v>
      </c>
      <c r="T356" s="17" t="s">
        <v>1176</v>
      </c>
      <c r="U356" s="17" t="s">
        <v>1333</v>
      </c>
      <c r="V356" s="17" t="s">
        <v>366</v>
      </c>
      <c r="W356" s="17" t="s">
        <v>1308</v>
      </c>
      <c r="X356" s="17" t="str">
        <f t="shared" si="49"/>
        <v xml:space="preserve">K-TF-457  K-TF-123  K-TF-119                                </v>
      </c>
      <c r="Y356" s="17" t="s">
        <v>1838</v>
      </c>
      <c r="Z356" s="17" t="s">
        <v>1945</v>
      </c>
      <c r="AA356" s="17" t="s">
        <v>1944</v>
      </c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40"/>
      <c r="AT356" s="33" t="s">
        <v>807</v>
      </c>
      <c r="AU356" s="33" t="s">
        <v>953</v>
      </c>
      <c r="AV356" s="36" t="s">
        <v>1015</v>
      </c>
      <c r="AW356" s="33" t="str">
        <f t="shared" si="51"/>
        <v>L-SOFC504-02</v>
      </c>
      <c r="AX356" s="33" t="s">
        <v>953</v>
      </c>
      <c r="AZ356" s="81" t="str">
        <f t="shared" si="50"/>
        <v>0.6/1kV FR-CV 1C-185㎟-P</v>
      </c>
    </row>
    <row r="357" spans="1:52" s="4" customFormat="1" ht="25" hidden="1" customHeight="1">
      <c r="A357" s="60" t="str">
        <f t="shared" si="48"/>
        <v>X</v>
      </c>
      <c r="B357" s="60">
        <f t="shared" si="43"/>
        <v>333</v>
      </c>
      <c r="C357" s="55" t="str">
        <f t="shared" si="46"/>
        <v>L-SOFC504-03</v>
      </c>
      <c r="D357" s="56" t="s">
        <v>638</v>
      </c>
      <c r="E357" s="51" t="s">
        <v>34</v>
      </c>
      <c r="F357" s="16" t="s">
        <v>99</v>
      </c>
      <c r="G357" s="17" t="s">
        <v>92</v>
      </c>
      <c r="H357" s="18">
        <v>185</v>
      </c>
      <c r="I357" s="18"/>
      <c r="J357" s="18">
        <v>101</v>
      </c>
      <c r="K357" s="56">
        <f t="shared" si="47"/>
        <v>24</v>
      </c>
      <c r="L357" s="56">
        <f t="shared" si="45"/>
        <v>452.39</v>
      </c>
      <c r="M357" s="139"/>
      <c r="N357" s="143"/>
      <c r="O357" s="15">
        <v>0.48</v>
      </c>
      <c r="P357" s="18">
        <v>300</v>
      </c>
      <c r="Q357" s="18" t="s">
        <v>642</v>
      </c>
      <c r="R357" s="17" t="s">
        <v>792</v>
      </c>
      <c r="S357" s="17" t="s">
        <v>358</v>
      </c>
      <c r="T357" s="17" t="s">
        <v>1176</v>
      </c>
      <c r="U357" s="17" t="s">
        <v>1333</v>
      </c>
      <c r="V357" s="17" t="s">
        <v>365</v>
      </c>
      <c r="W357" s="17" t="s">
        <v>1308</v>
      </c>
      <c r="X357" s="17" t="str">
        <f t="shared" si="49"/>
        <v xml:space="preserve">K-TF-457  K-TF-123  K-TF-119                                </v>
      </c>
      <c r="Y357" s="17" t="s">
        <v>1838</v>
      </c>
      <c r="Z357" s="17" t="s">
        <v>1945</v>
      </c>
      <c r="AA357" s="17" t="s">
        <v>1944</v>
      </c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40"/>
      <c r="AT357" s="33" t="s">
        <v>807</v>
      </c>
      <c r="AU357" s="33" t="s">
        <v>953</v>
      </c>
      <c r="AV357" s="36" t="s">
        <v>1020</v>
      </c>
      <c r="AW357" s="33" t="str">
        <f t="shared" si="51"/>
        <v>L-SOFC504-03</v>
      </c>
      <c r="AX357" s="33" t="s">
        <v>953</v>
      </c>
      <c r="AZ357" s="81" t="str">
        <f t="shared" si="50"/>
        <v>0.6/1kV FR-CV 1C-185㎟-P</v>
      </c>
    </row>
    <row r="358" spans="1:52" s="4" customFormat="1" ht="25" hidden="1" customHeight="1">
      <c r="A358" s="60" t="str">
        <f t="shared" si="48"/>
        <v>X</v>
      </c>
      <c r="B358" s="60">
        <f t="shared" si="43"/>
        <v>334</v>
      </c>
      <c r="C358" s="55" t="str">
        <f t="shared" si="46"/>
        <v>L-SOFC504-04</v>
      </c>
      <c r="D358" s="56" t="s">
        <v>638</v>
      </c>
      <c r="E358" s="51" t="s">
        <v>34</v>
      </c>
      <c r="F358" s="16" t="s">
        <v>109</v>
      </c>
      <c r="G358" s="17" t="s">
        <v>63</v>
      </c>
      <c r="H358" s="18">
        <v>185</v>
      </c>
      <c r="I358" s="18"/>
      <c r="J358" s="18">
        <v>101</v>
      </c>
      <c r="K358" s="56">
        <f t="shared" si="47"/>
        <v>24</v>
      </c>
      <c r="L358" s="56">
        <f t="shared" si="45"/>
        <v>452.39</v>
      </c>
      <c r="M358" s="138" t="s">
        <v>1467</v>
      </c>
      <c r="N358" s="141">
        <v>63</v>
      </c>
      <c r="O358" s="15">
        <v>0.48</v>
      </c>
      <c r="P358" s="18">
        <v>300</v>
      </c>
      <c r="Q358" s="18" t="s">
        <v>641</v>
      </c>
      <c r="R358" s="17" t="s">
        <v>792</v>
      </c>
      <c r="S358" s="17" t="s">
        <v>351</v>
      </c>
      <c r="T358" s="17" t="s">
        <v>1176</v>
      </c>
      <c r="U358" s="17" t="s">
        <v>1333</v>
      </c>
      <c r="V358" s="17" t="s">
        <v>366</v>
      </c>
      <c r="W358" s="17" t="s">
        <v>1308</v>
      </c>
      <c r="X358" s="17" t="str">
        <f t="shared" si="49"/>
        <v xml:space="preserve">K-TF-457  K-TF-123  K-TF-119                                </v>
      </c>
      <c r="Y358" s="17" t="s">
        <v>1838</v>
      </c>
      <c r="Z358" s="17" t="s">
        <v>1945</v>
      </c>
      <c r="AA358" s="17" t="s">
        <v>1944</v>
      </c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40"/>
      <c r="AT358" s="33" t="s">
        <v>807</v>
      </c>
      <c r="AU358" s="33" t="s">
        <v>953</v>
      </c>
      <c r="AV358" s="36" t="s">
        <v>1021</v>
      </c>
      <c r="AW358" s="33" t="str">
        <f t="shared" si="51"/>
        <v>L-SOFC504-04</v>
      </c>
      <c r="AX358" s="33" t="s">
        <v>953</v>
      </c>
      <c r="AZ358" s="81" t="str">
        <f t="shared" si="50"/>
        <v>0.6/1kV FR-CV 1C-185㎟-P</v>
      </c>
    </row>
    <row r="359" spans="1:52" s="4" customFormat="1" ht="25" hidden="1" customHeight="1">
      <c r="A359" s="60" t="str">
        <f t="shared" si="48"/>
        <v>X</v>
      </c>
      <c r="B359" s="60">
        <f t="shared" si="43"/>
        <v>335</v>
      </c>
      <c r="C359" s="55" t="str">
        <f t="shared" si="46"/>
        <v>L-SOFC504-05</v>
      </c>
      <c r="D359" s="56" t="s">
        <v>638</v>
      </c>
      <c r="E359" s="51" t="s">
        <v>112</v>
      </c>
      <c r="F359" s="16" t="s">
        <v>99</v>
      </c>
      <c r="G359" s="17" t="s">
        <v>56</v>
      </c>
      <c r="H359" s="18">
        <v>185</v>
      </c>
      <c r="I359" s="18"/>
      <c r="J359" s="18">
        <v>101</v>
      </c>
      <c r="K359" s="56">
        <f t="shared" si="47"/>
        <v>24</v>
      </c>
      <c r="L359" s="56">
        <f t="shared" si="45"/>
        <v>452.39</v>
      </c>
      <c r="M359" s="140"/>
      <c r="N359" s="142"/>
      <c r="O359" s="15">
        <v>0.48</v>
      </c>
      <c r="P359" s="18">
        <v>300</v>
      </c>
      <c r="Q359" s="18" t="s">
        <v>642</v>
      </c>
      <c r="R359" s="17" t="s">
        <v>792</v>
      </c>
      <c r="S359" s="17" t="s">
        <v>38</v>
      </c>
      <c r="T359" s="17" t="s">
        <v>1176</v>
      </c>
      <c r="U359" s="17" t="s">
        <v>1333</v>
      </c>
      <c r="V359" s="17" t="s">
        <v>365</v>
      </c>
      <c r="W359" s="17" t="s">
        <v>1308</v>
      </c>
      <c r="X359" s="17" t="str">
        <f t="shared" si="49"/>
        <v xml:space="preserve">K-TF-457  K-TF-123  K-TF-119                                </v>
      </c>
      <c r="Y359" s="17" t="s">
        <v>1838</v>
      </c>
      <c r="Z359" s="17" t="s">
        <v>1945</v>
      </c>
      <c r="AA359" s="17" t="s">
        <v>1944</v>
      </c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40"/>
      <c r="AT359" s="33" t="s">
        <v>807</v>
      </c>
      <c r="AU359" s="33" t="s">
        <v>953</v>
      </c>
      <c r="AV359" s="36" t="s">
        <v>1022</v>
      </c>
      <c r="AW359" s="33" t="str">
        <f t="shared" si="51"/>
        <v>L-SOFC504-05</v>
      </c>
      <c r="AX359" s="33" t="s">
        <v>953</v>
      </c>
      <c r="AZ359" s="81" t="str">
        <f t="shared" si="50"/>
        <v>0.6/1kV FR-CV 1C-185㎟-P</v>
      </c>
    </row>
    <row r="360" spans="1:52" s="4" customFormat="1" ht="25" hidden="1" customHeight="1">
      <c r="A360" s="60" t="str">
        <f t="shared" si="48"/>
        <v>X</v>
      </c>
      <c r="B360" s="60">
        <f t="shared" si="43"/>
        <v>336</v>
      </c>
      <c r="C360" s="55" t="str">
        <f t="shared" si="46"/>
        <v>L-SOFC504-06</v>
      </c>
      <c r="D360" s="56" t="s">
        <v>638</v>
      </c>
      <c r="E360" s="51" t="s">
        <v>34</v>
      </c>
      <c r="F360" s="16" t="s">
        <v>94</v>
      </c>
      <c r="G360" s="17" t="s">
        <v>63</v>
      </c>
      <c r="H360" s="18">
        <v>185</v>
      </c>
      <c r="I360" s="18"/>
      <c r="J360" s="18">
        <v>101</v>
      </c>
      <c r="K360" s="56">
        <f t="shared" si="47"/>
        <v>24</v>
      </c>
      <c r="L360" s="56">
        <f t="shared" si="45"/>
        <v>452.39</v>
      </c>
      <c r="M360" s="139"/>
      <c r="N360" s="143"/>
      <c r="O360" s="15">
        <v>0.48</v>
      </c>
      <c r="P360" s="18">
        <v>300</v>
      </c>
      <c r="Q360" s="18" t="s">
        <v>641</v>
      </c>
      <c r="R360" s="17" t="s">
        <v>792</v>
      </c>
      <c r="S360" s="17" t="s">
        <v>358</v>
      </c>
      <c r="T360" s="17" t="s">
        <v>1176</v>
      </c>
      <c r="U360" s="17" t="s">
        <v>1333</v>
      </c>
      <c r="V360" s="17" t="s">
        <v>365</v>
      </c>
      <c r="W360" s="17" t="s">
        <v>1308</v>
      </c>
      <c r="X360" s="17" t="str">
        <f t="shared" si="49"/>
        <v xml:space="preserve">K-TF-457  K-TF-123  K-TF-119                                </v>
      </c>
      <c r="Y360" s="17" t="s">
        <v>1838</v>
      </c>
      <c r="Z360" s="17" t="s">
        <v>1945</v>
      </c>
      <c r="AA360" s="17" t="s">
        <v>1944</v>
      </c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40"/>
      <c r="AT360" s="33" t="s">
        <v>807</v>
      </c>
      <c r="AU360" s="33" t="s">
        <v>953</v>
      </c>
      <c r="AV360" s="36" t="s">
        <v>1023</v>
      </c>
      <c r="AW360" s="33" t="str">
        <f t="shared" si="51"/>
        <v>L-SOFC504-06</v>
      </c>
      <c r="AX360" s="33" t="s">
        <v>953</v>
      </c>
      <c r="AZ360" s="81" t="str">
        <f t="shared" si="50"/>
        <v>0.6/1kV FR-CV 1C-185㎟-P</v>
      </c>
    </row>
    <row r="361" spans="1:52" s="4" customFormat="1" ht="25" hidden="1" customHeight="1">
      <c r="A361" s="60" t="str">
        <f t="shared" si="48"/>
        <v>X</v>
      </c>
      <c r="B361" s="60">
        <f t="shared" si="43"/>
        <v>337</v>
      </c>
      <c r="C361" s="55" t="str">
        <f t="shared" si="46"/>
        <v>L-SOFC505-01</v>
      </c>
      <c r="D361" s="56" t="s">
        <v>638</v>
      </c>
      <c r="E361" s="51" t="s">
        <v>93</v>
      </c>
      <c r="F361" s="16" t="s">
        <v>99</v>
      </c>
      <c r="G361" s="17" t="s">
        <v>6</v>
      </c>
      <c r="H361" s="18">
        <v>185</v>
      </c>
      <c r="I361" s="18"/>
      <c r="J361" s="18">
        <v>96</v>
      </c>
      <c r="K361" s="56">
        <f t="shared" si="47"/>
        <v>24</v>
      </c>
      <c r="L361" s="56">
        <f t="shared" si="45"/>
        <v>452.39</v>
      </c>
      <c r="M361" s="138" t="s">
        <v>1468</v>
      </c>
      <c r="N361" s="141">
        <v>63</v>
      </c>
      <c r="O361" s="15">
        <v>0.48</v>
      </c>
      <c r="P361" s="18">
        <v>300</v>
      </c>
      <c r="Q361" s="18" t="s">
        <v>641</v>
      </c>
      <c r="R361" s="17" t="s">
        <v>792</v>
      </c>
      <c r="S361" s="17" t="s">
        <v>351</v>
      </c>
      <c r="T361" s="17" t="s">
        <v>1176</v>
      </c>
      <c r="U361" s="17" t="s">
        <v>1333</v>
      </c>
      <c r="V361" s="17" t="s">
        <v>367</v>
      </c>
      <c r="W361" s="17" t="s">
        <v>1309</v>
      </c>
      <c r="X361" s="17" t="str">
        <f t="shared" si="49"/>
        <v xml:space="preserve">K-TF-457  K-TF-323  K-TF-322                                </v>
      </c>
      <c r="Y361" s="17" t="s">
        <v>1838</v>
      </c>
      <c r="Z361" s="17" t="s">
        <v>1961</v>
      </c>
      <c r="AA361" s="17" t="s">
        <v>1962</v>
      </c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40"/>
      <c r="AT361" s="33" t="s">
        <v>807</v>
      </c>
      <c r="AU361" s="33" t="s">
        <v>954</v>
      </c>
      <c r="AV361" s="36" t="s">
        <v>1014</v>
      </c>
      <c r="AW361" s="33" t="str">
        <f t="shared" si="51"/>
        <v>L-SOFC505-01</v>
      </c>
      <c r="AX361" s="33" t="s">
        <v>954</v>
      </c>
      <c r="AZ361" s="81" t="str">
        <f t="shared" si="50"/>
        <v>0.6/1kV FR-CV 1C-185㎟-P</v>
      </c>
    </row>
    <row r="362" spans="1:52" s="4" customFormat="1" ht="25" hidden="1" customHeight="1">
      <c r="A362" s="60" t="str">
        <f t="shared" si="48"/>
        <v>X</v>
      </c>
      <c r="B362" s="60">
        <f t="shared" si="43"/>
        <v>338</v>
      </c>
      <c r="C362" s="55" t="str">
        <f t="shared" si="46"/>
        <v>L-SOFC505-02</v>
      </c>
      <c r="D362" s="56" t="s">
        <v>638</v>
      </c>
      <c r="E362" s="51" t="s">
        <v>93</v>
      </c>
      <c r="F362" s="16" t="s">
        <v>94</v>
      </c>
      <c r="G362" s="17" t="s">
        <v>63</v>
      </c>
      <c r="H362" s="18">
        <v>185</v>
      </c>
      <c r="I362" s="18"/>
      <c r="J362" s="18">
        <v>96</v>
      </c>
      <c r="K362" s="56">
        <f t="shared" si="47"/>
        <v>24</v>
      </c>
      <c r="L362" s="56">
        <f t="shared" si="45"/>
        <v>452.39</v>
      </c>
      <c r="M362" s="140"/>
      <c r="N362" s="142"/>
      <c r="O362" s="15">
        <v>0.48</v>
      </c>
      <c r="P362" s="18">
        <v>300</v>
      </c>
      <c r="Q362" s="18" t="s">
        <v>642</v>
      </c>
      <c r="R362" s="17" t="s">
        <v>792</v>
      </c>
      <c r="S362" s="17" t="s">
        <v>351</v>
      </c>
      <c r="T362" s="17" t="s">
        <v>1176</v>
      </c>
      <c r="U362" s="17" t="s">
        <v>1333</v>
      </c>
      <c r="V362" s="17" t="s">
        <v>368</v>
      </c>
      <c r="W362" s="17" t="s">
        <v>1309</v>
      </c>
      <c r="X362" s="17" t="str">
        <f t="shared" si="49"/>
        <v xml:space="preserve">K-TF-457  K-TF-323  K-TF-322                                </v>
      </c>
      <c r="Y362" s="17" t="s">
        <v>1838</v>
      </c>
      <c r="Z362" s="17" t="s">
        <v>1961</v>
      </c>
      <c r="AA362" s="17" t="s">
        <v>1962</v>
      </c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40"/>
      <c r="AT362" s="33" t="s">
        <v>807</v>
      </c>
      <c r="AU362" s="33" t="s">
        <v>954</v>
      </c>
      <c r="AV362" s="36" t="s">
        <v>1015</v>
      </c>
      <c r="AW362" s="33" t="str">
        <f t="shared" si="51"/>
        <v>L-SOFC505-02</v>
      </c>
      <c r="AX362" s="33" t="s">
        <v>954</v>
      </c>
      <c r="AZ362" s="81" t="str">
        <f t="shared" si="50"/>
        <v>0.6/1kV FR-CV 1C-185㎟-P</v>
      </c>
    </row>
    <row r="363" spans="1:52" s="4" customFormat="1" ht="25" hidden="1" customHeight="1">
      <c r="A363" s="60" t="str">
        <f t="shared" si="48"/>
        <v>X</v>
      </c>
      <c r="B363" s="60">
        <f t="shared" si="43"/>
        <v>339</v>
      </c>
      <c r="C363" s="55" t="str">
        <f t="shared" si="46"/>
        <v>L-SOFC505-03</v>
      </c>
      <c r="D363" s="56" t="s">
        <v>638</v>
      </c>
      <c r="E363" s="51" t="s">
        <v>34</v>
      </c>
      <c r="F363" s="16" t="s">
        <v>99</v>
      </c>
      <c r="G363" s="17" t="s">
        <v>56</v>
      </c>
      <c r="H363" s="18">
        <v>185</v>
      </c>
      <c r="I363" s="18"/>
      <c r="J363" s="18">
        <v>96</v>
      </c>
      <c r="K363" s="56">
        <f t="shared" si="47"/>
        <v>24</v>
      </c>
      <c r="L363" s="56">
        <f t="shared" si="45"/>
        <v>452.39</v>
      </c>
      <c r="M363" s="139"/>
      <c r="N363" s="143"/>
      <c r="O363" s="15">
        <v>0.48</v>
      </c>
      <c r="P363" s="18">
        <v>300</v>
      </c>
      <c r="Q363" s="18" t="s">
        <v>642</v>
      </c>
      <c r="R363" s="17" t="s">
        <v>792</v>
      </c>
      <c r="S363" s="17" t="s">
        <v>351</v>
      </c>
      <c r="T363" s="17" t="s">
        <v>1176</v>
      </c>
      <c r="U363" s="17" t="s">
        <v>1333</v>
      </c>
      <c r="V363" s="17" t="s">
        <v>369</v>
      </c>
      <c r="W363" s="17" t="s">
        <v>1309</v>
      </c>
      <c r="X363" s="17" t="str">
        <f t="shared" si="49"/>
        <v xml:space="preserve">K-TF-457  K-TF-323  K-TF-322                                </v>
      </c>
      <c r="Y363" s="17" t="s">
        <v>1838</v>
      </c>
      <c r="Z363" s="17" t="s">
        <v>1961</v>
      </c>
      <c r="AA363" s="17" t="s">
        <v>1962</v>
      </c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40"/>
      <c r="AT363" s="33" t="s">
        <v>807</v>
      </c>
      <c r="AU363" s="33" t="s">
        <v>954</v>
      </c>
      <c r="AV363" s="36" t="s">
        <v>1020</v>
      </c>
      <c r="AW363" s="33" t="str">
        <f t="shared" si="51"/>
        <v>L-SOFC505-03</v>
      </c>
      <c r="AX363" s="33" t="s">
        <v>954</v>
      </c>
      <c r="AZ363" s="81" t="str">
        <f t="shared" si="50"/>
        <v>0.6/1kV FR-CV 1C-185㎟-P</v>
      </c>
    </row>
    <row r="364" spans="1:52" s="4" customFormat="1" ht="25" hidden="1" customHeight="1">
      <c r="A364" s="60" t="str">
        <f t="shared" si="48"/>
        <v>X</v>
      </c>
      <c r="B364" s="60">
        <f t="shared" si="43"/>
        <v>340</v>
      </c>
      <c r="C364" s="55" t="str">
        <f t="shared" si="46"/>
        <v>L-SOFC505-04</v>
      </c>
      <c r="D364" s="56" t="s">
        <v>638</v>
      </c>
      <c r="E364" s="51" t="s">
        <v>93</v>
      </c>
      <c r="F364" s="16" t="s">
        <v>99</v>
      </c>
      <c r="G364" s="17" t="s">
        <v>56</v>
      </c>
      <c r="H364" s="18">
        <v>185</v>
      </c>
      <c r="I364" s="18"/>
      <c r="J364" s="18">
        <v>96</v>
      </c>
      <c r="K364" s="56">
        <f t="shared" si="47"/>
        <v>24</v>
      </c>
      <c r="L364" s="56">
        <f t="shared" si="45"/>
        <v>452.39</v>
      </c>
      <c r="M364" s="138" t="s">
        <v>1469</v>
      </c>
      <c r="N364" s="141">
        <v>63</v>
      </c>
      <c r="O364" s="15">
        <v>0.48</v>
      </c>
      <c r="P364" s="18">
        <v>300</v>
      </c>
      <c r="Q364" s="18" t="s">
        <v>640</v>
      </c>
      <c r="R364" s="17" t="s">
        <v>792</v>
      </c>
      <c r="S364" s="17" t="s">
        <v>38</v>
      </c>
      <c r="T364" s="17" t="s">
        <v>1176</v>
      </c>
      <c r="U364" s="17" t="s">
        <v>1333</v>
      </c>
      <c r="V364" s="17" t="s">
        <v>367</v>
      </c>
      <c r="W364" s="17" t="s">
        <v>1309</v>
      </c>
      <c r="X364" s="17" t="str">
        <f t="shared" si="49"/>
        <v xml:space="preserve">K-TF-457  K-TF-323  K-TF-322                                </v>
      </c>
      <c r="Y364" s="17" t="s">
        <v>1838</v>
      </c>
      <c r="Z364" s="17" t="s">
        <v>1961</v>
      </c>
      <c r="AA364" s="17" t="s">
        <v>1962</v>
      </c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40"/>
      <c r="AT364" s="33" t="s">
        <v>807</v>
      </c>
      <c r="AU364" s="33" t="s">
        <v>954</v>
      </c>
      <c r="AV364" s="36" t="s">
        <v>1021</v>
      </c>
      <c r="AW364" s="33" t="str">
        <f t="shared" si="51"/>
        <v>L-SOFC505-04</v>
      </c>
      <c r="AX364" s="33" t="s">
        <v>954</v>
      </c>
      <c r="AZ364" s="81" t="str">
        <f t="shared" si="50"/>
        <v>0.6/1kV FR-CV 1C-185㎟-P</v>
      </c>
    </row>
    <row r="365" spans="1:52" s="4" customFormat="1" ht="25" hidden="1" customHeight="1">
      <c r="A365" s="60" t="str">
        <f t="shared" si="48"/>
        <v>X</v>
      </c>
      <c r="B365" s="60">
        <f t="shared" si="43"/>
        <v>341</v>
      </c>
      <c r="C365" s="55" t="str">
        <f t="shared" si="46"/>
        <v>L-SOFC505-05</v>
      </c>
      <c r="D365" s="56" t="s">
        <v>638</v>
      </c>
      <c r="E365" s="51" t="s">
        <v>93</v>
      </c>
      <c r="F365" s="16" t="s">
        <v>99</v>
      </c>
      <c r="G365" s="17" t="s">
        <v>63</v>
      </c>
      <c r="H365" s="18">
        <v>185</v>
      </c>
      <c r="I365" s="18"/>
      <c r="J365" s="18">
        <v>96</v>
      </c>
      <c r="K365" s="56">
        <f t="shared" si="47"/>
        <v>24</v>
      </c>
      <c r="L365" s="56">
        <f t="shared" si="45"/>
        <v>452.39</v>
      </c>
      <c r="M365" s="140"/>
      <c r="N365" s="142"/>
      <c r="O365" s="15">
        <v>0.48</v>
      </c>
      <c r="P365" s="18">
        <v>300</v>
      </c>
      <c r="Q365" s="18" t="s">
        <v>640</v>
      </c>
      <c r="R365" s="17" t="s">
        <v>792</v>
      </c>
      <c r="S365" s="17" t="s">
        <v>351</v>
      </c>
      <c r="T365" s="17" t="s">
        <v>1176</v>
      </c>
      <c r="U365" s="17" t="s">
        <v>1333</v>
      </c>
      <c r="V365" s="17" t="s">
        <v>367</v>
      </c>
      <c r="W365" s="17" t="s">
        <v>1309</v>
      </c>
      <c r="X365" s="17" t="str">
        <f t="shared" si="49"/>
        <v xml:space="preserve">K-TF-457  K-TF-323  K-TF-322                                </v>
      </c>
      <c r="Y365" s="17" t="s">
        <v>1838</v>
      </c>
      <c r="Z365" s="17" t="s">
        <v>1961</v>
      </c>
      <c r="AA365" s="17" t="s">
        <v>1962</v>
      </c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40"/>
      <c r="AT365" s="33" t="s">
        <v>807</v>
      </c>
      <c r="AU365" s="33" t="s">
        <v>954</v>
      </c>
      <c r="AV365" s="36" t="s">
        <v>1022</v>
      </c>
      <c r="AW365" s="33" t="str">
        <f t="shared" si="51"/>
        <v>L-SOFC505-05</v>
      </c>
      <c r="AX365" s="33" t="s">
        <v>954</v>
      </c>
      <c r="AZ365" s="81" t="str">
        <f t="shared" si="50"/>
        <v>0.6/1kV FR-CV 1C-185㎟-P</v>
      </c>
    </row>
    <row r="366" spans="1:52" s="4" customFormat="1" ht="25" hidden="1" customHeight="1">
      <c r="A366" s="60" t="str">
        <f t="shared" si="48"/>
        <v>X</v>
      </c>
      <c r="B366" s="60">
        <f t="shared" si="43"/>
        <v>342</v>
      </c>
      <c r="C366" s="55" t="str">
        <f t="shared" si="46"/>
        <v>L-SOFC505-06</v>
      </c>
      <c r="D366" s="56" t="s">
        <v>638</v>
      </c>
      <c r="E366" s="51" t="s">
        <v>34</v>
      </c>
      <c r="F366" s="16" t="s">
        <v>109</v>
      </c>
      <c r="G366" s="17" t="s">
        <v>6</v>
      </c>
      <c r="H366" s="18">
        <v>185</v>
      </c>
      <c r="I366" s="18"/>
      <c r="J366" s="18">
        <v>96</v>
      </c>
      <c r="K366" s="56">
        <f t="shared" si="47"/>
        <v>24</v>
      </c>
      <c r="L366" s="56">
        <f t="shared" si="45"/>
        <v>452.39</v>
      </c>
      <c r="M366" s="139"/>
      <c r="N366" s="143"/>
      <c r="O366" s="15">
        <v>0.48</v>
      </c>
      <c r="P366" s="18">
        <v>300</v>
      </c>
      <c r="Q366" s="18" t="s">
        <v>642</v>
      </c>
      <c r="R366" s="17" t="s">
        <v>792</v>
      </c>
      <c r="S366" s="17" t="s">
        <v>351</v>
      </c>
      <c r="T366" s="17" t="s">
        <v>1176</v>
      </c>
      <c r="U366" s="17" t="s">
        <v>1333</v>
      </c>
      <c r="V366" s="17" t="s">
        <v>367</v>
      </c>
      <c r="W366" s="17" t="s">
        <v>1309</v>
      </c>
      <c r="X366" s="17" t="str">
        <f t="shared" si="49"/>
        <v xml:space="preserve">K-TF-457  K-TF-323  K-TF-322                                </v>
      </c>
      <c r="Y366" s="17" t="s">
        <v>1838</v>
      </c>
      <c r="Z366" s="17" t="s">
        <v>1961</v>
      </c>
      <c r="AA366" s="17" t="s">
        <v>1962</v>
      </c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40"/>
      <c r="AT366" s="33" t="s">
        <v>807</v>
      </c>
      <c r="AU366" s="33" t="s">
        <v>954</v>
      </c>
      <c r="AV366" s="36" t="s">
        <v>1023</v>
      </c>
      <c r="AW366" s="33" t="str">
        <f t="shared" si="51"/>
        <v>L-SOFC505-06</v>
      </c>
      <c r="AX366" s="33" t="s">
        <v>954</v>
      </c>
      <c r="AZ366" s="81" t="str">
        <f t="shared" si="50"/>
        <v>0.6/1kV FR-CV 1C-185㎟-P</v>
      </c>
    </row>
    <row r="367" spans="1:52" s="4" customFormat="1" ht="25" hidden="1" customHeight="1">
      <c r="A367" s="60" t="str">
        <f t="shared" si="48"/>
        <v>X</v>
      </c>
      <c r="B367" s="60">
        <f t="shared" si="43"/>
        <v>343</v>
      </c>
      <c r="C367" s="55" t="str">
        <f t="shared" si="46"/>
        <v>L-SOFC506-01</v>
      </c>
      <c r="D367" s="56" t="s">
        <v>638</v>
      </c>
      <c r="E367" s="51" t="s">
        <v>100</v>
      </c>
      <c r="F367" s="16" t="s">
        <v>94</v>
      </c>
      <c r="G367" s="17" t="s">
        <v>63</v>
      </c>
      <c r="H367" s="18">
        <v>185</v>
      </c>
      <c r="I367" s="18"/>
      <c r="J367" s="18">
        <v>94</v>
      </c>
      <c r="K367" s="56">
        <f t="shared" si="47"/>
        <v>24</v>
      </c>
      <c r="L367" s="56">
        <f t="shared" si="45"/>
        <v>452.39</v>
      </c>
      <c r="M367" s="138" t="s">
        <v>1470</v>
      </c>
      <c r="N367" s="141">
        <v>63</v>
      </c>
      <c r="O367" s="15">
        <v>0.48</v>
      </c>
      <c r="P367" s="18">
        <v>300</v>
      </c>
      <c r="Q367" s="18" t="s">
        <v>640</v>
      </c>
      <c r="R367" s="17" t="s">
        <v>792</v>
      </c>
      <c r="S367" s="17" t="s">
        <v>351</v>
      </c>
      <c r="T367" s="17" t="s">
        <v>1176</v>
      </c>
      <c r="U367" s="17" t="s">
        <v>1333</v>
      </c>
      <c r="V367" s="17" t="s">
        <v>370</v>
      </c>
      <c r="W367" s="17" t="s">
        <v>1310</v>
      </c>
      <c r="X367" s="17" t="str">
        <f t="shared" si="49"/>
        <v xml:space="preserve">K-TF-457  K-TF-323  K-TF-322                                </v>
      </c>
      <c r="Y367" s="17" t="s">
        <v>1838</v>
      </c>
      <c r="Z367" s="17" t="s">
        <v>1961</v>
      </c>
      <c r="AA367" s="17" t="s">
        <v>1962</v>
      </c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40"/>
      <c r="AT367" s="33" t="s">
        <v>807</v>
      </c>
      <c r="AU367" s="33" t="s">
        <v>955</v>
      </c>
      <c r="AV367" s="36" t="s">
        <v>1014</v>
      </c>
      <c r="AW367" s="33" t="str">
        <f t="shared" si="51"/>
        <v>L-SOFC506-01</v>
      </c>
      <c r="AX367" s="33" t="s">
        <v>955</v>
      </c>
      <c r="AZ367" s="81" t="str">
        <f t="shared" si="50"/>
        <v>0.6/1kV FR-CV 1C-185㎟-P</v>
      </c>
    </row>
    <row r="368" spans="1:52" s="4" customFormat="1" ht="25" hidden="1" customHeight="1">
      <c r="A368" s="60" t="str">
        <f t="shared" si="48"/>
        <v>X</v>
      </c>
      <c r="B368" s="60">
        <f t="shared" si="43"/>
        <v>344</v>
      </c>
      <c r="C368" s="55" t="str">
        <f t="shared" si="46"/>
        <v>L-SOFC506-02</v>
      </c>
      <c r="D368" s="56" t="s">
        <v>638</v>
      </c>
      <c r="E368" s="51" t="s">
        <v>106</v>
      </c>
      <c r="F368" s="16" t="s">
        <v>94</v>
      </c>
      <c r="G368" s="17" t="s">
        <v>56</v>
      </c>
      <c r="H368" s="18">
        <v>185</v>
      </c>
      <c r="I368" s="18"/>
      <c r="J368" s="18">
        <v>94</v>
      </c>
      <c r="K368" s="56">
        <f t="shared" si="47"/>
        <v>24</v>
      </c>
      <c r="L368" s="56">
        <f t="shared" si="45"/>
        <v>452.39</v>
      </c>
      <c r="M368" s="140"/>
      <c r="N368" s="142"/>
      <c r="O368" s="15">
        <v>0.48</v>
      </c>
      <c r="P368" s="18">
        <v>300</v>
      </c>
      <c r="Q368" s="18" t="s">
        <v>642</v>
      </c>
      <c r="R368" s="17" t="s">
        <v>792</v>
      </c>
      <c r="S368" s="17" t="s">
        <v>38</v>
      </c>
      <c r="T368" s="17" t="s">
        <v>1176</v>
      </c>
      <c r="U368" s="17" t="s">
        <v>1333</v>
      </c>
      <c r="V368" s="17" t="s">
        <v>371</v>
      </c>
      <c r="W368" s="17" t="s">
        <v>1310</v>
      </c>
      <c r="X368" s="17" t="str">
        <f t="shared" si="49"/>
        <v xml:space="preserve">K-TF-457  K-TF-323  K-TF-322                                </v>
      </c>
      <c r="Y368" s="17" t="s">
        <v>1838</v>
      </c>
      <c r="Z368" s="17" t="s">
        <v>1961</v>
      </c>
      <c r="AA368" s="17" t="s">
        <v>1962</v>
      </c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40"/>
      <c r="AT368" s="33" t="s">
        <v>807</v>
      </c>
      <c r="AU368" s="33" t="s">
        <v>955</v>
      </c>
      <c r="AV368" s="36" t="s">
        <v>1015</v>
      </c>
      <c r="AW368" s="33" t="str">
        <f t="shared" si="51"/>
        <v>L-SOFC506-02</v>
      </c>
      <c r="AX368" s="33" t="s">
        <v>955</v>
      </c>
      <c r="AZ368" s="81" t="str">
        <f t="shared" si="50"/>
        <v>0.6/1kV FR-CV 1C-185㎟-P</v>
      </c>
    </row>
    <row r="369" spans="1:52" s="4" customFormat="1" ht="25" hidden="1" customHeight="1">
      <c r="A369" s="60" t="str">
        <f t="shared" si="48"/>
        <v>X</v>
      </c>
      <c r="B369" s="60">
        <f t="shared" ref="B369:B414" si="52">IF(C368="",B367+1,B368+1)</f>
        <v>345</v>
      </c>
      <c r="C369" s="55" t="str">
        <f t="shared" si="46"/>
        <v>L-SOFC506-03</v>
      </c>
      <c r="D369" s="56" t="s">
        <v>638</v>
      </c>
      <c r="E369" s="51" t="s">
        <v>93</v>
      </c>
      <c r="F369" s="16" t="s">
        <v>94</v>
      </c>
      <c r="G369" s="17" t="s">
        <v>6</v>
      </c>
      <c r="H369" s="18">
        <v>185</v>
      </c>
      <c r="I369" s="18"/>
      <c r="J369" s="18">
        <v>94</v>
      </c>
      <c r="K369" s="56">
        <f t="shared" si="47"/>
        <v>24</v>
      </c>
      <c r="L369" s="56">
        <f t="shared" si="45"/>
        <v>452.39</v>
      </c>
      <c r="M369" s="139"/>
      <c r="N369" s="143"/>
      <c r="O369" s="15">
        <v>0.48</v>
      </c>
      <c r="P369" s="18">
        <v>300</v>
      </c>
      <c r="Q369" s="18" t="s">
        <v>641</v>
      </c>
      <c r="R369" s="17" t="s">
        <v>792</v>
      </c>
      <c r="S369" s="17" t="s">
        <v>38</v>
      </c>
      <c r="T369" s="17" t="s">
        <v>1176</v>
      </c>
      <c r="U369" s="17" t="s">
        <v>1333</v>
      </c>
      <c r="V369" s="17" t="s">
        <v>371</v>
      </c>
      <c r="W369" s="17" t="s">
        <v>1310</v>
      </c>
      <c r="X369" s="17" t="str">
        <f t="shared" si="49"/>
        <v xml:space="preserve">K-TF-457  K-TF-323  K-TF-322                                </v>
      </c>
      <c r="Y369" s="17" t="s">
        <v>1838</v>
      </c>
      <c r="Z369" s="17" t="s">
        <v>1961</v>
      </c>
      <c r="AA369" s="17" t="s">
        <v>1962</v>
      </c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40"/>
      <c r="AT369" s="33" t="s">
        <v>807</v>
      </c>
      <c r="AU369" s="33" t="s">
        <v>955</v>
      </c>
      <c r="AV369" s="36" t="s">
        <v>1020</v>
      </c>
      <c r="AW369" s="33" t="str">
        <f t="shared" si="51"/>
        <v>L-SOFC506-03</v>
      </c>
      <c r="AX369" s="33" t="s">
        <v>955</v>
      </c>
      <c r="AZ369" s="81" t="str">
        <f t="shared" si="50"/>
        <v>0.6/1kV FR-CV 1C-185㎟-P</v>
      </c>
    </row>
    <row r="370" spans="1:52" s="4" customFormat="1" ht="25" hidden="1" customHeight="1">
      <c r="A370" s="60" t="str">
        <f t="shared" si="48"/>
        <v>X</v>
      </c>
      <c r="B370" s="60">
        <f t="shared" si="52"/>
        <v>346</v>
      </c>
      <c r="C370" s="55" t="str">
        <f t="shared" si="46"/>
        <v>L-SOFC506-04</v>
      </c>
      <c r="D370" s="56" t="s">
        <v>638</v>
      </c>
      <c r="E370" s="51" t="s">
        <v>34</v>
      </c>
      <c r="F370" s="16" t="s">
        <v>109</v>
      </c>
      <c r="G370" s="17" t="s">
        <v>63</v>
      </c>
      <c r="H370" s="18">
        <v>185</v>
      </c>
      <c r="I370" s="18"/>
      <c r="J370" s="18">
        <v>94</v>
      </c>
      <c r="K370" s="56">
        <f t="shared" si="47"/>
        <v>24</v>
      </c>
      <c r="L370" s="56">
        <f t="shared" si="45"/>
        <v>452.39</v>
      </c>
      <c r="M370" s="138" t="s">
        <v>1471</v>
      </c>
      <c r="N370" s="141">
        <v>63</v>
      </c>
      <c r="O370" s="15">
        <v>0.48</v>
      </c>
      <c r="P370" s="18">
        <v>300</v>
      </c>
      <c r="Q370" s="18" t="s">
        <v>642</v>
      </c>
      <c r="R370" s="17" t="s">
        <v>792</v>
      </c>
      <c r="S370" s="17" t="s">
        <v>351</v>
      </c>
      <c r="T370" s="17" t="s">
        <v>1176</v>
      </c>
      <c r="U370" s="17" t="s">
        <v>1333</v>
      </c>
      <c r="V370" s="17" t="s">
        <v>370</v>
      </c>
      <c r="W370" s="17" t="s">
        <v>1310</v>
      </c>
      <c r="X370" s="17" t="str">
        <f t="shared" si="49"/>
        <v xml:space="preserve">K-TF-457  K-TF-323  K-TF-322                                </v>
      </c>
      <c r="Y370" s="17" t="s">
        <v>1838</v>
      </c>
      <c r="Z370" s="17" t="s">
        <v>1961</v>
      </c>
      <c r="AA370" s="17" t="s">
        <v>1962</v>
      </c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40"/>
      <c r="AT370" s="33" t="s">
        <v>807</v>
      </c>
      <c r="AU370" s="33" t="s">
        <v>955</v>
      </c>
      <c r="AV370" s="36" t="s">
        <v>1021</v>
      </c>
      <c r="AW370" s="33" t="str">
        <f t="shared" si="51"/>
        <v>L-SOFC506-04</v>
      </c>
      <c r="AX370" s="33" t="s">
        <v>955</v>
      </c>
      <c r="AZ370" s="81" t="str">
        <f t="shared" si="50"/>
        <v>0.6/1kV FR-CV 1C-185㎟-P</v>
      </c>
    </row>
    <row r="371" spans="1:52" s="4" customFormat="1" ht="25" hidden="1" customHeight="1">
      <c r="A371" s="60" t="str">
        <f t="shared" si="48"/>
        <v>X</v>
      </c>
      <c r="B371" s="60">
        <f t="shared" si="52"/>
        <v>347</v>
      </c>
      <c r="C371" s="55" t="str">
        <f t="shared" si="46"/>
        <v>L-SOFC506-05</v>
      </c>
      <c r="D371" s="56" t="s">
        <v>638</v>
      </c>
      <c r="E371" s="51" t="s">
        <v>112</v>
      </c>
      <c r="F371" s="16" t="s">
        <v>99</v>
      </c>
      <c r="G371" s="17" t="s">
        <v>56</v>
      </c>
      <c r="H371" s="18">
        <v>185</v>
      </c>
      <c r="I371" s="18"/>
      <c r="J371" s="18">
        <v>94</v>
      </c>
      <c r="K371" s="56">
        <f t="shared" si="47"/>
        <v>24</v>
      </c>
      <c r="L371" s="56">
        <f t="shared" si="45"/>
        <v>452.39</v>
      </c>
      <c r="M371" s="140"/>
      <c r="N371" s="142"/>
      <c r="O371" s="15">
        <v>0.48</v>
      </c>
      <c r="P371" s="18">
        <v>300</v>
      </c>
      <c r="Q371" s="18" t="s">
        <v>642</v>
      </c>
      <c r="R371" s="17" t="s">
        <v>792</v>
      </c>
      <c r="S371" s="17" t="s">
        <v>38</v>
      </c>
      <c r="T371" s="17" t="s">
        <v>1176</v>
      </c>
      <c r="U371" s="17" t="s">
        <v>1333</v>
      </c>
      <c r="V371" s="17" t="s">
        <v>371</v>
      </c>
      <c r="W371" s="17" t="s">
        <v>1310</v>
      </c>
      <c r="X371" s="17" t="str">
        <f t="shared" si="49"/>
        <v xml:space="preserve">K-TF-457  K-TF-323  K-TF-322                                </v>
      </c>
      <c r="Y371" s="17" t="s">
        <v>1838</v>
      </c>
      <c r="Z371" s="17" t="s">
        <v>1961</v>
      </c>
      <c r="AA371" s="17" t="s">
        <v>1962</v>
      </c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40"/>
      <c r="AT371" s="33" t="s">
        <v>807</v>
      </c>
      <c r="AU371" s="33" t="s">
        <v>955</v>
      </c>
      <c r="AV371" s="36" t="s">
        <v>1022</v>
      </c>
      <c r="AW371" s="33" t="str">
        <f t="shared" si="51"/>
        <v>L-SOFC506-05</v>
      </c>
      <c r="AX371" s="33" t="s">
        <v>955</v>
      </c>
      <c r="AZ371" s="81" t="str">
        <f t="shared" si="50"/>
        <v>0.6/1kV FR-CV 1C-185㎟-P</v>
      </c>
    </row>
    <row r="372" spans="1:52" s="4" customFormat="1" ht="25" hidden="1" customHeight="1">
      <c r="A372" s="60" t="str">
        <f t="shared" si="48"/>
        <v>X</v>
      </c>
      <c r="B372" s="60">
        <f t="shared" si="52"/>
        <v>348</v>
      </c>
      <c r="C372" s="55" t="str">
        <f t="shared" si="46"/>
        <v>L-SOFC506-06</v>
      </c>
      <c r="D372" s="56" t="s">
        <v>638</v>
      </c>
      <c r="E372" s="51" t="s">
        <v>34</v>
      </c>
      <c r="F372" s="16" t="s">
        <v>94</v>
      </c>
      <c r="G372" s="17" t="s">
        <v>63</v>
      </c>
      <c r="H372" s="18">
        <v>185</v>
      </c>
      <c r="I372" s="18"/>
      <c r="J372" s="18">
        <v>94</v>
      </c>
      <c r="K372" s="56">
        <f t="shared" si="47"/>
        <v>24</v>
      </c>
      <c r="L372" s="56">
        <f t="shared" si="45"/>
        <v>452.39</v>
      </c>
      <c r="M372" s="139"/>
      <c r="N372" s="143"/>
      <c r="O372" s="15">
        <v>0.48</v>
      </c>
      <c r="P372" s="18">
        <v>300</v>
      </c>
      <c r="Q372" s="18" t="s">
        <v>642</v>
      </c>
      <c r="R372" s="17" t="s">
        <v>792</v>
      </c>
      <c r="S372" s="17" t="s">
        <v>358</v>
      </c>
      <c r="T372" s="17" t="s">
        <v>1176</v>
      </c>
      <c r="U372" s="17" t="s">
        <v>1333</v>
      </c>
      <c r="V372" s="17" t="s">
        <v>371</v>
      </c>
      <c r="W372" s="17" t="s">
        <v>1310</v>
      </c>
      <c r="X372" s="17" t="str">
        <f t="shared" si="49"/>
        <v xml:space="preserve">K-TF-457  K-TF-323  K-TF-322                                </v>
      </c>
      <c r="Y372" s="17" t="s">
        <v>1838</v>
      </c>
      <c r="Z372" s="17" t="s">
        <v>1961</v>
      </c>
      <c r="AA372" s="17" t="s">
        <v>1962</v>
      </c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40"/>
      <c r="AT372" s="33" t="s">
        <v>807</v>
      </c>
      <c r="AU372" s="33" t="s">
        <v>955</v>
      </c>
      <c r="AV372" s="36" t="s">
        <v>1023</v>
      </c>
      <c r="AW372" s="33" t="str">
        <f t="shared" si="51"/>
        <v>L-SOFC506-06</v>
      </c>
      <c r="AX372" s="33" t="s">
        <v>955</v>
      </c>
      <c r="AZ372" s="81" t="str">
        <f t="shared" si="50"/>
        <v>0.6/1kV FR-CV 1C-185㎟-P</v>
      </c>
    </row>
    <row r="373" spans="1:52" s="4" customFormat="1" ht="25" hidden="1" customHeight="1">
      <c r="A373" s="60" t="str">
        <f t="shared" ref="A373:A404" si="53">IFERROR(IF(MATCH($A$18,Y373:AQ373,0),"O","X"),"X")</f>
        <v>X</v>
      </c>
      <c r="B373" s="60">
        <f t="shared" si="52"/>
        <v>349</v>
      </c>
      <c r="C373" s="55" t="str">
        <f t="shared" si="46"/>
        <v>L-SOFC507-01</v>
      </c>
      <c r="D373" s="56" t="s">
        <v>638</v>
      </c>
      <c r="E373" s="51" t="s">
        <v>93</v>
      </c>
      <c r="F373" s="16" t="s">
        <v>99</v>
      </c>
      <c r="G373" s="17" t="s">
        <v>6</v>
      </c>
      <c r="H373" s="18">
        <v>185</v>
      </c>
      <c r="I373" s="18"/>
      <c r="J373" s="18">
        <v>96</v>
      </c>
      <c r="K373" s="56">
        <f t="shared" si="47"/>
        <v>24</v>
      </c>
      <c r="L373" s="56">
        <f t="shared" si="45"/>
        <v>452.39</v>
      </c>
      <c r="M373" s="138" t="s">
        <v>1472</v>
      </c>
      <c r="N373" s="141">
        <v>63</v>
      </c>
      <c r="O373" s="15">
        <v>0.48</v>
      </c>
      <c r="P373" s="18">
        <v>300</v>
      </c>
      <c r="Q373" s="18" t="s">
        <v>642</v>
      </c>
      <c r="R373" s="17" t="s">
        <v>792</v>
      </c>
      <c r="S373" s="17" t="s">
        <v>351</v>
      </c>
      <c r="T373" s="17" t="s">
        <v>1176</v>
      </c>
      <c r="U373" s="17" t="s">
        <v>1333</v>
      </c>
      <c r="V373" s="17" t="s">
        <v>372</v>
      </c>
      <c r="W373" s="17" t="s">
        <v>1311</v>
      </c>
      <c r="X373" s="17" t="str">
        <f t="shared" si="49"/>
        <v xml:space="preserve">K-TF-457  K-TF-323  K-TF-322                                </v>
      </c>
      <c r="Y373" s="17" t="s">
        <v>1838</v>
      </c>
      <c r="Z373" s="17" t="s">
        <v>1961</v>
      </c>
      <c r="AA373" s="17" t="s">
        <v>1962</v>
      </c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40"/>
      <c r="AT373" s="33" t="s">
        <v>807</v>
      </c>
      <c r="AU373" s="33" t="s">
        <v>956</v>
      </c>
      <c r="AV373" s="36" t="s">
        <v>1014</v>
      </c>
      <c r="AW373" s="33" t="str">
        <f t="shared" si="51"/>
        <v>L-SOFC507-01</v>
      </c>
      <c r="AX373" s="33" t="s">
        <v>956</v>
      </c>
      <c r="AZ373" s="81" t="str">
        <f t="shared" ref="AZ373:AZ404" si="54">IF(F373="","",CONCATENATE(E373," ",F373," ",G373,"-",H373,"㎟","-",D373))</f>
        <v>0.6/1kV FR-CV 1C-185㎟-P</v>
      </c>
    </row>
    <row r="374" spans="1:52" s="4" customFormat="1" ht="25" hidden="1" customHeight="1">
      <c r="A374" s="60" t="str">
        <f t="shared" si="53"/>
        <v>X</v>
      </c>
      <c r="B374" s="60">
        <f t="shared" si="52"/>
        <v>350</v>
      </c>
      <c r="C374" s="55" t="str">
        <f t="shared" si="46"/>
        <v>L-SOFC507-02</v>
      </c>
      <c r="D374" s="56" t="s">
        <v>638</v>
      </c>
      <c r="E374" s="51" t="s">
        <v>93</v>
      </c>
      <c r="F374" s="16" t="s">
        <v>99</v>
      </c>
      <c r="G374" s="17" t="s">
        <v>63</v>
      </c>
      <c r="H374" s="18">
        <v>185</v>
      </c>
      <c r="I374" s="18"/>
      <c r="J374" s="18">
        <v>96</v>
      </c>
      <c r="K374" s="56">
        <f t="shared" si="47"/>
        <v>24</v>
      </c>
      <c r="L374" s="56">
        <f t="shared" si="45"/>
        <v>452.39</v>
      </c>
      <c r="M374" s="140"/>
      <c r="N374" s="142"/>
      <c r="O374" s="15">
        <v>0.48</v>
      </c>
      <c r="P374" s="18">
        <v>300</v>
      </c>
      <c r="Q374" s="18" t="s">
        <v>642</v>
      </c>
      <c r="R374" s="17" t="s">
        <v>792</v>
      </c>
      <c r="S374" s="17" t="s">
        <v>38</v>
      </c>
      <c r="T374" s="17" t="s">
        <v>1176</v>
      </c>
      <c r="U374" s="17" t="s">
        <v>1333</v>
      </c>
      <c r="V374" s="17" t="s">
        <v>373</v>
      </c>
      <c r="W374" s="17" t="s">
        <v>1311</v>
      </c>
      <c r="X374" s="17" t="str">
        <f t="shared" si="49"/>
        <v xml:space="preserve">K-TF-457  K-TF-323  K-TF-322                                </v>
      </c>
      <c r="Y374" s="17" t="s">
        <v>1838</v>
      </c>
      <c r="Z374" s="17" t="s">
        <v>1961</v>
      </c>
      <c r="AA374" s="17" t="s">
        <v>1962</v>
      </c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40"/>
      <c r="AT374" s="33" t="s">
        <v>807</v>
      </c>
      <c r="AU374" s="33" t="s">
        <v>956</v>
      </c>
      <c r="AV374" s="36" t="s">
        <v>1015</v>
      </c>
      <c r="AW374" s="33" t="str">
        <f t="shared" si="51"/>
        <v>L-SOFC507-02</v>
      </c>
      <c r="AX374" s="33" t="s">
        <v>956</v>
      </c>
      <c r="AZ374" s="81" t="str">
        <f t="shared" si="54"/>
        <v>0.6/1kV FR-CV 1C-185㎟-P</v>
      </c>
    </row>
    <row r="375" spans="1:52" s="4" customFormat="1" ht="25" hidden="1" customHeight="1">
      <c r="A375" s="60" t="str">
        <f t="shared" si="53"/>
        <v>X</v>
      </c>
      <c r="B375" s="60">
        <f t="shared" si="52"/>
        <v>351</v>
      </c>
      <c r="C375" s="55" t="str">
        <f t="shared" si="46"/>
        <v>L-SOFC507-03</v>
      </c>
      <c r="D375" s="56" t="s">
        <v>638</v>
      </c>
      <c r="E375" s="51" t="s">
        <v>100</v>
      </c>
      <c r="F375" s="16" t="s">
        <v>121</v>
      </c>
      <c r="G375" s="17" t="s">
        <v>92</v>
      </c>
      <c r="H375" s="18">
        <v>185</v>
      </c>
      <c r="I375" s="18"/>
      <c r="J375" s="18">
        <v>96</v>
      </c>
      <c r="K375" s="56">
        <f t="shared" si="47"/>
        <v>24</v>
      </c>
      <c r="L375" s="56">
        <f t="shared" si="45"/>
        <v>452.39</v>
      </c>
      <c r="M375" s="139"/>
      <c r="N375" s="143"/>
      <c r="O375" s="15">
        <v>0.48</v>
      </c>
      <c r="P375" s="18">
        <v>300</v>
      </c>
      <c r="Q375" s="18" t="s">
        <v>642</v>
      </c>
      <c r="R375" s="17" t="s">
        <v>792</v>
      </c>
      <c r="S375" s="17" t="s">
        <v>38</v>
      </c>
      <c r="T375" s="17" t="s">
        <v>1176</v>
      </c>
      <c r="U375" s="17" t="s">
        <v>1333</v>
      </c>
      <c r="V375" s="17" t="s">
        <v>374</v>
      </c>
      <c r="W375" s="17" t="s">
        <v>1311</v>
      </c>
      <c r="X375" s="17" t="str">
        <f t="shared" si="49"/>
        <v xml:space="preserve">K-TF-457  K-TF-323  K-TF-322                                </v>
      </c>
      <c r="Y375" s="17" t="s">
        <v>1838</v>
      </c>
      <c r="Z375" s="17" t="s">
        <v>1961</v>
      </c>
      <c r="AA375" s="17" t="s">
        <v>1962</v>
      </c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40"/>
      <c r="AT375" s="33" t="s">
        <v>807</v>
      </c>
      <c r="AU375" s="33" t="s">
        <v>956</v>
      </c>
      <c r="AV375" s="36" t="s">
        <v>1020</v>
      </c>
      <c r="AW375" s="33" t="str">
        <f t="shared" si="51"/>
        <v>L-SOFC507-03</v>
      </c>
      <c r="AX375" s="33" t="s">
        <v>956</v>
      </c>
      <c r="AZ375" s="81" t="str">
        <f t="shared" si="54"/>
        <v>0.6/1kV FR-CV 1C-185㎟-P</v>
      </c>
    </row>
    <row r="376" spans="1:52" s="4" customFormat="1" ht="25" hidden="1" customHeight="1">
      <c r="A376" s="60" t="str">
        <f t="shared" si="53"/>
        <v>X</v>
      </c>
      <c r="B376" s="60">
        <f t="shared" si="52"/>
        <v>352</v>
      </c>
      <c r="C376" s="55" t="str">
        <f t="shared" si="46"/>
        <v>L-SOFC507-04</v>
      </c>
      <c r="D376" s="56" t="s">
        <v>638</v>
      </c>
      <c r="E376" s="51" t="s">
        <v>93</v>
      </c>
      <c r="F376" s="16" t="s">
        <v>94</v>
      </c>
      <c r="G376" s="17" t="s">
        <v>56</v>
      </c>
      <c r="H376" s="18">
        <v>185</v>
      </c>
      <c r="I376" s="18"/>
      <c r="J376" s="18">
        <v>96</v>
      </c>
      <c r="K376" s="56">
        <f t="shared" si="47"/>
        <v>24</v>
      </c>
      <c r="L376" s="56">
        <f t="shared" si="45"/>
        <v>452.39</v>
      </c>
      <c r="M376" s="138" t="s">
        <v>1473</v>
      </c>
      <c r="N376" s="141">
        <v>63</v>
      </c>
      <c r="O376" s="15">
        <v>0.48</v>
      </c>
      <c r="P376" s="18">
        <v>300</v>
      </c>
      <c r="Q376" s="18" t="s">
        <v>642</v>
      </c>
      <c r="R376" s="17" t="s">
        <v>792</v>
      </c>
      <c r="S376" s="17" t="s">
        <v>356</v>
      </c>
      <c r="T376" s="17" t="s">
        <v>1176</v>
      </c>
      <c r="U376" s="17" t="s">
        <v>1333</v>
      </c>
      <c r="V376" s="17" t="s">
        <v>373</v>
      </c>
      <c r="W376" s="17" t="s">
        <v>1311</v>
      </c>
      <c r="X376" s="17" t="str">
        <f t="shared" si="49"/>
        <v xml:space="preserve">K-TF-457  K-TF-323  K-TF-322                                </v>
      </c>
      <c r="Y376" s="17" t="s">
        <v>1838</v>
      </c>
      <c r="Z376" s="17" t="s">
        <v>1961</v>
      </c>
      <c r="AA376" s="17" t="s">
        <v>1962</v>
      </c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40"/>
      <c r="AT376" s="33" t="s">
        <v>807</v>
      </c>
      <c r="AU376" s="33" t="s">
        <v>956</v>
      </c>
      <c r="AV376" s="36" t="s">
        <v>1021</v>
      </c>
      <c r="AW376" s="33" t="str">
        <f t="shared" si="51"/>
        <v>L-SOFC507-04</v>
      </c>
      <c r="AX376" s="33" t="s">
        <v>956</v>
      </c>
      <c r="AZ376" s="81" t="str">
        <f t="shared" si="54"/>
        <v>0.6/1kV FR-CV 1C-185㎟-P</v>
      </c>
    </row>
    <row r="377" spans="1:52" s="4" customFormat="1" ht="25" hidden="1" customHeight="1">
      <c r="A377" s="60" t="str">
        <f t="shared" si="53"/>
        <v>X</v>
      </c>
      <c r="B377" s="60">
        <f t="shared" si="52"/>
        <v>353</v>
      </c>
      <c r="C377" s="55" t="str">
        <f t="shared" si="46"/>
        <v>L-SOFC507-05</v>
      </c>
      <c r="D377" s="56" t="s">
        <v>638</v>
      </c>
      <c r="E377" s="51" t="s">
        <v>34</v>
      </c>
      <c r="F377" s="16" t="s">
        <v>99</v>
      </c>
      <c r="G377" s="17" t="s">
        <v>92</v>
      </c>
      <c r="H377" s="18">
        <v>185</v>
      </c>
      <c r="I377" s="18"/>
      <c r="J377" s="18">
        <v>96</v>
      </c>
      <c r="K377" s="56">
        <f t="shared" si="47"/>
        <v>24</v>
      </c>
      <c r="L377" s="56">
        <f t="shared" si="45"/>
        <v>452.39</v>
      </c>
      <c r="M377" s="140"/>
      <c r="N377" s="142"/>
      <c r="O377" s="15">
        <v>0.48</v>
      </c>
      <c r="P377" s="18">
        <v>300</v>
      </c>
      <c r="Q377" s="18" t="s">
        <v>642</v>
      </c>
      <c r="R377" s="17" t="s">
        <v>792</v>
      </c>
      <c r="S377" s="17" t="s">
        <v>38</v>
      </c>
      <c r="T377" s="17" t="s">
        <v>1176</v>
      </c>
      <c r="U377" s="17" t="s">
        <v>1333</v>
      </c>
      <c r="V377" s="17" t="s">
        <v>373</v>
      </c>
      <c r="W377" s="17" t="s">
        <v>1311</v>
      </c>
      <c r="X377" s="17" t="str">
        <f t="shared" si="49"/>
        <v xml:space="preserve">K-TF-457  K-TF-323  K-TF-322                                </v>
      </c>
      <c r="Y377" s="17" t="s">
        <v>1838</v>
      </c>
      <c r="Z377" s="17" t="s">
        <v>1961</v>
      </c>
      <c r="AA377" s="17" t="s">
        <v>1962</v>
      </c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40"/>
      <c r="AT377" s="33" t="s">
        <v>807</v>
      </c>
      <c r="AU377" s="33" t="s">
        <v>956</v>
      </c>
      <c r="AV377" s="36" t="s">
        <v>1022</v>
      </c>
      <c r="AW377" s="33" t="str">
        <f t="shared" si="51"/>
        <v>L-SOFC507-05</v>
      </c>
      <c r="AX377" s="33" t="s">
        <v>956</v>
      </c>
      <c r="AZ377" s="81" t="str">
        <f t="shared" si="54"/>
        <v>0.6/1kV FR-CV 1C-185㎟-P</v>
      </c>
    </row>
    <row r="378" spans="1:52" s="4" customFormat="1" ht="25" hidden="1" customHeight="1">
      <c r="A378" s="60" t="str">
        <f t="shared" si="53"/>
        <v>X</v>
      </c>
      <c r="B378" s="60">
        <f t="shared" si="52"/>
        <v>354</v>
      </c>
      <c r="C378" s="55" t="str">
        <f t="shared" si="46"/>
        <v>L-SOFC507-06</v>
      </c>
      <c r="D378" s="56" t="s">
        <v>638</v>
      </c>
      <c r="E378" s="51" t="s">
        <v>201</v>
      </c>
      <c r="F378" s="16" t="s">
        <v>99</v>
      </c>
      <c r="G378" s="17" t="s">
        <v>63</v>
      </c>
      <c r="H378" s="18">
        <v>185</v>
      </c>
      <c r="I378" s="18"/>
      <c r="J378" s="18">
        <v>96</v>
      </c>
      <c r="K378" s="56">
        <f t="shared" si="47"/>
        <v>24</v>
      </c>
      <c r="L378" s="56">
        <f t="shared" si="45"/>
        <v>452.39</v>
      </c>
      <c r="M378" s="139"/>
      <c r="N378" s="143"/>
      <c r="O378" s="15">
        <v>0.48</v>
      </c>
      <c r="P378" s="18">
        <v>300</v>
      </c>
      <c r="Q378" s="18" t="s">
        <v>642</v>
      </c>
      <c r="R378" s="17" t="s">
        <v>792</v>
      </c>
      <c r="S378" s="17" t="s">
        <v>351</v>
      </c>
      <c r="T378" s="17" t="s">
        <v>1176</v>
      </c>
      <c r="U378" s="17" t="s">
        <v>1333</v>
      </c>
      <c r="V378" s="17" t="s">
        <v>375</v>
      </c>
      <c r="W378" s="17" t="s">
        <v>1311</v>
      </c>
      <c r="X378" s="17" t="str">
        <f t="shared" si="49"/>
        <v xml:space="preserve">K-TF-457  K-TF-323  K-TF-322                                </v>
      </c>
      <c r="Y378" s="17" t="s">
        <v>1838</v>
      </c>
      <c r="Z378" s="17" t="s">
        <v>1961</v>
      </c>
      <c r="AA378" s="17" t="s">
        <v>1962</v>
      </c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40"/>
      <c r="AT378" s="33" t="s">
        <v>807</v>
      </c>
      <c r="AU378" s="33" t="s">
        <v>956</v>
      </c>
      <c r="AV378" s="36" t="s">
        <v>1023</v>
      </c>
      <c r="AW378" s="33" t="str">
        <f t="shared" si="51"/>
        <v>L-SOFC507-06</v>
      </c>
      <c r="AX378" s="33" t="s">
        <v>956</v>
      </c>
      <c r="AZ378" s="81" t="str">
        <f t="shared" si="54"/>
        <v>0.6/1kV FR-CV 1C-185㎟-P</v>
      </c>
    </row>
    <row r="379" spans="1:52" s="4" customFormat="1" ht="25" hidden="1" customHeight="1">
      <c r="A379" s="60" t="str">
        <f t="shared" si="53"/>
        <v>X</v>
      </c>
      <c r="B379" s="60">
        <f t="shared" si="52"/>
        <v>355</v>
      </c>
      <c r="C379" s="55" t="str">
        <f t="shared" si="46"/>
        <v>L-SOFC508-01</v>
      </c>
      <c r="D379" s="56" t="s">
        <v>638</v>
      </c>
      <c r="E379" s="51" t="s">
        <v>93</v>
      </c>
      <c r="F379" s="16" t="s">
        <v>94</v>
      </c>
      <c r="G379" s="17" t="s">
        <v>132</v>
      </c>
      <c r="H379" s="18">
        <v>185</v>
      </c>
      <c r="I379" s="18"/>
      <c r="J379" s="18">
        <v>97</v>
      </c>
      <c r="K379" s="56">
        <f t="shared" si="47"/>
        <v>24</v>
      </c>
      <c r="L379" s="56">
        <f t="shared" si="45"/>
        <v>452.39</v>
      </c>
      <c r="M379" s="138" t="s">
        <v>1474</v>
      </c>
      <c r="N379" s="141">
        <v>63</v>
      </c>
      <c r="O379" s="15">
        <v>0.48</v>
      </c>
      <c r="P379" s="18">
        <v>300</v>
      </c>
      <c r="Q379" s="18" t="s">
        <v>641</v>
      </c>
      <c r="R379" s="17" t="s">
        <v>792</v>
      </c>
      <c r="S379" s="17" t="s">
        <v>354</v>
      </c>
      <c r="T379" s="17" t="s">
        <v>1176</v>
      </c>
      <c r="U379" s="17" t="s">
        <v>1333</v>
      </c>
      <c r="V379" s="17" t="s">
        <v>376</v>
      </c>
      <c r="W379" s="17" t="s">
        <v>1312</v>
      </c>
      <c r="X379" s="17" t="str">
        <f t="shared" si="49"/>
        <v xml:space="preserve">K-TF-458  K-TF-124  K-TF-122                                </v>
      </c>
      <c r="Y379" s="17" t="s">
        <v>1837</v>
      </c>
      <c r="Z379" s="17" t="s">
        <v>1956</v>
      </c>
      <c r="AA379" s="17" t="s">
        <v>1946</v>
      </c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40"/>
      <c r="AT379" s="33" t="s">
        <v>807</v>
      </c>
      <c r="AU379" s="33" t="s">
        <v>957</v>
      </c>
      <c r="AV379" s="36" t="s">
        <v>1014</v>
      </c>
      <c r="AW379" s="33" t="str">
        <f t="shared" si="51"/>
        <v>L-SOFC508-01</v>
      </c>
      <c r="AX379" s="33" t="s">
        <v>957</v>
      </c>
      <c r="AZ379" s="81" t="str">
        <f t="shared" si="54"/>
        <v>0.6/1kV FR-CV 1C-185㎟-P</v>
      </c>
    </row>
    <row r="380" spans="1:52" s="4" customFormat="1" ht="25" hidden="1" customHeight="1">
      <c r="A380" s="60" t="str">
        <f t="shared" si="53"/>
        <v>X</v>
      </c>
      <c r="B380" s="60">
        <f t="shared" si="52"/>
        <v>356</v>
      </c>
      <c r="C380" s="55" t="str">
        <f t="shared" si="46"/>
        <v>L-SOFC508-02</v>
      </c>
      <c r="D380" s="56" t="s">
        <v>638</v>
      </c>
      <c r="E380" s="51" t="s">
        <v>34</v>
      </c>
      <c r="F380" s="16" t="s">
        <v>99</v>
      </c>
      <c r="G380" s="17" t="s">
        <v>63</v>
      </c>
      <c r="H380" s="18">
        <v>185</v>
      </c>
      <c r="I380" s="18"/>
      <c r="J380" s="18">
        <v>97</v>
      </c>
      <c r="K380" s="56">
        <f t="shared" si="47"/>
        <v>24</v>
      </c>
      <c r="L380" s="56">
        <f t="shared" si="45"/>
        <v>452.39</v>
      </c>
      <c r="M380" s="140"/>
      <c r="N380" s="142"/>
      <c r="O380" s="15">
        <v>0.48</v>
      </c>
      <c r="P380" s="18">
        <v>300</v>
      </c>
      <c r="Q380" s="18" t="s">
        <v>640</v>
      </c>
      <c r="R380" s="17" t="s">
        <v>792</v>
      </c>
      <c r="S380" s="17" t="s">
        <v>351</v>
      </c>
      <c r="T380" s="17" t="s">
        <v>1176</v>
      </c>
      <c r="U380" s="17" t="s">
        <v>1333</v>
      </c>
      <c r="V380" s="17" t="s">
        <v>377</v>
      </c>
      <c r="W380" s="17" t="s">
        <v>1312</v>
      </c>
      <c r="X380" s="17" t="str">
        <f t="shared" si="49"/>
        <v xml:space="preserve">K-TF-458  K-TF-124  K-TF-122                                </v>
      </c>
      <c r="Y380" s="17" t="s">
        <v>1837</v>
      </c>
      <c r="Z380" s="17" t="s">
        <v>1956</v>
      </c>
      <c r="AA380" s="17" t="s">
        <v>1946</v>
      </c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40"/>
      <c r="AT380" s="33" t="s">
        <v>807</v>
      </c>
      <c r="AU380" s="33" t="s">
        <v>957</v>
      </c>
      <c r="AV380" s="36" t="s">
        <v>1015</v>
      </c>
      <c r="AW380" s="33" t="str">
        <f t="shared" si="51"/>
        <v>L-SOFC508-02</v>
      </c>
      <c r="AX380" s="33" t="s">
        <v>957</v>
      </c>
      <c r="AZ380" s="81" t="str">
        <f t="shared" si="54"/>
        <v>0.6/1kV FR-CV 1C-185㎟-P</v>
      </c>
    </row>
    <row r="381" spans="1:52" s="4" customFormat="1" ht="25" hidden="1" customHeight="1">
      <c r="A381" s="60" t="str">
        <f t="shared" si="53"/>
        <v>X</v>
      </c>
      <c r="B381" s="60">
        <f t="shared" si="52"/>
        <v>357</v>
      </c>
      <c r="C381" s="55" t="str">
        <f t="shared" si="46"/>
        <v>L-SOFC508-03</v>
      </c>
      <c r="D381" s="56" t="s">
        <v>638</v>
      </c>
      <c r="E381" s="51" t="s">
        <v>34</v>
      </c>
      <c r="F381" s="16" t="s">
        <v>99</v>
      </c>
      <c r="G381" s="17" t="s">
        <v>56</v>
      </c>
      <c r="H381" s="18">
        <v>185</v>
      </c>
      <c r="I381" s="18"/>
      <c r="J381" s="18">
        <v>97</v>
      </c>
      <c r="K381" s="56">
        <f t="shared" si="47"/>
        <v>24</v>
      </c>
      <c r="L381" s="56">
        <f t="shared" si="45"/>
        <v>452.39</v>
      </c>
      <c r="M381" s="139"/>
      <c r="N381" s="143"/>
      <c r="O381" s="15">
        <v>0.48</v>
      </c>
      <c r="P381" s="18">
        <v>300</v>
      </c>
      <c r="Q381" s="18" t="s">
        <v>642</v>
      </c>
      <c r="R381" s="17" t="s">
        <v>792</v>
      </c>
      <c r="S381" s="17" t="s">
        <v>358</v>
      </c>
      <c r="T381" s="17" t="s">
        <v>1176</v>
      </c>
      <c r="U381" s="17" t="s">
        <v>1333</v>
      </c>
      <c r="V381" s="17" t="s">
        <v>378</v>
      </c>
      <c r="W381" s="17" t="s">
        <v>1312</v>
      </c>
      <c r="X381" s="17" t="str">
        <f t="shared" si="49"/>
        <v xml:space="preserve">K-TF-458  K-TF-124  K-TF-122                                </v>
      </c>
      <c r="Y381" s="17" t="s">
        <v>1837</v>
      </c>
      <c r="Z381" s="17" t="s">
        <v>1956</v>
      </c>
      <c r="AA381" s="17" t="s">
        <v>1946</v>
      </c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40"/>
      <c r="AT381" s="33" t="s">
        <v>807</v>
      </c>
      <c r="AU381" s="33" t="s">
        <v>957</v>
      </c>
      <c r="AV381" s="36" t="s">
        <v>1020</v>
      </c>
      <c r="AW381" s="33" t="str">
        <f t="shared" si="51"/>
        <v>L-SOFC508-03</v>
      </c>
      <c r="AX381" s="33" t="s">
        <v>957</v>
      </c>
      <c r="AZ381" s="81" t="str">
        <f t="shared" si="54"/>
        <v>0.6/1kV FR-CV 1C-185㎟-P</v>
      </c>
    </row>
    <row r="382" spans="1:52" s="4" customFormat="1" ht="25" hidden="1" customHeight="1">
      <c r="A382" s="60" t="str">
        <f t="shared" si="53"/>
        <v>X</v>
      </c>
      <c r="B382" s="60">
        <f t="shared" si="52"/>
        <v>358</v>
      </c>
      <c r="C382" s="55" t="str">
        <f t="shared" si="46"/>
        <v>L-SOFC508-04</v>
      </c>
      <c r="D382" s="56" t="s">
        <v>638</v>
      </c>
      <c r="E382" s="51" t="s">
        <v>34</v>
      </c>
      <c r="F382" s="16" t="s">
        <v>108</v>
      </c>
      <c r="G382" s="17" t="s">
        <v>132</v>
      </c>
      <c r="H382" s="18">
        <v>185</v>
      </c>
      <c r="I382" s="18"/>
      <c r="J382" s="18">
        <v>97</v>
      </c>
      <c r="K382" s="56">
        <f t="shared" si="47"/>
        <v>24</v>
      </c>
      <c r="L382" s="56">
        <f t="shared" si="45"/>
        <v>452.39</v>
      </c>
      <c r="M382" s="138" t="s">
        <v>1475</v>
      </c>
      <c r="N382" s="141">
        <v>63</v>
      </c>
      <c r="O382" s="15">
        <v>0.48</v>
      </c>
      <c r="P382" s="18">
        <v>300</v>
      </c>
      <c r="Q382" s="18" t="s">
        <v>641</v>
      </c>
      <c r="R382" s="17" t="s">
        <v>792</v>
      </c>
      <c r="S382" s="17" t="s">
        <v>356</v>
      </c>
      <c r="T382" s="17" t="s">
        <v>1176</v>
      </c>
      <c r="U382" s="17" t="s">
        <v>1333</v>
      </c>
      <c r="V382" s="17" t="s">
        <v>376</v>
      </c>
      <c r="W382" s="17" t="s">
        <v>1312</v>
      </c>
      <c r="X382" s="17" t="str">
        <f t="shared" si="49"/>
        <v xml:space="preserve">K-TF-458  K-TF-124  K-TF-122                                </v>
      </c>
      <c r="Y382" s="17" t="s">
        <v>1837</v>
      </c>
      <c r="Z382" s="17" t="s">
        <v>1956</v>
      </c>
      <c r="AA382" s="17" t="s">
        <v>1946</v>
      </c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40"/>
      <c r="AT382" s="33" t="s">
        <v>807</v>
      </c>
      <c r="AU382" s="33" t="s">
        <v>957</v>
      </c>
      <c r="AV382" s="36" t="s">
        <v>1021</v>
      </c>
      <c r="AW382" s="33" t="str">
        <f t="shared" si="51"/>
        <v>L-SOFC508-04</v>
      </c>
      <c r="AX382" s="33" t="s">
        <v>957</v>
      </c>
      <c r="AZ382" s="81" t="str">
        <f t="shared" si="54"/>
        <v>0.6/1kV FR-CV 1C-185㎟-P</v>
      </c>
    </row>
    <row r="383" spans="1:52" s="4" customFormat="1" ht="25" hidden="1" customHeight="1">
      <c r="A383" s="60" t="str">
        <f t="shared" si="53"/>
        <v>X</v>
      </c>
      <c r="B383" s="60">
        <f t="shared" si="52"/>
        <v>359</v>
      </c>
      <c r="C383" s="55" t="str">
        <f t="shared" si="46"/>
        <v>L-SOFC508-05</v>
      </c>
      <c r="D383" s="56" t="s">
        <v>638</v>
      </c>
      <c r="E383" s="51" t="s">
        <v>106</v>
      </c>
      <c r="F383" s="16" t="s">
        <v>109</v>
      </c>
      <c r="G383" s="17" t="s">
        <v>63</v>
      </c>
      <c r="H383" s="18">
        <v>185</v>
      </c>
      <c r="I383" s="18"/>
      <c r="J383" s="18">
        <v>97</v>
      </c>
      <c r="K383" s="56">
        <f t="shared" si="47"/>
        <v>24</v>
      </c>
      <c r="L383" s="56">
        <f t="shared" si="45"/>
        <v>452.39</v>
      </c>
      <c r="M383" s="140"/>
      <c r="N383" s="142"/>
      <c r="O383" s="15">
        <v>0.48</v>
      </c>
      <c r="P383" s="18">
        <v>300</v>
      </c>
      <c r="Q383" s="18" t="s">
        <v>642</v>
      </c>
      <c r="R383" s="17" t="s">
        <v>792</v>
      </c>
      <c r="S383" s="17" t="s">
        <v>358</v>
      </c>
      <c r="T383" s="17" t="s">
        <v>1176</v>
      </c>
      <c r="U383" s="17" t="s">
        <v>1333</v>
      </c>
      <c r="V383" s="17" t="s">
        <v>378</v>
      </c>
      <c r="W383" s="17" t="s">
        <v>1312</v>
      </c>
      <c r="X383" s="17" t="str">
        <f t="shared" si="49"/>
        <v xml:space="preserve">K-TF-458  K-TF-124  K-TF-122                                </v>
      </c>
      <c r="Y383" s="17" t="s">
        <v>1837</v>
      </c>
      <c r="Z383" s="17" t="s">
        <v>1956</v>
      </c>
      <c r="AA383" s="17" t="s">
        <v>1946</v>
      </c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40"/>
      <c r="AT383" s="33" t="s">
        <v>807</v>
      </c>
      <c r="AU383" s="33" t="s">
        <v>957</v>
      </c>
      <c r="AV383" s="36" t="s">
        <v>1022</v>
      </c>
      <c r="AW383" s="33" t="str">
        <f t="shared" si="51"/>
        <v>L-SOFC508-05</v>
      </c>
      <c r="AX383" s="33" t="s">
        <v>957</v>
      </c>
      <c r="AZ383" s="81" t="str">
        <f t="shared" si="54"/>
        <v>0.6/1kV FR-CV 1C-185㎟-P</v>
      </c>
    </row>
    <row r="384" spans="1:52" s="4" customFormat="1" ht="25" hidden="1" customHeight="1">
      <c r="A384" s="60" t="str">
        <f t="shared" si="53"/>
        <v>X</v>
      </c>
      <c r="B384" s="60">
        <f t="shared" si="52"/>
        <v>360</v>
      </c>
      <c r="C384" s="55" t="str">
        <f t="shared" si="46"/>
        <v>L-SOFC508-06</v>
      </c>
      <c r="D384" s="56" t="s">
        <v>638</v>
      </c>
      <c r="E384" s="51" t="s">
        <v>100</v>
      </c>
      <c r="F384" s="16" t="s">
        <v>99</v>
      </c>
      <c r="G384" s="17" t="s">
        <v>63</v>
      </c>
      <c r="H384" s="18">
        <v>185</v>
      </c>
      <c r="I384" s="18"/>
      <c r="J384" s="18">
        <v>97</v>
      </c>
      <c r="K384" s="56">
        <f t="shared" si="47"/>
        <v>24</v>
      </c>
      <c r="L384" s="56">
        <f t="shared" si="45"/>
        <v>452.39</v>
      </c>
      <c r="M384" s="139"/>
      <c r="N384" s="143"/>
      <c r="O384" s="15">
        <v>0.48</v>
      </c>
      <c r="P384" s="18">
        <v>300</v>
      </c>
      <c r="Q384" s="18" t="s">
        <v>642</v>
      </c>
      <c r="R384" s="17" t="s">
        <v>792</v>
      </c>
      <c r="S384" s="17" t="s">
        <v>358</v>
      </c>
      <c r="T384" s="17" t="s">
        <v>1176</v>
      </c>
      <c r="U384" s="17" t="s">
        <v>1333</v>
      </c>
      <c r="V384" s="17" t="s">
        <v>378</v>
      </c>
      <c r="W384" s="17" t="s">
        <v>1312</v>
      </c>
      <c r="X384" s="17" t="str">
        <f t="shared" si="49"/>
        <v xml:space="preserve">K-TF-458  K-TF-124  K-TF-122                                </v>
      </c>
      <c r="Y384" s="17" t="s">
        <v>1837</v>
      </c>
      <c r="Z384" s="17" t="s">
        <v>1956</v>
      </c>
      <c r="AA384" s="17" t="s">
        <v>1946</v>
      </c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40"/>
      <c r="AT384" s="33" t="s">
        <v>807</v>
      </c>
      <c r="AU384" s="33" t="s">
        <v>957</v>
      </c>
      <c r="AV384" s="36" t="s">
        <v>1023</v>
      </c>
      <c r="AW384" s="33" t="str">
        <f t="shared" si="51"/>
        <v>L-SOFC508-06</v>
      </c>
      <c r="AX384" s="33" t="s">
        <v>957</v>
      </c>
      <c r="AZ384" s="81" t="str">
        <f t="shared" si="54"/>
        <v>0.6/1kV FR-CV 1C-185㎟-P</v>
      </c>
    </row>
    <row r="385" spans="1:52" s="4" customFormat="1" ht="25" hidden="1" customHeight="1">
      <c r="A385" s="60" t="str">
        <f t="shared" si="53"/>
        <v>X</v>
      </c>
      <c r="B385" s="60">
        <f t="shared" si="52"/>
        <v>361</v>
      </c>
      <c r="C385" s="55" t="str">
        <f t="shared" si="46"/>
        <v>L-SOFC509-01</v>
      </c>
      <c r="D385" s="56" t="s">
        <v>638</v>
      </c>
      <c r="E385" s="51" t="s">
        <v>93</v>
      </c>
      <c r="F385" s="16" t="s">
        <v>94</v>
      </c>
      <c r="G385" s="17" t="s">
        <v>63</v>
      </c>
      <c r="H385" s="18">
        <v>185</v>
      </c>
      <c r="I385" s="18"/>
      <c r="J385" s="18">
        <v>102</v>
      </c>
      <c r="K385" s="56">
        <f t="shared" si="47"/>
        <v>24</v>
      </c>
      <c r="L385" s="56">
        <f t="shared" si="45"/>
        <v>452.39</v>
      </c>
      <c r="M385" s="138" t="s">
        <v>1476</v>
      </c>
      <c r="N385" s="141">
        <v>66</v>
      </c>
      <c r="O385" s="15">
        <v>0.48</v>
      </c>
      <c r="P385" s="18">
        <v>300</v>
      </c>
      <c r="Q385" s="18" t="s">
        <v>642</v>
      </c>
      <c r="R385" s="17" t="s">
        <v>792</v>
      </c>
      <c r="S385" s="17" t="s">
        <v>38</v>
      </c>
      <c r="T385" s="17" t="s">
        <v>1176</v>
      </c>
      <c r="U385" s="17" t="s">
        <v>1333</v>
      </c>
      <c r="V385" s="17" t="s">
        <v>379</v>
      </c>
      <c r="W385" s="17" t="s">
        <v>1313</v>
      </c>
      <c r="X385" s="17" t="str">
        <f t="shared" si="49"/>
        <v xml:space="preserve">K-TF-458  K-TF-124  K-TF-122                                </v>
      </c>
      <c r="Y385" s="17" t="s">
        <v>1837</v>
      </c>
      <c r="Z385" s="17" t="s">
        <v>1956</v>
      </c>
      <c r="AA385" s="17" t="s">
        <v>1946</v>
      </c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40"/>
      <c r="AT385" s="33" t="s">
        <v>807</v>
      </c>
      <c r="AU385" s="33" t="s">
        <v>958</v>
      </c>
      <c r="AV385" s="36" t="s">
        <v>1014</v>
      </c>
      <c r="AW385" s="33" t="str">
        <f t="shared" si="51"/>
        <v>L-SOFC509-01</v>
      </c>
      <c r="AX385" s="33" t="s">
        <v>958</v>
      </c>
      <c r="AZ385" s="81" t="str">
        <f t="shared" si="54"/>
        <v>0.6/1kV FR-CV 1C-185㎟-P</v>
      </c>
    </row>
    <row r="386" spans="1:52" s="4" customFormat="1" ht="25" hidden="1" customHeight="1">
      <c r="A386" s="60" t="str">
        <f t="shared" si="53"/>
        <v>X</v>
      </c>
      <c r="B386" s="60">
        <f t="shared" si="52"/>
        <v>362</v>
      </c>
      <c r="C386" s="55" t="str">
        <f t="shared" si="46"/>
        <v>L-SOFC509-02</v>
      </c>
      <c r="D386" s="56" t="s">
        <v>638</v>
      </c>
      <c r="E386" s="51" t="s">
        <v>93</v>
      </c>
      <c r="F386" s="16" t="s">
        <v>99</v>
      </c>
      <c r="G386" s="17" t="s">
        <v>63</v>
      </c>
      <c r="H386" s="18">
        <v>185</v>
      </c>
      <c r="I386" s="18"/>
      <c r="J386" s="18">
        <v>102</v>
      </c>
      <c r="K386" s="56">
        <f t="shared" si="47"/>
        <v>24</v>
      </c>
      <c r="L386" s="56">
        <f t="shared" si="45"/>
        <v>452.39</v>
      </c>
      <c r="M386" s="140"/>
      <c r="N386" s="142"/>
      <c r="O386" s="15">
        <v>0.48</v>
      </c>
      <c r="P386" s="18">
        <v>300</v>
      </c>
      <c r="Q386" s="18" t="s">
        <v>642</v>
      </c>
      <c r="R386" s="17" t="s">
        <v>792</v>
      </c>
      <c r="S386" s="17" t="s">
        <v>38</v>
      </c>
      <c r="T386" s="17" t="s">
        <v>1176</v>
      </c>
      <c r="U386" s="17" t="s">
        <v>1333</v>
      </c>
      <c r="V386" s="17" t="s">
        <v>379</v>
      </c>
      <c r="W386" s="17" t="s">
        <v>1313</v>
      </c>
      <c r="X386" s="17" t="str">
        <f t="shared" si="49"/>
        <v xml:space="preserve">K-TF-458  K-TF-124  K-TF-122                                </v>
      </c>
      <c r="Y386" s="17" t="s">
        <v>1837</v>
      </c>
      <c r="Z386" s="17" t="s">
        <v>1956</v>
      </c>
      <c r="AA386" s="17" t="s">
        <v>1946</v>
      </c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40"/>
      <c r="AT386" s="33" t="s">
        <v>807</v>
      </c>
      <c r="AU386" s="33" t="s">
        <v>958</v>
      </c>
      <c r="AV386" s="36" t="s">
        <v>1015</v>
      </c>
      <c r="AW386" s="33" t="str">
        <f t="shared" si="51"/>
        <v>L-SOFC509-02</v>
      </c>
      <c r="AX386" s="33" t="s">
        <v>958</v>
      </c>
      <c r="AZ386" s="81" t="str">
        <f t="shared" si="54"/>
        <v>0.6/1kV FR-CV 1C-185㎟-P</v>
      </c>
    </row>
    <row r="387" spans="1:52" s="4" customFormat="1" ht="25" hidden="1" customHeight="1">
      <c r="A387" s="60" t="str">
        <f t="shared" si="53"/>
        <v>X</v>
      </c>
      <c r="B387" s="60">
        <f t="shared" si="52"/>
        <v>363</v>
      </c>
      <c r="C387" s="55" t="str">
        <f t="shared" si="46"/>
        <v>L-SOFC509-03</v>
      </c>
      <c r="D387" s="56" t="s">
        <v>638</v>
      </c>
      <c r="E387" s="51" t="s">
        <v>34</v>
      </c>
      <c r="F387" s="16" t="s">
        <v>99</v>
      </c>
      <c r="G387" s="17" t="s">
        <v>56</v>
      </c>
      <c r="H387" s="18">
        <v>185</v>
      </c>
      <c r="I387" s="18"/>
      <c r="J387" s="18">
        <v>102</v>
      </c>
      <c r="K387" s="56">
        <f t="shared" si="47"/>
        <v>24</v>
      </c>
      <c r="L387" s="56">
        <f t="shared" si="45"/>
        <v>452.39</v>
      </c>
      <c r="M387" s="139"/>
      <c r="N387" s="143"/>
      <c r="O387" s="15">
        <v>0.48</v>
      </c>
      <c r="P387" s="18">
        <v>300</v>
      </c>
      <c r="Q387" s="18" t="s">
        <v>642</v>
      </c>
      <c r="R387" s="17" t="s">
        <v>792</v>
      </c>
      <c r="S387" s="17" t="s">
        <v>351</v>
      </c>
      <c r="T387" s="17" t="s">
        <v>1176</v>
      </c>
      <c r="U387" s="17" t="s">
        <v>1333</v>
      </c>
      <c r="V387" s="17" t="s">
        <v>380</v>
      </c>
      <c r="W387" s="17" t="s">
        <v>1313</v>
      </c>
      <c r="X387" s="17" t="str">
        <f t="shared" si="49"/>
        <v xml:space="preserve">K-TF-458  K-TF-124  K-TF-122                                </v>
      </c>
      <c r="Y387" s="17" t="s">
        <v>1837</v>
      </c>
      <c r="Z387" s="17" t="s">
        <v>1956</v>
      </c>
      <c r="AA387" s="17" t="s">
        <v>1946</v>
      </c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40"/>
      <c r="AT387" s="33" t="s">
        <v>807</v>
      </c>
      <c r="AU387" s="33" t="s">
        <v>958</v>
      </c>
      <c r="AV387" s="36" t="s">
        <v>1020</v>
      </c>
      <c r="AW387" s="33" t="str">
        <f t="shared" si="51"/>
        <v>L-SOFC509-03</v>
      </c>
      <c r="AX387" s="33" t="s">
        <v>958</v>
      </c>
      <c r="AZ387" s="81" t="str">
        <f t="shared" si="54"/>
        <v>0.6/1kV FR-CV 1C-185㎟-P</v>
      </c>
    </row>
    <row r="388" spans="1:52" s="4" customFormat="1" ht="25" hidden="1" customHeight="1">
      <c r="A388" s="60" t="str">
        <f t="shared" si="53"/>
        <v>X</v>
      </c>
      <c r="B388" s="60">
        <f t="shared" si="52"/>
        <v>364</v>
      </c>
      <c r="C388" s="55" t="str">
        <f t="shared" si="46"/>
        <v>L-SOFC509-04</v>
      </c>
      <c r="D388" s="56" t="s">
        <v>638</v>
      </c>
      <c r="E388" s="51" t="s">
        <v>34</v>
      </c>
      <c r="F388" s="16" t="s">
        <v>94</v>
      </c>
      <c r="G388" s="17" t="s">
        <v>72</v>
      </c>
      <c r="H388" s="18">
        <v>185</v>
      </c>
      <c r="I388" s="18"/>
      <c r="J388" s="18">
        <v>102</v>
      </c>
      <c r="K388" s="56">
        <f t="shared" si="47"/>
        <v>24</v>
      </c>
      <c r="L388" s="56">
        <f t="shared" si="45"/>
        <v>452.39</v>
      </c>
      <c r="M388" s="138" t="s">
        <v>1477</v>
      </c>
      <c r="N388" s="141">
        <v>66</v>
      </c>
      <c r="O388" s="15">
        <v>0.48</v>
      </c>
      <c r="P388" s="18">
        <v>300</v>
      </c>
      <c r="Q388" s="18" t="s">
        <v>642</v>
      </c>
      <c r="R388" s="17" t="s">
        <v>792</v>
      </c>
      <c r="S388" s="17" t="s">
        <v>38</v>
      </c>
      <c r="T388" s="17" t="s">
        <v>1176</v>
      </c>
      <c r="U388" s="17" t="s">
        <v>1333</v>
      </c>
      <c r="V388" s="17" t="s">
        <v>379</v>
      </c>
      <c r="W388" s="17" t="s">
        <v>1313</v>
      </c>
      <c r="X388" s="17" t="str">
        <f t="shared" si="49"/>
        <v xml:space="preserve">K-TF-458  K-TF-124  K-TF-122                                </v>
      </c>
      <c r="Y388" s="17" t="s">
        <v>1837</v>
      </c>
      <c r="Z388" s="17" t="s">
        <v>1956</v>
      </c>
      <c r="AA388" s="17" t="s">
        <v>1946</v>
      </c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40"/>
      <c r="AT388" s="33" t="s">
        <v>807</v>
      </c>
      <c r="AU388" s="33" t="s">
        <v>958</v>
      </c>
      <c r="AV388" s="36" t="s">
        <v>1021</v>
      </c>
      <c r="AW388" s="33" t="str">
        <f t="shared" si="51"/>
        <v>L-SOFC509-04</v>
      </c>
      <c r="AX388" s="33" t="s">
        <v>958</v>
      </c>
      <c r="AZ388" s="81" t="str">
        <f t="shared" si="54"/>
        <v>0.6/1kV FR-CV 1C-185㎟-P</v>
      </c>
    </row>
    <row r="389" spans="1:52" s="4" customFormat="1" ht="25" hidden="1" customHeight="1">
      <c r="A389" s="60" t="str">
        <f t="shared" si="53"/>
        <v>X</v>
      </c>
      <c r="B389" s="60">
        <f t="shared" si="52"/>
        <v>365</v>
      </c>
      <c r="C389" s="55" t="str">
        <f t="shared" si="46"/>
        <v>L-SOFC509-05</v>
      </c>
      <c r="D389" s="56" t="s">
        <v>638</v>
      </c>
      <c r="E389" s="51" t="s">
        <v>93</v>
      </c>
      <c r="F389" s="16" t="s">
        <v>99</v>
      </c>
      <c r="G389" s="17" t="s">
        <v>6</v>
      </c>
      <c r="H389" s="18">
        <v>185</v>
      </c>
      <c r="I389" s="18"/>
      <c r="J389" s="18">
        <v>102</v>
      </c>
      <c r="K389" s="56">
        <f t="shared" si="47"/>
        <v>24</v>
      </c>
      <c r="L389" s="56">
        <f t="shared" si="45"/>
        <v>452.39</v>
      </c>
      <c r="M389" s="140"/>
      <c r="N389" s="142"/>
      <c r="O389" s="15">
        <v>0.48</v>
      </c>
      <c r="P389" s="18">
        <v>300</v>
      </c>
      <c r="Q389" s="18" t="s">
        <v>642</v>
      </c>
      <c r="R389" s="17" t="s">
        <v>792</v>
      </c>
      <c r="S389" s="17" t="s">
        <v>351</v>
      </c>
      <c r="T389" s="17" t="s">
        <v>1176</v>
      </c>
      <c r="U389" s="17" t="s">
        <v>1333</v>
      </c>
      <c r="V389" s="17" t="s">
        <v>379</v>
      </c>
      <c r="W389" s="17" t="s">
        <v>1313</v>
      </c>
      <c r="X389" s="17" t="str">
        <f t="shared" si="49"/>
        <v xml:space="preserve">K-TF-458  K-TF-124  K-TF-122                                </v>
      </c>
      <c r="Y389" s="17" t="s">
        <v>1837</v>
      </c>
      <c r="Z389" s="17" t="s">
        <v>1956</v>
      </c>
      <c r="AA389" s="17" t="s">
        <v>1946</v>
      </c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40"/>
      <c r="AT389" s="33" t="s">
        <v>807</v>
      </c>
      <c r="AU389" s="33" t="s">
        <v>958</v>
      </c>
      <c r="AV389" s="36" t="s">
        <v>1022</v>
      </c>
      <c r="AW389" s="33" t="str">
        <f t="shared" si="51"/>
        <v>L-SOFC509-05</v>
      </c>
      <c r="AX389" s="33" t="s">
        <v>958</v>
      </c>
      <c r="AZ389" s="81" t="str">
        <f t="shared" si="54"/>
        <v>0.6/1kV FR-CV 1C-185㎟-P</v>
      </c>
    </row>
    <row r="390" spans="1:52" s="4" customFormat="1" ht="25" hidden="1" customHeight="1">
      <c r="A390" s="60" t="str">
        <f t="shared" si="53"/>
        <v>X</v>
      </c>
      <c r="B390" s="60">
        <f t="shared" si="52"/>
        <v>366</v>
      </c>
      <c r="C390" s="55" t="str">
        <f t="shared" si="46"/>
        <v>L-SOFC509-06</v>
      </c>
      <c r="D390" s="56" t="s">
        <v>638</v>
      </c>
      <c r="E390" s="51" t="s">
        <v>93</v>
      </c>
      <c r="F390" s="16" t="s">
        <v>109</v>
      </c>
      <c r="G390" s="17" t="s">
        <v>92</v>
      </c>
      <c r="H390" s="18">
        <v>185</v>
      </c>
      <c r="I390" s="18"/>
      <c r="J390" s="18">
        <v>102</v>
      </c>
      <c r="K390" s="56">
        <f t="shared" si="47"/>
        <v>24</v>
      </c>
      <c r="L390" s="56">
        <f t="shared" si="45"/>
        <v>452.39</v>
      </c>
      <c r="M390" s="139"/>
      <c r="N390" s="143"/>
      <c r="O390" s="15">
        <v>0.48</v>
      </c>
      <c r="P390" s="18">
        <v>300</v>
      </c>
      <c r="Q390" s="18" t="s">
        <v>640</v>
      </c>
      <c r="R390" s="17" t="s">
        <v>792</v>
      </c>
      <c r="S390" s="17" t="s">
        <v>356</v>
      </c>
      <c r="T390" s="17" t="s">
        <v>1176</v>
      </c>
      <c r="U390" s="17" t="s">
        <v>1333</v>
      </c>
      <c r="V390" s="17" t="s">
        <v>381</v>
      </c>
      <c r="W390" s="17" t="s">
        <v>1313</v>
      </c>
      <c r="X390" s="17" t="str">
        <f t="shared" si="49"/>
        <v xml:space="preserve">K-TF-458  K-TF-124  K-TF-122                                </v>
      </c>
      <c r="Y390" s="17" t="s">
        <v>1837</v>
      </c>
      <c r="Z390" s="17" t="s">
        <v>1956</v>
      </c>
      <c r="AA390" s="17" t="s">
        <v>1946</v>
      </c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40"/>
      <c r="AT390" s="33" t="s">
        <v>807</v>
      </c>
      <c r="AU390" s="33" t="s">
        <v>958</v>
      </c>
      <c r="AV390" s="36" t="s">
        <v>1023</v>
      </c>
      <c r="AW390" s="33" t="str">
        <f t="shared" si="51"/>
        <v>L-SOFC509-06</v>
      </c>
      <c r="AX390" s="33" t="s">
        <v>958</v>
      </c>
      <c r="AZ390" s="81" t="str">
        <f t="shared" si="54"/>
        <v>0.6/1kV FR-CV 1C-185㎟-P</v>
      </c>
    </row>
    <row r="391" spans="1:52" s="4" customFormat="1" ht="25" hidden="1" customHeight="1">
      <c r="A391" s="60" t="str">
        <f t="shared" si="53"/>
        <v>X</v>
      </c>
      <c r="B391" s="60">
        <f t="shared" si="52"/>
        <v>367</v>
      </c>
      <c r="C391" s="55" t="str">
        <f t="shared" si="46"/>
        <v>L-WDM501-01</v>
      </c>
      <c r="D391" s="56" t="s">
        <v>638</v>
      </c>
      <c r="E391" s="51" t="s">
        <v>34</v>
      </c>
      <c r="F391" s="16" t="s">
        <v>99</v>
      </c>
      <c r="G391" s="17" t="s">
        <v>155</v>
      </c>
      <c r="H391" s="18">
        <v>16</v>
      </c>
      <c r="I391" s="18"/>
      <c r="J391" s="18">
        <v>116</v>
      </c>
      <c r="K391" s="56">
        <f t="shared" si="47"/>
        <v>18.5</v>
      </c>
      <c r="L391" s="56">
        <f t="shared" si="45"/>
        <v>268.81</v>
      </c>
      <c r="M391" s="18" t="s">
        <v>1478</v>
      </c>
      <c r="N391" s="15">
        <v>28</v>
      </c>
      <c r="O391" s="15">
        <v>0.12</v>
      </c>
      <c r="P391" s="18">
        <v>1.2</v>
      </c>
      <c r="Q391" s="18" t="s">
        <v>642</v>
      </c>
      <c r="R391" s="17" t="s">
        <v>792</v>
      </c>
      <c r="S391" s="17" t="s">
        <v>382</v>
      </c>
      <c r="T391" s="17" t="s">
        <v>1177</v>
      </c>
      <c r="U391" s="17" t="s">
        <v>1333</v>
      </c>
      <c r="V391" s="17" t="s">
        <v>383</v>
      </c>
      <c r="W391" s="17" t="s">
        <v>1342</v>
      </c>
      <c r="X391" s="17" t="str">
        <f t="shared" si="49"/>
        <v xml:space="preserve">K-TF-223  K-TF-216  K-TF-212                                </v>
      </c>
      <c r="Y391" s="17" t="s">
        <v>2024</v>
      </c>
      <c r="Z391" s="17" t="s">
        <v>2025</v>
      </c>
      <c r="AA391" s="17" t="s">
        <v>1793</v>
      </c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40"/>
      <c r="AT391" s="33" t="s">
        <v>807</v>
      </c>
      <c r="AU391" s="33" t="s">
        <v>959</v>
      </c>
      <c r="AV391" s="36" t="s">
        <v>1014</v>
      </c>
      <c r="AW391" s="33" t="str">
        <f t="shared" si="51"/>
        <v>L-WDM501-01</v>
      </c>
      <c r="AX391" s="33" t="s">
        <v>959</v>
      </c>
      <c r="AZ391" s="81" t="str">
        <f t="shared" si="54"/>
        <v>0.6/1kV FR-CV 2C-16㎟-P</v>
      </c>
    </row>
    <row r="392" spans="1:52" s="4" customFormat="1" ht="25" hidden="1" customHeight="1">
      <c r="A392" s="60" t="str">
        <f t="shared" si="53"/>
        <v>X</v>
      </c>
      <c r="B392" s="60">
        <f t="shared" si="52"/>
        <v>368</v>
      </c>
      <c r="C392" s="55" t="str">
        <f t="shared" si="46"/>
        <v>L-WDM502-02</v>
      </c>
      <c r="D392" s="56" t="s">
        <v>638</v>
      </c>
      <c r="E392" s="51" t="s">
        <v>93</v>
      </c>
      <c r="F392" s="16" t="s">
        <v>99</v>
      </c>
      <c r="G392" s="17" t="s">
        <v>144</v>
      </c>
      <c r="H392" s="18">
        <v>16</v>
      </c>
      <c r="I392" s="18"/>
      <c r="J392" s="18">
        <v>114</v>
      </c>
      <c r="K392" s="56">
        <f t="shared" si="47"/>
        <v>18.5</v>
      </c>
      <c r="L392" s="56">
        <f t="shared" si="45"/>
        <v>268.81</v>
      </c>
      <c r="M392" s="18" t="s">
        <v>1479</v>
      </c>
      <c r="N392" s="15">
        <v>27</v>
      </c>
      <c r="O392" s="15">
        <v>0.12</v>
      </c>
      <c r="P392" s="18">
        <v>1.2</v>
      </c>
      <c r="Q392" s="18" t="s">
        <v>642</v>
      </c>
      <c r="R392" s="17" t="s">
        <v>792</v>
      </c>
      <c r="S392" s="17" t="s">
        <v>384</v>
      </c>
      <c r="T392" s="17" t="s">
        <v>1177</v>
      </c>
      <c r="U392" s="17" t="s">
        <v>1333</v>
      </c>
      <c r="V392" s="17" t="s">
        <v>653</v>
      </c>
      <c r="W392" s="17" t="s">
        <v>1343</v>
      </c>
      <c r="X392" s="17" t="str">
        <f t="shared" si="49"/>
        <v xml:space="preserve">K-TF-223  K-TF-216  K-TF-212                                </v>
      </c>
      <c r="Y392" s="17" t="s">
        <v>2024</v>
      </c>
      <c r="Z392" s="17" t="s">
        <v>2025</v>
      </c>
      <c r="AA392" s="17" t="s">
        <v>1793</v>
      </c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40"/>
      <c r="AT392" s="33" t="s">
        <v>807</v>
      </c>
      <c r="AU392" s="33" t="s">
        <v>960</v>
      </c>
      <c r="AV392" s="36" t="s">
        <v>1015</v>
      </c>
      <c r="AW392" s="33" t="str">
        <f t="shared" si="51"/>
        <v>L-WDM502-02</v>
      </c>
      <c r="AX392" s="33" t="s">
        <v>960</v>
      </c>
      <c r="AZ392" s="81" t="str">
        <f t="shared" si="54"/>
        <v>0.6/1kV FR-CV 2C-16㎟-P</v>
      </c>
    </row>
    <row r="393" spans="1:52" s="4" customFormat="1" ht="25" hidden="1" customHeight="1">
      <c r="A393" s="60" t="str">
        <f t="shared" si="53"/>
        <v>X</v>
      </c>
      <c r="B393" s="60">
        <f t="shared" si="52"/>
        <v>369</v>
      </c>
      <c r="C393" s="55" t="str">
        <f t="shared" si="46"/>
        <v>L-TC501-01</v>
      </c>
      <c r="D393" s="56" t="s">
        <v>638</v>
      </c>
      <c r="E393" s="51" t="s">
        <v>118</v>
      </c>
      <c r="F393" s="16" t="s">
        <v>109</v>
      </c>
      <c r="G393" s="17" t="s">
        <v>155</v>
      </c>
      <c r="H393" s="18">
        <v>25</v>
      </c>
      <c r="I393" s="18"/>
      <c r="J393" s="18">
        <v>118</v>
      </c>
      <c r="K393" s="56">
        <f t="shared" si="47"/>
        <v>22</v>
      </c>
      <c r="L393" s="56">
        <f t="shared" si="45"/>
        <v>380.14</v>
      </c>
      <c r="M393" s="18" t="s">
        <v>1480</v>
      </c>
      <c r="N393" s="15">
        <v>25</v>
      </c>
      <c r="O393" s="15">
        <v>0.12</v>
      </c>
      <c r="P393" s="18">
        <v>2.04</v>
      </c>
      <c r="Q393" s="18" t="s">
        <v>641</v>
      </c>
      <c r="R393" s="17" t="s">
        <v>792</v>
      </c>
      <c r="S393" s="17" t="s">
        <v>382</v>
      </c>
      <c r="T393" s="17" t="s">
        <v>1177</v>
      </c>
      <c r="U393" s="17" t="s">
        <v>1333</v>
      </c>
      <c r="V393" s="17" t="s">
        <v>385</v>
      </c>
      <c r="W393" s="17" t="s">
        <v>1352</v>
      </c>
      <c r="X393" s="17" t="str">
        <f t="shared" si="49"/>
        <v xml:space="preserve">K-TF-223  K-TF-216  K-TF-212                                </v>
      </c>
      <c r="Y393" s="17" t="s">
        <v>2024</v>
      </c>
      <c r="Z393" s="17" t="s">
        <v>2025</v>
      </c>
      <c r="AA393" s="17" t="s">
        <v>1793</v>
      </c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40"/>
      <c r="AT393" s="33" t="s">
        <v>807</v>
      </c>
      <c r="AU393" s="33" t="s">
        <v>961</v>
      </c>
      <c r="AV393" s="36" t="s">
        <v>1014</v>
      </c>
      <c r="AW393" s="33" t="str">
        <f t="shared" si="51"/>
        <v>L-TC501-01</v>
      </c>
      <c r="AX393" s="33" t="s">
        <v>961</v>
      </c>
      <c r="AZ393" s="81" t="str">
        <f t="shared" si="54"/>
        <v>0.6/1kV FR-CV 2C-25㎟-P</v>
      </c>
    </row>
    <row r="394" spans="1:52" s="4" customFormat="1" ht="25" hidden="1" customHeight="1">
      <c r="A394" s="60" t="str">
        <f t="shared" si="53"/>
        <v>O</v>
      </c>
      <c r="B394" s="60">
        <f t="shared" si="52"/>
        <v>370</v>
      </c>
      <c r="C394" s="55" t="str">
        <f t="shared" si="46"/>
        <v>L-EHT501-01</v>
      </c>
      <c r="D394" s="56" t="s">
        <v>638</v>
      </c>
      <c r="E394" s="51" t="s">
        <v>93</v>
      </c>
      <c r="F394" s="16" t="s">
        <v>94</v>
      </c>
      <c r="G394" s="17" t="s">
        <v>155</v>
      </c>
      <c r="H394" s="18">
        <v>6</v>
      </c>
      <c r="I394" s="18"/>
      <c r="J394" s="18">
        <v>107</v>
      </c>
      <c r="K394" s="56">
        <f t="shared" si="47"/>
        <v>14</v>
      </c>
      <c r="L394" s="56">
        <f t="shared" ref="L394:L402" si="55">ROUNDUP(PI()*((K394/2)*(K394/2)),2)</f>
        <v>153.94</v>
      </c>
      <c r="M394" s="18" t="s">
        <v>1481</v>
      </c>
      <c r="N394" s="15">
        <v>63</v>
      </c>
      <c r="O394" s="15">
        <v>0.12</v>
      </c>
      <c r="P394" s="18">
        <v>0.375</v>
      </c>
      <c r="Q394" s="18" t="s">
        <v>642</v>
      </c>
      <c r="R394" s="17" t="s">
        <v>792</v>
      </c>
      <c r="S394" s="17" t="s">
        <v>382</v>
      </c>
      <c r="T394" s="17" t="s">
        <v>1177</v>
      </c>
      <c r="U394" s="17" t="s">
        <v>1333</v>
      </c>
      <c r="V394" s="17" t="s">
        <v>386</v>
      </c>
      <c r="W394" s="17" t="s">
        <v>1314</v>
      </c>
      <c r="X394" s="17" t="str">
        <f t="shared" si="49"/>
        <v xml:space="preserve">K-TF-123  K-TF-116  K-TF-112                                </v>
      </c>
      <c r="Y394" s="17" t="s">
        <v>1840</v>
      </c>
      <c r="Z394" s="17" t="s">
        <v>1959</v>
      </c>
      <c r="AA394" s="17" t="s">
        <v>1825</v>
      </c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40"/>
      <c r="AT394" s="33" t="s">
        <v>807</v>
      </c>
      <c r="AU394" s="33" t="s">
        <v>962</v>
      </c>
      <c r="AV394" s="36" t="s">
        <v>1014</v>
      </c>
      <c r="AW394" s="33" t="str">
        <f t="shared" si="51"/>
        <v>L-EHT501-01</v>
      </c>
      <c r="AX394" s="33" t="s">
        <v>962</v>
      </c>
      <c r="AZ394" s="81" t="str">
        <f t="shared" si="54"/>
        <v>0.6/1kV FR-CV 2C-6㎟-P</v>
      </c>
    </row>
    <row r="395" spans="1:52" s="4" customFormat="1" ht="25" hidden="1" customHeight="1">
      <c r="A395" s="60" t="str">
        <f t="shared" si="53"/>
        <v>X</v>
      </c>
      <c r="B395" s="60">
        <f t="shared" si="52"/>
        <v>371</v>
      </c>
      <c r="C395" s="55" t="str">
        <f t="shared" si="46"/>
        <v>L-EHT502-02</v>
      </c>
      <c r="D395" s="56" t="s">
        <v>638</v>
      </c>
      <c r="E395" s="51" t="s">
        <v>34</v>
      </c>
      <c r="F395" s="16" t="s">
        <v>94</v>
      </c>
      <c r="G395" s="17" t="s">
        <v>144</v>
      </c>
      <c r="H395" s="18">
        <v>6</v>
      </c>
      <c r="I395" s="18"/>
      <c r="J395" s="18">
        <v>10</v>
      </c>
      <c r="K395" s="56">
        <f t="shared" si="47"/>
        <v>14</v>
      </c>
      <c r="L395" s="56">
        <f t="shared" si="55"/>
        <v>153.94</v>
      </c>
      <c r="M395" s="18" t="s">
        <v>1637</v>
      </c>
      <c r="N395" s="15">
        <v>10</v>
      </c>
      <c r="O395" s="15">
        <v>0.12</v>
      </c>
      <c r="P395" s="18">
        <v>0.375</v>
      </c>
      <c r="Q395" s="18" t="s">
        <v>642</v>
      </c>
      <c r="R395" s="17" t="s">
        <v>1333</v>
      </c>
      <c r="S395" s="17" t="s">
        <v>656</v>
      </c>
      <c r="T395" s="17" t="s">
        <v>1228</v>
      </c>
      <c r="U395" s="17" t="s">
        <v>1333</v>
      </c>
      <c r="V395" s="17" t="s">
        <v>387</v>
      </c>
      <c r="W395" s="17" t="s">
        <v>1228</v>
      </c>
      <c r="X395" s="17" t="str">
        <f t="shared" si="49"/>
        <v xml:space="preserve">-                                    </v>
      </c>
      <c r="Y395" s="17" t="s">
        <v>1830</v>
      </c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40"/>
      <c r="AT395" s="33" t="s">
        <v>807</v>
      </c>
      <c r="AU395" s="33" t="s">
        <v>963</v>
      </c>
      <c r="AV395" s="36" t="s">
        <v>1015</v>
      </c>
      <c r="AW395" s="33" t="str">
        <f t="shared" si="51"/>
        <v>L-EHT502-02</v>
      </c>
      <c r="AX395" s="33" t="s">
        <v>963</v>
      </c>
      <c r="AZ395" s="81" t="str">
        <f t="shared" si="54"/>
        <v>0.6/1kV FR-CV 2C-6㎟-P</v>
      </c>
    </row>
    <row r="396" spans="1:52" s="4" customFormat="1" ht="25" hidden="1" customHeight="1">
      <c r="A396" s="60" t="str">
        <f t="shared" si="53"/>
        <v>X</v>
      </c>
      <c r="B396" s="60">
        <f t="shared" si="52"/>
        <v>372</v>
      </c>
      <c r="C396" s="55" t="str">
        <f t="shared" si="46"/>
        <v>L-EHT503-03</v>
      </c>
      <c r="D396" s="56" t="s">
        <v>638</v>
      </c>
      <c r="E396" s="51" t="s">
        <v>93</v>
      </c>
      <c r="F396" s="16" t="s">
        <v>94</v>
      </c>
      <c r="G396" s="17" t="s">
        <v>388</v>
      </c>
      <c r="H396" s="18">
        <v>6</v>
      </c>
      <c r="I396" s="18"/>
      <c r="J396" s="18">
        <v>8</v>
      </c>
      <c r="K396" s="56">
        <f t="shared" si="47"/>
        <v>14</v>
      </c>
      <c r="L396" s="56">
        <f t="shared" si="55"/>
        <v>153.94</v>
      </c>
      <c r="M396" s="18" t="s">
        <v>1638</v>
      </c>
      <c r="N396" s="15">
        <v>8</v>
      </c>
      <c r="O396" s="15">
        <v>0.12</v>
      </c>
      <c r="P396" s="18">
        <v>0.375</v>
      </c>
      <c r="Q396" s="18" t="s">
        <v>640</v>
      </c>
      <c r="R396" s="17" t="s">
        <v>1333</v>
      </c>
      <c r="S396" s="17" t="s">
        <v>389</v>
      </c>
      <c r="T396" s="17" t="s">
        <v>1228</v>
      </c>
      <c r="U396" s="17" t="s">
        <v>1333</v>
      </c>
      <c r="V396" s="17" t="s">
        <v>390</v>
      </c>
      <c r="W396" s="17" t="s">
        <v>1257</v>
      </c>
      <c r="X396" s="17" t="str">
        <f t="shared" si="49"/>
        <v xml:space="preserve">-                                    </v>
      </c>
      <c r="Y396" s="17" t="s">
        <v>1830</v>
      </c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40"/>
      <c r="AT396" s="33" t="s">
        <v>807</v>
      </c>
      <c r="AU396" s="33" t="s">
        <v>964</v>
      </c>
      <c r="AV396" s="36" t="s">
        <v>1016</v>
      </c>
      <c r="AW396" s="33" t="str">
        <f t="shared" si="51"/>
        <v>L-EHT503-03</v>
      </c>
      <c r="AX396" s="33" t="s">
        <v>964</v>
      </c>
      <c r="AZ396" s="81" t="str">
        <f t="shared" si="54"/>
        <v>0.6/1kV FR-CV 2C-6㎟-P</v>
      </c>
    </row>
    <row r="397" spans="1:52" s="4" customFormat="1" ht="25" hidden="1" customHeight="1">
      <c r="A397" s="60" t="str">
        <f t="shared" si="53"/>
        <v>O</v>
      </c>
      <c r="B397" s="60">
        <f t="shared" si="52"/>
        <v>373</v>
      </c>
      <c r="C397" s="55" t="str">
        <f t="shared" si="46"/>
        <v>L-EHT504-04</v>
      </c>
      <c r="D397" s="56" t="s">
        <v>638</v>
      </c>
      <c r="E397" s="51" t="s">
        <v>201</v>
      </c>
      <c r="F397" s="16" t="s">
        <v>99</v>
      </c>
      <c r="G397" s="17" t="s">
        <v>155</v>
      </c>
      <c r="H397" s="18">
        <v>6</v>
      </c>
      <c r="I397" s="18"/>
      <c r="J397" s="18">
        <v>96</v>
      </c>
      <c r="K397" s="56">
        <f t="shared" si="47"/>
        <v>14</v>
      </c>
      <c r="L397" s="56">
        <f t="shared" si="55"/>
        <v>153.94</v>
      </c>
      <c r="M397" s="18" t="s">
        <v>1482</v>
      </c>
      <c r="N397" s="15">
        <v>63</v>
      </c>
      <c r="O397" s="15">
        <v>0.12</v>
      </c>
      <c r="P397" s="18">
        <v>0.375</v>
      </c>
      <c r="Q397" s="18" t="s">
        <v>642</v>
      </c>
      <c r="R397" s="17" t="s">
        <v>792</v>
      </c>
      <c r="S397" s="17" t="s">
        <v>382</v>
      </c>
      <c r="T397" s="17" t="s">
        <v>1177</v>
      </c>
      <c r="U397" s="17" t="s">
        <v>1333</v>
      </c>
      <c r="V397" s="17" t="s">
        <v>391</v>
      </c>
      <c r="W397" s="17" t="s">
        <v>1229</v>
      </c>
      <c r="X397" s="17" t="str">
        <f t="shared" si="49"/>
        <v xml:space="preserve">K-TF-123  K-TF-116  K-TF-112                                </v>
      </c>
      <c r="Y397" s="17" t="s">
        <v>1840</v>
      </c>
      <c r="Z397" s="17" t="s">
        <v>1959</v>
      </c>
      <c r="AA397" s="17" t="s">
        <v>1825</v>
      </c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40"/>
      <c r="AT397" s="33" t="s">
        <v>807</v>
      </c>
      <c r="AU397" s="33" t="s">
        <v>965</v>
      </c>
      <c r="AV397" s="36" t="s">
        <v>1021</v>
      </c>
      <c r="AW397" s="33" t="str">
        <f t="shared" si="51"/>
        <v>L-EHT504-04</v>
      </c>
      <c r="AX397" s="33" t="s">
        <v>965</v>
      </c>
      <c r="AZ397" s="81" t="str">
        <f t="shared" si="54"/>
        <v>0.6/1kV FR-CV 2C-6㎟-P</v>
      </c>
    </row>
    <row r="398" spans="1:52" s="4" customFormat="1" ht="25" hidden="1" customHeight="1">
      <c r="A398" s="60" t="str">
        <f t="shared" si="53"/>
        <v>X</v>
      </c>
      <c r="B398" s="60">
        <f t="shared" si="52"/>
        <v>374</v>
      </c>
      <c r="C398" s="55" t="str">
        <f t="shared" si="46"/>
        <v>L-EHT505-05</v>
      </c>
      <c r="D398" s="56" t="s">
        <v>638</v>
      </c>
      <c r="E398" s="51" t="s">
        <v>93</v>
      </c>
      <c r="F398" s="16" t="s">
        <v>94</v>
      </c>
      <c r="G398" s="17" t="s">
        <v>155</v>
      </c>
      <c r="H398" s="18">
        <v>6</v>
      </c>
      <c r="I398" s="18"/>
      <c r="J398" s="18">
        <v>8</v>
      </c>
      <c r="K398" s="56">
        <f t="shared" si="47"/>
        <v>14</v>
      </c>
      <c r="L398" s="56">
        <f t="shared" si="55"/>
        <v>153.94</v>
      </c>
      <c r="M398" s="18" t="s">
        <v>1639</v>
      </c>
      <c r="N398" s="15">
        <v>8</v>
      </c>
      <c r="O398" s="15">
        <v>0.12</v>
      </c>
      <c r="P398" s="18">
        <v>0.375</v>
      </c>
      <c r="Q398" s="18" t="s">
        <v>642</v>
      </c>
      <c r="R398" s="17" t="s">
        <v>1333</v>
      </c>
      <c r="S398" s="17" t="s">
        <v>391</v>
      </c>
      <c r="T398" s="17" t="s">
        <v>1229</v>
      </c>
      <c r="U398" s="17" t="s">
        <v>1333</v>
      </c>
      <c r="V398" s="17" t="s">
        <v>392</v>
      </c>
      <c r="W398" s="17" t="s">
        <v>1230</v>
      </c>
      <c r="X398" s="17" t="str">
        <f t="shared" si="49"/>
        <v xml:space="preserve">-                                    </v>
      </c>
      <c r="Y398" s="17" t="s">
        <v>1830</v>
      </c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40"/>
      <c r="AT398" s="33" t="s">
        <v>807</v>
      </c>
      <c r="AU398" s="33" t="s">
        <v>966</v>
      </c>
      <c r="AV398" s="36" t="s">
        <v>1022</v>
      </c>
      <c r="AW398" s="33" t="str">
        <f t="shared" si="51"/>
        <v>L-EHT505-05</v>
      </c>
      <c r="AX398" s="33" t="s">
        <v>966</v>
      </c>
      <c r="AZ398" s="81" t="str">
        <f t="shared" si="54"/>
        <v>0.6/1kV FR-CV 2C-6㎟-P</v>
      </c>
    </row>
    <row r="399" spans="1:52" s="4" customFormat="1" ht="25" hidden="1" customHeight="1">
      <c r="A399" s="60" t="str">
        <f t="shared" si="53"/>
        <v>X</v>
      </c>
      <c r="B399" s="60">
        <f t="shared" si="52"/>
        <v>375</v>
      </c>
      <c r="C399" s="55" t="str">
        <f t="shared" si="46"/>
        <v>L-EHT506-06</v>
      </c>
      <c r="D399" s="56" t="s">
        <v>638</v>
      </c>
      <c r="E399" s="51" t="s">
        <v>100</v>
      </c>
      <c r="F399" s="16" t="s">
        <v>99</v>
      </c>
      <c r="G399" s="17" t="s">
        <v>147</v>
      </c>
      <c r="H399" s="18">
        <v>6</v>
      </c>
      <c r="I399" s="18"/>
      <c r="J399" s="18">
        <v>11</v>
      </c>
      <c r="K399" s="56">
        <f t="shared" si="47"/>
        <v>14</v>
      </c>
      <c r="L399" s="56">
        <f t="shared" si="55"/>
        <v>153.94</v>
      </c>
      <c r="M399" s="18" t="s">
        <v>1640</v>
      </c>
      <c r="N399" s="15">
        <v>11</v>
      </c>
      <c r="O399" s="15">
        <v>0.12</v>
      </c>
      <c r="P399" s="18">
        <v>0.375</v>
      </c>
      <c r="Q399" s="18" t="s">
        <v>642</v>
      </c>
      <c r="R399" s="17" t="s">
        <v>1333</v>
      </c>
      <c r="S399" s="17" t="s">
        <v>393</v>
      </c>
      <c r="T399" s="17" t="s">
        <v>1230</v>
      </c>
      <c r="U399" s="17" t="s">
        <v>1333</v>
      </c>
      <c r="V399" s="17" t="s">
        <v>394</v>
      </c>
      <c r="W399" s="17" t="s">
        <v>1258</v>
      </c>
      <c r="X399" s="17" t="str">
        <f t="shared" si="49"/>
        <v xml:space="preserve">-                                    </v>
      </c>
      <c r="Y399" s="17" t="s">
        <v>1830</v>
      </c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40"/>
      <c r="AT399" s="33" t="s">
        <v>807</v>
      </c>
      <c r="AU399" s="33" t="s">
        <v>967</v>
      </c>
      <c r="AV399" s="36" t="s">
        <v>1023</v>
      </c>
      <c r="AW399" s="33" t="str">
        <f t="shared" si="51"/>
        <v>L-EHT506-06</v>
      </c>
      <c r="AX399" s="33" t="s">
        <v>967</v>
      </c>
      <c r="AZ399" s="81" t="str">
        <f t="shared" si="54"/>
        <v>0.6/1kV FR-CV 2C-6㎟-P</v>
      </c>
    </row>
    <row r="400" spans="1:52" s="4" customFormat="1" ht="25" hidden="1" customHeight="1">
      <c r="A400" s="60" t="str">
        <f t="shared" si="53"/>
        <v>X</v>
      </c>
      <c r="B400" s="60">
        <f t="shared" si="52"/>
        <v>376</v>
      </c>
      <c r="C400" s="55" t="str">
        <f t="shared" si="46"/>
        <v>L-EHT507-07</v>
      </c>
      <c r="D400" s="56" t="s">
        <v>638</v>
      </c>
      <c r="E400" s="51" t="s">
        <v>100</v>
      </c>
      <c r="F400" s="16" t="s">
        <v>94</v>
      </c>
      <c r="G400" s="17" t="s">
        <v>144</v>
      </c>
      <c r="H400" s="18">
        <v>6</v>
      </c>
      <c r="I400" s="18"/>
      <c r="J400" s="18">
        <v>94</v>
      </c>
      <c r="K400" s="56">
        <f t="shared" si="47"/>
        <v>14</v>
      </c>
      <c r="L400" s="56">
        <f t="shared" si="55"/>
        <v>153.94</v>
      </c>
      <c r="M400" s="18" t="s">
        <v>1483</v>
      </c>
      <c r="N400" s="15">
        <v>63</v>
      </c>
      <c r="O400" s="15">
        <v>0.12</v>
      </c>
      <c r="P400" s="18">
        <v>0.375</v>
      </c>
      <c r="Q400" s="18" t="s">
        <v>642</v>
      </c>
      <c r="R400" s="17" t="s">
        <v>792</v>
      </c>
      <c r="S400" s="17" t="s">
        <v>395</v>
      </c>
      <c r="T400" s="17" t="s">
        <v>1177</v>
      </c>
      <c r="U400" s="17" t="s">
        <v>1333</v>
      </c>
      <c r="V400" s="17" t="s">
        <v>396</v>
      </c>
      <c r="W400" s="17" t="s">
        <v>1231</v>
      </c>
      <c r="X400" s="17" t="str">
        <f t="shared" si="49"/>
        <v xml:space="preserve">K-TF-123  K-TF-135  K-TF-134                                </v>
      </c>
      <c r="Y400" s="17" t="s">
        <v>1840</v>
      </c>
      <c r="Z400" s="17" t="s">
        <v>1938</v>
      </c>
      <c r="AA400" s="17" t="s">
        <v>1937</v>
      </c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40"/>
      <c r="AT400" s="33" t="s">
        <v>807</v>
      </c>
      <c r="AU400" s="33" t="s">
        <v>968</v>
      </c>
      <c r="AV400" s="36" t="s">
        <v>1024</v>
      </c>
      <c r="AW400" s="33" t="str">
        <f t="shared" si="51"/>
        <v>L-EHT507-07</v>
      </c>
      <c r="AX400" s="33" t="s">
        <v>968</v>
      </c>
      <c r="AZ400" s="81" t="str">
        <f t="shared" si="54"/>
        <v>0.6/1kV FR-CV 2C-6㎟-P</v>
      </c>
    </row>
    <row r="401" spans="1:52" s="4" customFormat="1" ht="25" hidden="1" customHeight="1">
      <c r="A401" s="60" t="str">
        <f t="shared" si="53"/>
        <v>X</v>
      </c>
      <c r="B401" s="60">
        <f t="shared" si="52"/>
        <v>377</v>
      </c>
      <c r="C401" s="55" t="str">
        <f t="shared" si="46"/>
        <v>L-EHT508-08</v>
      </c>
      <c r="D401" s="56" t="s">
        <v>638</v>
      </c>
      <c r="E401" s="51" t="s">
        <v>106</v>
      </c>
      <c r="F401" s="16" t="s">
        <v>109</v>
      </c>
      <c r="G401" s="17" t="s">
        <v>144</v>
      </c>
      <c r="H401" s="18">
        <v>6</v>
      </c>
      <c r="I401" s="18"/>
      <c r="J401" s="18">
        <v>10</v>
      </c>
      <c r="K401" s="56">
        <f t="shared" si="47"/>
        <v>14</v>
      </c>
      <c r="L401" s="56">
        <f t="shared" si="55"/>
        <v>153.94</v>
      </c>
      <c r="M401" s="18" t="s">
        <v>1642</v>
      </c>
      <c r="N401" s="15">
        <v>10</v>
      </c>
      <c r="O401" s="15">
        <v>0.12</v>
      </c>
      <c r="P401" s="18">
        <v>0.375</v>
      </c>
      <c r="Q401" s="18" t="s">
        <v>642</v>
      </c>
      <c r="R401" s="17" t="s">
        <v>1333</v>
      </c>
      <c r="S401" s="17" t="s">
        <v>397</v>
      </c>
      <c r="T401" s="17" t="s">
        <v>1231</v>
      </c>
      <c r="U401" s="17" t="s">
        <v>1333</v>
      </c>
      <c r="V401" s="17" t="s">
        <v>398</v>
      </c>
      <c r="W401" s="17" t="s">
        <v>1232</v>
      </c>
      <c r="X401" s="17" t="str">
        <f t="shared" si="49"/>
        <v xml:space="preserve">-                                    </v>
      </c>
      <c r="Y401" s="17" t="s">
        <v>1830</v>
      </c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40"/>
      <c r="AT401" s="33" t="s">
        <v>807</v>
      </c>
      <c r="AU401" s="33" t="s">
        <v>969</v>
      </c>
      <c r="AV401" s="36" t="s">
        <v>1025</v>
      </c>
      <c r="AW401" s="33" t="str">
        <f t="shared" si="51"/>
        <v>L-EHT508-08</v>
      </c>
      <c r="AX401" s="33" t="s">
        <v>969</v>
      </c>
      <c r="AZ401" s="81" t="str">
        <f t="shared" si="54"/>
        <v>0.6/1kV FR-CV 2C-6㎟-P</v>
      </c>
    </row>
    <row r="402" spans="1:52" s="4" customFormat="1" ht="25" hidden="1" customHeight="1">
      <c r="A402" s="60" t="str">
        <f t="shared" si="53"/>
        <v>X</v>
      </c>
      <c r="B402" s="60">
        <f t="shared" si="52"/>
        <v>378</v>
      </c>
      <c r="C402" s="55" t="str">
        <f t="shared" si="46"/>
        <v>L-EHT509-09</v>
      </c>
      <c r="D402" s="56" t="s">
        <v>638</v>
      </c>
      <c r="E402" s="51" t="s">
        <v>93</v>
      </c>
      <c r="F402" s="16" t="s">
        <v>99</v>
      </c>
      <c r="G402" s="17" t="s">
        <v>144</v>
      </c>
      <c r="H402" s="18">
        <v>6</v>
      </c>
      <c r="I402" s="18"/>
      <c r="J402" s="18">
        <v>8</v>
      </c>
      <c r="K402" s="56">
        <f t="shared" si="47"/>
        <v>14</v>
      </c>
      <c r="L402" s="56">
        <f t="shared" si="55"/>
        <v>153.94</v>
      </c>
      <c r="M402" s="18" t="s">
        <v>1643</v>
      </c>
      <c r="N402" s="15">
        <v>8</v>
      </c>
      <c r="O402" s="15">
        <v>0.12</v>
      </c>
      <c r="P402" s="18">
        <v>0.375</v>
      </c>
      <c r="Q402" s="18" t="s">
        <v>642</v>
      </c>
      <c r="R402" s="17" t="s">
        <v>1333</v>
      </c>
      <c r="S402" s="17" t="s">
        <v>399</v>
      </c>
      <c r="T402" s="17" t="s">
        <v>1232</v>
      </c>
      <c r="U402" s="17" t="s">
        <v>1333</v>
      </c>
      <c r="V402" s="17" t="s">
        <v>400</v>
      </c>
      <c r="W402" s="17" t="s">
        <v>1259</v>
      </c>
      <c r="X402" s="17" t="str">
        <f t="shared" si="49"/>
        <v xml:space="preserve">-                                    </v>
      </c>
      <c r="Y402" s="17" t="s">
        <v>1830</v>
      </c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40"/>
      <c r="AT402" s="33" t="s">
        <v>807</v>
      </c>
      <c r="AU402" s="33" t="s">
        <v>970</v>
      </c>
      <c r="AV402" s="36" t="s">
        <v>1026</v>
      </c>
      <c r="AW402" s="33" t="str">
        <f t="shared" si="51"/>
        <v>L-EHT509-09</v>
      </c>
      <c r="AX402" s="33" t="s">
        <v>970</v>
      </c>
      <c r="AZ402" s="81" t="str">
        <f t="shared" si="54"/>
        <v>0.6/1kV FR-CV 2C-6㎟-P</v>
      </c>
    </row>
    <row r="403" spans="1:52" s="4" customFormat="1" ht="25" hidden="1" customHeight="1">
      <c r="A403" s="60" t="str">
        <f t="shared" si="53"/>
        <v>X</v>
      </c>
      <c r="B403" s="60"/>
      <c r="C403" s="55" t="str">
        <f t="shared" si="46"/>
        <v/>
      </c>
      <c r="D403" s="18"/>
      <c r="E403" s="51"/>
      <c r="F403" s="16"/>
      <c r="G403" s="17"/>
      <c r="H403" s="18"/>
      <c r="I403" s="18"/>
      <c r="J403" s="18"/>
      <c r="K403" s="56" t="str">
        <f t="shared" si="47"/>
        <v/>
      </c>
      <c r="L403" s="18"/>
      <c r="M403" s="18"/>
      <c r="N403" s="15"/>
      <c r="O403" s="15"/>
      <c r="P403" s="18"/>
      <c r="Q403" s="18"/>
      <c r="R403" s="17"/>
      <c r="S403" s="17"/>
      <c r="T403" s="17"/>
      <c r="U403" s="17"/>
      <c r="V403" s="17"/>
      <c r="W403" s="17"/>
      <c r="X403" s="17" t="str">
        <f t="shared" si="49"/>
        <v/>
      </c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40"/>
      <c r="AT403" s="33"/>
      <c r="AU403" s="33"/>
      <c r="AV403" s="33"/>
      <c r="AW403" s="33" t="str">
        <f t="shared" si="51"/>
        <v/>
      </c>
      <c r="AX403" s="33"/>
      <c r="AZ403" s="81" t="str">
        <f t="shared" si="54"/>
        <v/>
      </c>
    </row>
    <row r="404" spans="1:52" s="4" customFormat="1" ht="25" hidden="1" customHeight="1">
      <c r="A404" s="60" t="str">
        <f t="shared" si="53"/>
        <v>X</v>
      </c>
      <c r="B404" s="60" t="e">
        <f>IF(#REF!="",#REF!+1,#REF!+1)</f>
        <v>#REF!</v>
      </c>
      <c r="C404" s="55" t="str">
        <f t="shared" ref="C404:C467" si="56">AW404</f>
        <v>L-SOFC602-01</v>
      </c>
      <c r="D404" s="56" t="s">
        <v>638</v>
      </c>
      <c r="E404" s="51" t="s">
        <v>106</v>
      </c>
      <c r="F404" s="16" t="s">
        <v>94</v>
      </c>
      <c r="G404" s="17" t="s">
        <v>56</v>
      </c>
      <c r="H404" s="18">
        <v>185</v>
      </c>
      <c r="I404" s="18"/>
      <c r="J404" s="18">
        <v>107</v>
      </c>
      <c r="K404" s="56">
        <f t="shared" ref="K404:K467" si="57">IF(AZ404="","",(VLOOKUP(AZ404,cable,2,FALSE)))</f>
        <v>24</v>
      </c>
      <c r="L404" s="56">
        <f t="shared" ref="L404:L424" si="58">ROUNDUP(PI()*((K404/2)*(K404/2)),2)</f>
        <v>452.39</v>
      </c>
      <c r="M404" s="138" t="s">
        <v>1484</v>
      </c>
      <c r="N404" s="141">
        <v>71</v>
      </c>
      <c r="O404" s="15">
        <v>0.48</v>
      </c>
      <c r="P404" s="18">
        <v>300</v>
      </c>
      <c r="Q404" s="18" t="s">
        <v>642</v>
      </c>
      <c r="R404" s="17" t="s">
        <v>792</v>
      </c>
      <c r="S404" s="17" t="s">
        <v>401</v>
      </c>
      <c r="T404" s="17" t="s">
        <v>1176</v>
      </c>
      <c r="U404" s="17" t="s">
        <v>1333</v>
      </c>
      <c r="V404" s="17" t="s">
        <v>404</v>
      </c>
      <c r="W404" s="17" t="s">
        <v>1316</v>
      </c>
      <c r="X404" s="17" t="str">
        <f t="shared" ref="X404:X432" si="59">IF(Y404="","",CONCATENATE(Y404,"  ",Z404,"  ",AA404,"  ",AB404,"  ",AC404,"  ",AD404,"  ",AE404,"  ",AF404,"  ",AG404,"  ",AH404,"  ",AI404,"  ",AJ404,"  ",AK404,"  ",AL404,"  ",AM404,"  ",AN404,"  ",AO404,"  ",AP404,"  ",AQ404))</f>
        <v xml:space="preserve">K-TF-462  K-TF-236  K-TF-224  K-TF-217  K-TF-208  K-TF-202                          </v>
      </c>
      <c r="Y404" s="17" t="s">
        <v>1841</v>
      </c>
      <c r="Z404" s="17" t="s">
        <v>1963</v>
      </c>
      <c r="AA404" s="17" t="s">
        <v>1964</v>
      </c>
      <c r="AB404" s="17" t="s">
        <v>1923</v>
      </c>
      <c r="AC404" s="17" t="s">
        <v>1921</v>
      </c>
      <c r="AD404" s="17" t="s">
        <v>1922</v>
      </c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40"/>
      <c r="AT404" s="33" t="s">
        <v>807</v>
      </c>
      <c r="AU404" s="33" t="s">
        <v>972</v>
      </c>
      <c r="AV404" s="36" t="s">
        <v>1014</v>
      </c>
      <c r="AW404" s="33" t="str">
        <f t="shared" ref="AW404:AW435" si="60">IF(AT404="","",CONCATENATE(AT404,"-",AU404,"-",AV404))</f>
        <v>L-SOFC602-01</v>
      </c>
      <c r="AX404" s="33" t="s">
        <v>972</v>
      </c>
      <c r="AZ404" s="81" t="str">
        <f t="shared" si="54"/>
        <v>0.6/1kV FR-CV 1C-185㎟-P</v>
      </c>
    </row>
    <row r="405" spans="1:52" s="4" customFormat="1" ht="25" hidden="1" customHeight="1">
      <c r="A405" s="60" t="str">
        <f t="shared" ref="A405:A432" si="61">IFERROR(IF(MATCH($A$18,Y405:AQ405,0),"O","X"),"X")</f>
        <v>X</v>
      </c>
      <c r="B405" s="60" t="e">
        <f>IF(C404="",#REF!+1,B404+1)</f>
        <v>#REF!</v>
      </c>
      <c r="C405" s="55" t="str">
        <f t="shared" si="56"/>
        <v>L-SOFC602-02</v>
      </c>
      <c r="D405" s="56" t="s">
        <v>638</v>
      </c>
      <c r="E405" s="51" t="s">
        <v>100</v>
      </c>
      <c r="F405" s="16" t="s">
        <v>108</v>
      </c>
      <c r="G405" s="17" t="s">
        <v>63</v>
      </c>
      <c r="H405" s="18">
        <v>185</v>
      </c>
      <c r="I405" s="18"/>
      <c r="J405" s="18">
        <v>107</v>
      </c>
      <c r="K405" s="56">
        <f t="shared" si="57"/>
        <v>24</v>
      </c>
      <c r="L405" s="56">
        <f t="shared" si="58"/>
        <v>452.39</v>
      </c>
      <c r="M405" s="140"/>
      <c r="N405" s="142"/>
      <c r="O405" s="15">
        <v>0.48</v>
      </c>
      <c r="P405" s="18">
        <v>300</v>
      </c>
      <c r="Q405" s="18" t="s">
        <v>642</v>
      </c>
      <c r="R405" s="17" t="s">
        <v>792</v>
      </c>
      <c r="S405" s="17" t="s">
        <v>37</v>
      </c>
      <c r="T405" s="17" t="s">
        <v>1176</v>
      </c>
      <c r="U405" s="17" t="s">
        <v>1333</v>
      </c>
      <c r="V405" s="17" t="s">
        <v>405</v>
      </c>
      <c r="W405" s="17" t="s">
        <v>1316</v>
      </c>
      <c r="X405" s="17" t="str">
        <f t="shared" si="59"/>
        <v xml:space="preserve">K-TF-462  K-TF-236  K-TF-224  K-TF-217  K-TF-208  K-TF-202                          </v>
      </c>
      <c r="Y405" s="17" t="s">
        <v>1841</v>
      </c>
      <c r="Z405" s="17" t="s">
        <v>1963</v>
      </c>
      <c r="AA405" s="17" t="s">
        <v>1964</v>
      </c>
      <c r="AB405" s="17" t="s">
        <v>1923</v>
      </c>
      <c r="AC405" s="17" t="s">
        <v>1921</v>
      </c>
      <c r="AD405" s="17" t="s">
        <v>1922</v>
      </c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40"/>
      <c r="AT405" s="33" t="s">
        <v>807</v>
      </c>
      <c r="AU405" s="33" t="s">
        <v>972</v>
      </c>
      <c r="AV405" s="36" t="s">
        <v>1015</v>
      </c>
      <c r="AW405" s="33" t="str">
        <f t="shared" si="60"/>
        <v>L-SOFC602-02</v>
      </c>
      <c r="AX405" s="33" t="s">
        <v>972</v>
      </c>
      <c r="AZ405" s="81" t="str">
        <f t="shared" ref="AZ405:AZ432" si="62">IF(F405="","",CONCATENATE(E405," ",F405," ",G405,"-",H405,"㎟","-",D405))</f>
        <v>0.6/1kV FR-CV 1C-185㎟-P</v>
      </c>
    </row>
    <row r="406" spans="1:52" s="4" customFormat="1" ht="25" hidden="1" customHeight="1">
      <c r="A406" s="60" t="str">
        <f t="shared" si="61"/>
        <v>X</v>
      </c>
      <c r="B406" s="60" t="e">
        <f t="shared" si="52"/>
        <v>#REF!</v>
      </c>
      <c r="C406" s="55" t="str">
        <f t="shared" si="56"/>
        <v>L-SOFC602-03</v>
      </c>
      <c r="D406" s="56" t="s">
        <v>638</v>
      </c>
      <c r="E406" s="51" t="s">
        <v>93</v>
      </c>
      <c r="F406" s="16" t="s">
        <v>94</v>
      </c>
      <c r="G406" s="17" t="s">
        <v>63</v>
      </c>
      <c r="H406" s="18">
        <v>185</v>
      </c>
      <c r="I406" s="18"/>
      <c r="J406" s="18">
        <v>107</v>
      </c>
      <c r="K406" s="56">
        <f t="shared" si="57"/>
        <v>24</v>
      </c>
      <c r="L406" s="56">
        <f t="shared" si="58"/>
        <v>452.39</v>
      </c>
      <c r="M406" s="139"/>
      <c r="N406" s="143"/>
      <c r="O406" s="15">
        <v>0.48</v>
      </c>
      <c r="P406" s="18">
        <v>300</v>
      </c>
      <c r="Q406" s="18" t="s">
        <v>641</v>
      </c>
      <c r="R406" s="17" t="s">
        <v>792</v>
      </c>
      <c r="S406" s="17" t="s">
        <v>401</v>
      </c>
      <c r="T406" s="17" t="s">
        <v>1176</v>
      </c>
      <c r="U406" s="17" t="s">
        <v>1333</v>
      </c>
      <c r="V406" s="17" t="s">
        <v>404</v>
      </c>
      <c r="W406" s="17" t="s">
        <v>1316</v>
      </c>
      <c r="X406" s="17" t="str">
        <f t="shared" si="59"/>
        <v xml:space="preserve">K-TF-462  K-TF-236  K-TF-224  K-TF-217  K-TF-208  K-TF-202                          </v>
      </c>
      <c r="Y406" s="17" t="s">
        <v>1841</v>
      </c>
      <c r="Z406" s="17" t="s">
        <v>1963</v>
      </c>
      <c r="AA406" s="17" t="s">
        <v>1964</v>
      </c>
      <c r="AB406" s="17" t="s">
        <v>1923</v>
      </c>
      <c r="AC406" s="17" t="s">
        <v>1921</v>
      </c>
      <c r="AD406" s="17" t="s">
        <v>1922</v>
      </c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40"/>
      <c r="AT406" s="33" t="s">
        <v>807</v>
      </c>
      <c r="AU406" s="33" t="s">
        <v>972</v>
      </c>
      <c r="AV406" s="36" t="s">
        <v>1020</v>
      </c>
      <c r="AW406" s="33" t="str">
        <f t="shared" si="60"/>
        <v>L-SOFC602-03</v>
      </c>
      <c r="AX406" s="33" t="s">
        <v>972</v>
      </c>
      <c r="AZ406" s="81" t="str">
        <f t="shared" si="62"/>
        <v>0.6/1kV FR-CV 1C-185㎟-P</v>
      </c>
    </row>
    <row r="407" spans="1:52" s="4" customFormat="1" ht="25" hidden="1" customHeight="1">
      <c r="A407" s="60" t="str">
        <f t="shared" si="61"/>
        <v>X</v>
      </c>
      <c r="B407" s="60" t="e">
        <f t="shared" si="52"/>
        <v>#REF!</v>
      </c>
      <c r="C407" s="55" t="str">
        <f t="shared" si="56"/>
        <v>L-SOFC602-04</v>
      </c>
      <c r="D407" s="56" t="s">
        <v>638</v>
      </c>
      <c r="E407" s="51" t="s">
        <v>34</v>
      </c>
      <c r="F407" s="16" t="s">
        <v>94</v>
      </c>
      <c r="G407" s="17" t="s">
        <v>56</v>
      </c>
      <c r="H407" s="18">
        <v>185</v>
      </c>
      <c r="I407" s="18"/>
      <c r="J407" s="18">
        <v>107</v>
      </c>
      <c r="K407" s="56">
        <f t="shared" si="57"/>
        <v>24</v>
      </c>
      <c r="L407" s="56">
        <f t="shared" si="58"/>
        <v>452.39</v>
      </c>
      <c r="M407" s="138" t="s">
        <v>1485</v>
      </c>
      <c r="N407" s="141">
        <v>71</v>
      </c>
      <c r="O407" s="15">
        <v>0.48</v>
      </c>
      <c r="P407" s="18">
        <v>300</v>
      </c>
      <c r="Q407" s="18" t="s">
        <v>640</v>
      </c>
      <c r="R407" s="17" t="s">
        <v>792</v>
      </c>
      <c r="S407" s="17" t="s">
        <v>403</v>
      </c>
      <c r="T407" s="17" t="s">
        <v>1176</v>
      </c>
      <c r="U407" s="17" t="s">
        <v>1333</v>
      </c>
      <c r="V407" s="17" t="s">
        <v>405</v>
      </c>
      <c r="W407" s="17" t="s">
        <v>1316</v>
      </c>
      <c r="X407" s="17" t="str">
        <f t="shared" si="59"/>
        <v xml:space="preserve">K-TF-462  K-TF-236  K-TF-224  K-TF-217  K-TF-208  K-TF-202                          </v>
      </c>
      <c r="Y407" s="17" t="s">
        <v>1841</v>
      </c>
      <c r="Z407" s="17" t="s">
        <v>1963</v>
      </c>
      <c r="AA407" s="17" t="s">
        <v>1964</v>
      </c>
      <c r="AB407" s="17" t="s">
        <v>1923</v>
      </c>
      <c r="AC407" s="17" t="s">
        <v>1921</v>
      </c>
      <c r="AD407" s="17" t="s">
        <v>1922</v>
      </c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40"/>
      <c r="AT407" s="33" t="s">
        <v>807</v>
      </c>
      <c r="AU407" s="33" t="s">
        <v>972</v>
      </c>
      <c r="AV407" s="36" t="s">
        <v>1021</v>
      </c>
      <c r="AW407" s="33" t="str">
        <f t="shared" si="60"/>
        <v>L-SOFC602-04</v>
      </c>
      <c r="AX407" s="33" t="s">
        <v>972</v>
      </c>
      <c r="AZ407" s="81" t="str">
        <f t="shared" si="62"/>
        <v>0.6/1kV FR-CV 1C-185㎟-P</v>
      </c>
    </row>
    <row r="408" spans="1:52" s="4" customFormat="1" ht="25" hidden="1" customHeight="1">
      <c r="A408" s="60" t="str">
        <f t="shared" si="61"/>
        <v>X</v>
      </c>
      <c r="B408" s="60" t="e">
        <f t="shared" si="52"/>
        <v>#REF!</v>
      </c>
      <c r="C408" s="55" t="str">
        <f t="shared" si="56"/>
        <v>L-SOFC602-05</v>
      </c>
      <c r="D408" s="56" t="s">
        <v>638</v>
      </c>
      <c r="E408" s="51" t="s">
        <v>93</v>
      </c>
      <c r="F408" s="16" t="s">
        <v>99</v>
      </c>
      <c r="G408" s="17" t="s">
        <v>63</v>
      </c>
      <c r="H408" s="18">
        <v>185</v>
      </c>
      <c r="I408" s="18"/>
      <c r="J408" s="18">
        <v>107</v>
      </c>
      <c r="K408" s="56">
        <f t="shared" si="57"/>
        <v>24</v>
      </c>
      <c r="L408" s="56">
        <f t="shared" si="58"/>
        <v>452.39</v>
      </c>
      <c r="M408" s="140"/>
      <c r="N408" s="142"/>
      <c r="O408" s="15">
        <v>0.48</v>
      </c>
      <c r="P408" s="18">
        <v>300</v>
      </c>
      <c r="Q408" s="18" t="s">
        <v>640</v>
      </c>
      <c r="R408" s="17" t="s">
        <v>792</v>
      </c>
      <c r="S408" s="17" t="s">
        <v>401</v>
      </c>
      <c r="T408" s="17" t="s">
        <v>1176</v>
      </c>
      <c r="U408" s="17" t="s">
        <v>1333</v>
      </c>
      <c r="V408" s="17" t="s">
        <v>405</v>
      </c>
      <c r="W408" s="17" t="s">
        <v>1316</v>
      </c>
      <c r="X408" s="17" t="str">
        <f t="shared" si="59"/>
        <v xml:space="preserve">K-TF-462  K-TF-236  K-TF-224  K-TF-217  K-TF-208  K-TF-202                          </v>
      </c>
      <c r="Y408" s="17" t="s">
        <v>1841</v>
      </c>
      <c r="Z408" s="17" t="s">
        <v>1963</v>
      </c>
      <c r="AA408" s="17" t="s">
        <v>1964</v>
      </c>
      <c r="AB408" s="17" t="s">
        <v>1923</v>
      </c>
      <c r="AC408" s="17" t="s">
        <v>1921</v>
      </c>
      <c r="AD408" s="17" t="s">
        <v>1922</v>
      </c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40"/>
      <c r="AT408" s="33" t="s">
        <v>807</v>
      </c>
      <c r="AU408" s="33" t="s">
        <v>972</v>
      </c>
      <c r="AV408" s="36" t="s">
        <v>1022</v>
      </c>
      <c r="AW408" s="33" t="str">
        <f t="shared" si="60"/>
        <v>L-SOFC602-05</v>
      </c>
      <c r="AX408" s="33" t="s">
        <v>972</v>
      </c>
      <c r="AZ408" s="81" t="str">
        <f t="shared" si="62"/>
        <v>0.6/1kV FR-CV 1C-185㎟-P</v>
      </c>
    </row>
    <row r="409" spans="1:52" s="4" customFormat="1" ht="25" hidden="1" customHeight="1">
      <c r="A409" s="60" t="str">
        <f t="shared" si="61"/>
        <v>X</v>
      </c>
      <c r="B409" s="60" t="e">
        <f t="shared" si="52"/>
        <v>#REF!</v>
      </c>
      <c r="C409" s="55" t="str">
        <f t="shared" si="56"/>
        <v>L-SOFC602-06</v>
      </c>
      <c r="D409" s="56" t="s">
        <v>638</v>
      </c>
      <c r="E409" s="51" t="s">
        <v>34</v>
      </c>
      <c r="F409" s="16" t="s">
        <v>109</v>
      </c>
      <c r="G409" s="17" t="s">
        <v>6</v>
      </c>
      <c r="H409" s="18">
        <v>185</v>
      </c>
      <c r="I409" s="18"/>
      <c r="J409" s="18">
        <v>107</v>
      </c>
      <c r="K409" s="56">
        <f t="shared" si="57"/>
        <v>24</v>
      </c>
      <c r="L409" s="56">
        <f t="shared" si="58"/>
        <v>452.39</v>
      </c>
      <c r="M409" s="139"/>
      <c r="N409" s="143"/>
      <c r="O409" s="15">
        <v>0.48</v>
      </c>
      <c r="P409" s="18">
        <v>300</v>
      </c>
      <c r="Q409" s="18" t="s">
        <v>641</v>
      </c>
      <c r="R409" s="17" t="s">
        <v>792</v>
      </c>
      <c r="S409" s="17" t="s">
        <v>401</v>
      </c>
      <c r="T409" s="17" t="s">
        <v>1176</v>
      </c>
      <c r="U409" s="17" t="s">
        <v>1333</v>
      </c>
      <c r="V409" s="17" t="s">
        <v>405</v>
      </c>
      <c r="W409" s="17" t="s">
        <v>1316</v>
      </c>
      <c r="X409" s="17" t="str">
        <f t="shared" si="59"/>
        <v xml:space="preserve">K-TF-462  K-TF-236  K-TF-224  K-TF-217  K-TF-208  K-TF-202                          </v>
      </c>
      <c r="Y409" s="17" t="s">
        <v>1841</v>
      </c>
      <c r="Z409" s="17" t="s">
        <v>1963</v>
      </c>
      <c r="AA409" s="17" t="s">
        <v>1964</v>
      </c>
      <c r="AB409" s="17" t="s">
        <v>1923</v>
      </c>
      <c r="AC409" s="17" t="s">
        <v>1921</v>
      </c>
      <c r="AD409" s="17" t="s">
        <v>1922</v>
      </c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40"/>
      <c r="AT409" s="33" t="s">
        <v>807</v>
      </c>
      <c r="AU409" s="33" t="s">
        <v>972</v>
      </c>
      <c r="AV409" s="36" t="s">
        <v>1023</v>
      </c>
      <c r="AW409" s="33" t="str">
        <f t="shared" si="60"/>
        <v>L-SOFC602-06</v>
      </c>
      <c r="AX409" s="33" t="s">
        <v>972</v>
      </c>
      <c r="AZ409" s="81" t="str">
        <f t="shared" si="62"/>
        <v>0.6/1kV FR-CV 1C-185㎟-P</v>
      </c>
    </row>
    <row r="410" spans="1:52" s="4" customFormat="1" ht="25" hidden="1" customHeight="1">
      <c r="A410" s="60" t="str">
        <f t="shared" si="61"/>
        <v>X</v>
      </c>
      <c r="B410" s="60" t="e">
        <f>IF(#REF!="",#REF!+1,#REF!+1)</f>
        <v>#REF!</v>
      </c>
      <c r="C410" s="55" t="str">
        <f t="shared" si="56"/>
        <v>L-SOFC605-01</v>
      </c>
      <c r="D410" s="56" t="s">
        <v>638</v>
      </c>
      <c r="E410" s="51" t="s">
        <v>100</v>
      </c>
      <c r="F410" s="16" t="s">
        <v>94</v>
      </c>
      <c r="G410" s="17" t="s">
        <v>56</v>
      </c>
      <c r="H410" s="18">
        <v>185</v>
      </c>
      <c r="I410" s="18"/>
      <c r="J410" s="18">
        <v>96</v>
      </c>
      <c r="K410" s="56">
        <f t="shared" si="57"/>
        <v>24</v>
      </c>
      <c r="L410" s="56">
        <f t="shared" si="58"/>
        <v>452.39</v>
      </c>
      <c r="M410" s="138" t="s">
        <v>1486</v>
      </c>
      <c r="N410" s="141">
        <v>71</v>
      </c>
      <c r="O410" s="15">
        <v>0.48</v>
      </c>
      <c r="P410" s="18">
        <v>300</v>
      </c>
      <c r="Q410" s="18" t="s">
        <v>642</v>
      </c>
      <c r="R410" s="17" t="s">
        <v>792</v>
      </c>
      <c r="S410" s="17" t="s">
        <v>407</v>
      </c>
      <c r="T410" s="17" t="s">
        <v>1176</v>
      </c>
      <c r="U410" s="17" t="s">
        <v>1333</v>
      </c>
      <c r="V410" s="17" t="s">
        <v>409</v>
      </c>
      <c r="W410" s="17" t="s">
        <v>1319</v>
      </c>
      <c r="X410" s="17" t="str">
        <f t="shared" si="59"/>
        <v xml:space="preserve">K-TF-461  K-TF-135  K-TF-122                                </v>
      </c>
      <c r="Y410" s="17" t="s">
        <v>1842</v>
      </c>
      <c r="Z410" s="17" t="s">
        <v>1938</v>
      </c>
      <c r="AA410" s="17" t="s">
        <v>1946</v>
      </c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40"/>
      <c r="AT410" s="33" t="s">
        <v>807</v>
      </c>
      <c r="AU410" s="33" t="s">
        <v>975</v>
      </c>
      <c r="AV410" s="36" t="s">
        <v>1014</v>
      </c>
      <c r="AW410" s="33" t="str">
        <f t="shared" si="60"/>
        <v>L-SOFC605-01</v>
      </c>
      <c r="AX410" s="33" t="s">
        <v>975</v>
      </c>
      <c r="AZ410" s="81" t="str">
        <f t="shared" si="62"/>
        <v>0.6/1kV FR-CV 1C-185㎟-P</v>
      </c>
    </row>
    <row r="411" spans="1:52" s="4" customFormat="1" ht="25" hidden="1" customHeight="1">
      <c r="A411" s="60" t="str">
        <f t="shared" si="61"/>
        <v>X</v>
      </c>
      <c r="B411" s="60" t="e">
        <f>IF(C410="",#REF!+1,B410+1)</f>
        <v>#REF!</v>
      </c>
      <c r="C411" s="55" t="str">
        <f t="shared" si="56"/>
        <v>L-SOFC605-02</v>
      </c>
      <c r="D411" s="56" t="s">
        <v>638</v>
      </c>
      <c r="E411" s="51" t="s">
        <v>93</v>
      </c>
      <c r="F411" s="16" t="s">
        <v>99</v>
      </c>
      <c r="G411" s="17" t="s">
        <v>63</v>
      </c>
      <c r="H411" s="18">
        <v>185</v>
      </c>
      <c r="I411" s="18"/>
      <c r="J411" s="18">
        <v>96</v>
      </c>
      <c r="K411" s="56">
        <f t="shared" si="57"/>
        <v>24</v>
      </c>
      <c r="L411" s="56">
        <f t="shared" si="58"/>
        <v>452.39</v>
      </c>
      <c r="M411" s="140"/>
      <c r="N411" s="142"/>
      <c r="O411" s="15">
        <v>0.48</v>
      </c>
      <c r="P411" s="18">
        <v>300</v>
      </c>
      <c r="Q411" s="18" t="s">
        <v>642</v>
      </c>
      <c r="R411" s="17" t="s">
        <v>792</v>
      </c>
      <c r="S411" s="17" t="s">
        <v>410</v>
      </c>
      <c r="T411" s="17" t="s">
        <v>1176</v>
      </c>
      <c r="U411" s="17" t="s">
        <v>1333</v>
      </c>
      <c r="V411" s="17" t="s">
        <v>409</v>
      </c>
      <c r="W411" s="17" t="s">
        <v>1319</v>
      </c>
      <c r="X411" s="17" t="str">
        <f t="shared" si="59"/>
        <v xml:space="preserve">K-TF-461  K-TF-135  K-TF-122                                </v>
      </c>
      <c r="Y411" s="17" t="s">
        <v>1842</v>
      </c>
      <c r="Z411" s="17" t="s">
        <v>1938</v>
      </c>
      <c r="AA411" s="17" t="s">
        <v>1946</v>
      </c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40"/>
      <c r="AT411" s="33" t="s">
        <v>807</v>
      </c>
      <c r="AU411" s="33" t="s">
        <v>975</v>
      </c>
      <c r="AV411" s="36" t="s">
        <v>1015</v>
      </c>
      <c r="AW411" s="33" t="str">
        <f t="shared" si="60"/>
        <v>L-SOFC605-02</v>
      </c>
      <c r="AX411" s="33" t="s">
        <v>975</v>
      </c>
      <c r="AZ411" s="81" t="str">
        <f t="shared" si="62"/>
        <v>0.6/1kV FR-CV 1C-185㎟-P</v>
      </c>
    </row>
    <row r="412" spans="1:52" s="4" customFormat="1" ht="25" hidden="1" customHeight="1">
      <c r="A412" s="60" t="str">
        <f t="shared" si="61"/>
        <v>X</v>
      </c>
      <c r="B412" s="60" t="e">
        <f t="shared" si="52"/>
        <v>#REF!</v>
      </c>
      <c r="C412" s="55" t="str">
        <f t="shared" si="56"/>
        <v>L-SOFC605-03</v>
      </c>
      <c r="D412" s="56" t="s">
        <v>638</v>
      </c>
      <c r="E412" s="51" t="s">
        <v>34</v>
      </c>
      <c r="F412" s="16" t="s">
        <v>99</v>
      </c>
      <c r="G412" s="17" t="s">
        <v>92</v>
      </c>
      <c r="H412" s="18">
        <v>185</v>
      </c>
      <c r="I412" s="18"/>
      <c r="J412" s="18">
        <v>96</v>
      </c>
      <c r="K412" s="56">
        <f t="shared" si="57"/>
        <v>24</v>
      </c>
      <c r="L412" s="56">
        <f t="shared" si="58"/>
        <v>452.39</v>
      </c>
      <c r="M412" s="139"/>
      <c r="N412" s="143"/>
      <c r="O412" s="15">
        <v>0.48</v>
      </c>
      <c r="P412" s="18">
        <v>300</v>
      </c>
      <c r="Q412" s="18" t="s">
        <v>642</v>
      </c>
      <c r="R412" s="17" t="s">
        <v>792</v>
      </c>
      <c r="S412" s="17" t="s">
        <v>407</v>
      </c>
      <c r="T412" s="17" t="s">
        <v>1176</v>
      </c>
      <c r="U412" s="17" t="s">
        <v>1333</v>
      </c>
      <c r="V412" s="17" t="s">
        <v>411</v>
      </c>
      <c r="W412" s="17" t="s">
        <v>1319</v>
      </c>
      <c r="X412" s="17" t="str">
        <f t="shared" si="59"/>
        <v xml:space="preserve">K-TF-461  K-TF-135  K-TF-122                                </v>
      </c>
      <c r="Y412" s="17" t="s">
        <v>1842</v>
      </c>
      <c r="Z412" s="17" t="s">
        <v>1938</v>
      </c>
      <c r="AA412" s="17" t="s">
        <v>1946</v>
      </c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40"/>
      <c r="AT412" s="33" t="s">
        <v>807</v>
      </c>
      <c r="AU412" s="33" t="s">
        <v>975</v>
      </c>
      <c r="AV412" s="36" t="s">
        <v>1020</v>
      </c>
      <c r="AW412" s="33" t="str">
        <f t="shared" si="60"/>
        <v>L-SOFC605-03</v>
      </c>
      <c r="AX412" s="33" t="s">
        <v>975</v>
      </c>
      <c r="AZ412" s="81" t="str">
        <f t="shared" si="62"/>
        <v>0.6/1kV FR-CV 1C-185㎟-P</v>
      </c>
    </row>
    <row r="413" spans="1:52" s="4" customFormat="1" ht="25" hidden="1" customHeight="1">
      <c r="A413" s="60" t="str">
        <f t="shared" si="61"/>
        <v>X</v>
      </c>
      <c r="B413" s="60" t="e">
        <f t="shared" si="52"/>
        <v>#REF!</v>
      </c>
      <c r="C413" s="55" t="str">
        <f t="shared" si="56"/>
        <v>L-SOFC605-04</v>
      </c>
      <c r="D413" s="56" t="s">
        <v>638</v>
      </c>
      <c r="E413" s="51" t="s">
        <v>93</v>
      </c>
      <c r="F413" s="16" t="s">
        <v>99</v>
      </c>
      <c r="G413" s="17" t="s">
        <v>6</v>
      </c>
      <c r="H413" s="18">
        <v>185</v>
      </c>
      <c r="I413" s="18"/>
      <c r="J413" s="18">
        <v>96</v>
      </c>
      <c r="K413" s="56">
        <f t="shared" si="57"/>
        <v>24</v>
      </c>
      <c r="L413" s="56">
        <f t="shared" si="58"/>
        <v>452.39</v>
      </c>
      <c r="M413" s="138" t="s">
        <v>1487</v>
      </c>
      <c r="N413" s="141">
        <v>71</v>
      </c>
      <c r="O413" s="15">
        <v>0.48</v>
      </c>
      <c r="P413" s="18">
        <v>300</v>
      </c>
      <c r="Q413" s="18" t="s">
        <v>641</v>
      </c>
      <c r="R413" s="17" t="s">
        <v>792</v>
      </c>
      <c r="S413" s="17" t="s">
        <v>407</v>
      </c>
      <c r="T413" s="17" t="s">
        <v>1176</v>
      </c>
      <c r="U413" s="17" t="s">
        <v>1333</v>
      </c>
      <c r="V413" s="17" t="s">
        <v>409</v>
      </c>
      <c r="W413" s="17" t="s">
        <v>1319</v>
      </c>
      <c r="X413" s="17" t="str">
        <f t="shared" si="59"/>
        <v xml:space="preserve">K-TF-461  K-TF-135  K-TF-122                                </v>
      </c>
      <c r="Y413" s="17" t="s">
        <v>1842</v>
      </c>
      <c r="Z413" s="17" t="s">
        <v>1938</v>
      </c>
      <c r="AA413" s="17" t="s">
        <v>1946</v>
      </c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40"/>
      <c r="AT413" s="33" t="s">
        <v>807</v>
      </c>
      <c r="AU413" s="33" t="s">
        <v>975</v>
      </c>
      <c r="AV413" s="36" t="s">
        <v>1021</v>
      </c>
      <c r="AW413" s="33" t="str">
        <f t="shared" si="60"/>
        <v>L-SOFC605-04</v>
      </c>
      <c r="AX413" s="33" t="s">
        <v>975</v>
      </c>
      <c r="AZ413" s="81" t="str">
        <f t="shared" si="62"/>
        <v>0.6/1kV FR-CV 1C-185㎟-P</v>
      </c>
    </row>
    <row r="414" spans="1:52" s="4" customFormat="1" ht="25" hidden="1" customHeight="1">
      <c r="A414" s="60" t="str">
        <f t="shared" si="61"/>
        <v>X</v>
      </c>
      <c r="B414" s="60" t="e">
        <f t="shared" si="52"/>
        <v>#REF!</v>
      </c>
      <c r="C414" s="55" t="str">
        <f t="shared" si="56"/>
        <v>L-SOFC605-05</v>
      </c>
      <c r="D414" s="56" t="s">
        <v>638</v>
      </c>
      <c r="E414" s="51" t="s">
        <v>93</v>
      </c>
      <c r="F414" s="16" t="s">
        <v>94</v>
      </c>
      <c r="G414" s="17" t="s">
        <v>56</v>
      </c>
      <c r="H414" s="18">
        <v>185</v>
      </c>
      <c r="I414" s="18"/>
      <c r="J414" s="18">
        <v>96</v>
      </c>
      <c r="K414" s="56">
        <f t="shared" si="57"/>
        <v>24</v>
      </c>
      <c r="L414" s="56">
        <f t="shared" si="58"/>
        <v>452.39</v>
      </c>
      <c r="M414" s="140"/>
      <c r="N414" s="142"/>
      <c r="O414" s="15">
        <v>0.48</v>
      </c>
      <c r="P414" s="18">
        <v>300</v>
      </c>
      <c r="Q414" s="18" t="s">
        <v>641</v>
      </c>
      <c r="R414" s="17" t="s">
        <v>792</v>
      </c>
      <c r="S414" s="17" t="s">
        <v>401</v>
      </c>
      <c r="T414" s="17" t="s">
        <v>1176</v>
      </c>
      <c r="U414" s="17" t="s">
        <v>1333</v>
      </c>
      <c r="V414" s="17" t="s">
        <v>412</v>
      </c>
      <c r="W414" s="17" t="s">
        <v>1319</v>
      </c>
      <c r="X414" s="17" t="str">
        <f t="shared" si="59"/>
        <v xml:space="preserve">K-TF-461  K-TF-135  K-TF-122                                </v>
      </c>
      <c r="Y414" s="17" t="s">
        <v>1842</v>
      </c>
      <c r="Z414" s="17" t="s">
        <v>1938</v>
      </c>
      <c r="AA414" s="17" t="s">
        <v>1946</v>
      </c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40"/>
      <c r="AT414" s="33" t="s">
        <v>807</v>
      </c>
      <c r="AU414" s="33" t="s">
        <v>975</v>
      </c>
      <c r="AV414" s="36" t="s">
        <v>1022</v>
      </c>
      <c r="AW414" s="33" t="str">
        <f t="shared" si="60"/>
        <v>L-SOFC605-05</v>
      </c>
      <c r="AX414" s="33" t="s">
        <v>975</v>
      </c>
      <c r="AZ414" s="81" t="str">
        <f t="shared" si="62"/>
        <v>0.6/1kV FR-CV 1C-185㎟-P</v>
      </c>
    </row>
    <row r="415" spans="1:52" s="4" customFormat="1" ht="25" hidden="1" customHeight="1">
      <c r="A415" s="60" t="str">
        <f t="shared" si="61"/>
        <v>X</v>
      </c>
      <c r="B415" s="60" t="e">
        <f t="shared" ref="B415:B460" si="63">IF(C414="",B413+1,B414+1)</f>
        <v>#REF!</v>
      </c>
      <c r="C415" s="55" t="str">
        <f t="shared" si="56"/>
        <v>L-SOFC605-06</v>
      </c>
      <c r="D415" s="56" t="s">
        <v>638</v>
      </c>
      <c r="E415" s="51" t="s">
        <v>106</v>
      </c>
      <c r="F415" s="16" t="s">
        <v>99</v>
      </c>
      <c r="G415" s="17" t="s">
        <v>56</v>
      </c>
      <c r="H415" s="18">
        <v>185</v>
      </c>
      <c r="I415" s="18"/>
      <c r="J415" s="18">
        <v>96</v>
      </c>
      <c r="K415" s="56">
        <f t="shared" si="57"/>
        <v>24</v>
      </c>
      <c r="L415" s="56">
        <f t="shared" si="58"/>
        <v>452.39</v>
      </c>
      <c r="M415" s="139"/>
      <c r="N415" s="143"/>
      <c r="O415" s="15">
        <v>0.48</v>
      </c>
      <c r="P415" s="18">
        <v>300</v>
      </c>
      <c r="Q415" s="18" t="s">
        <v>642</v>
      </c>
      <c r="R415" s="17" t="s">
        <v>792</v>
      </c>
      <c r="S415" s="17" t="s">
        <v>401</v>
      </c>
      <c r="T415" s="17" t="s">
        <v>1176</v>
      </c>
      <c r="U415" s="17" t="s">
        <v>1333</v>
      </c>
      <c r="V415" s="17" t="s">
        <v>411</v>
      </c>
      <c r="W415" s="17" t="s">
        <v>1319</v>
      </c>
      <c r="X415" s="17" t="str">
        <f t="shared" si="59"/>
        <v xml:space="preserve">K-TF-461  K-TF-135  K-TF-122                                </v>
      </c>
      <c r="Y415" s="17" t="s">
        <v>1842</v>
      </c>
      <c r="Z415" s="17" t="s">
        <v>1938</v>
      </c>
      <c r="AA415" s="17" t="s">
        <v>1946</v>
      </c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40"/>
      <c r="AT415" s="33" t="s">
        <v>807</v>
      </c>
      <c r="AU415" s="33" t="s">
        <v>975</v>
      </c>
      <c r="AV415" s="36" t="s">
        <v>1023</v>
      </c>
      <c r="AW415" s="33" t="str">
        <f t="shared" si="60"/>
        <v>L-SOFC605-06</v>
      </c>
      <c r="AX415" s="33" t="s">
        <v>975</v>
      </c>
      <c r="AZ415" s="81" t="str">
        <f t="shared" si="62"/>
        <v>0.6/1kV FR-CV 1C-185㎟-P</v>
      </c>
    </row>
    <row r="416" spans="1:52" s="4" customFormat="1" ht="25" hidden="1" customHeight="1">
      <c r="A416" s="60" t="str">
        <f t="shared" si="61"/>
        <v>X</v>
      </c>
      <c r="B416" s="60" t="e">
        <f t="shared" si="63"/>
        <v>#REF!</v>
      </c>
      <c r="C416" s="55" t="str">
        <f t="shared" si="56"/>
        <v>L-SOFC606-01</v>
      </c>
      <c r="D416" s="56" t="s">
        <v>638</v>
      </c>
      <c r="E416" s="51" t="s">
        <v>34</v>
      </c>
      <c r="F416" s="16" t="s">
        <v>121</v>
      </c>
      <c r="G416" s="17" t="s">
        <v>63</v>
      </c>
      <c r="H416" s="18">
        <v>185</v>
      </c>
      <c r="I416" s="18"/>
      <c r="J416" s="18">
        <v>96</v>
      </c>
      <c r="K416" s="56">
        <f t="shared" si="57"/>
        <v>24</v>
      </c>
      <c r="L416" s="56">
        <f t="shared" si="58"/>
        <v>452.39</v>
      </c>
      <c r="M416" s="138" t="s">
        <v>1488</v>
      </c>
      <c r="N416" s="141">
        <v>71</v>
      </c>
      <c r="O416" s="15">
        <v>0.48</v>
      </c>
      <c r="P416" s="18">
        <v>300</v>
      </c>
      <c r="Q416" s="18" t="s">
        <v>642</v>
      </c>
      <c r="R416" s="17" t="s">
        <v>792</v>
      </c>
      <c r="S416" s="17" t="s">
        <v>37</v>
      </c>
      <c r="T416" s="17" t="s">
        <v>1176</v>
      </c>
      <c r="U416" s="17" t="s">
        <v>1333</v>
      </c>
      <c r="V416" s="17" t="s">
        <v>413</v>
      </c>
      <c r="W416" s="17" t="s">
        <v>1320</v>
      </c>
      <c r="X416" s="17" t="str">
        <f t="shared" si="59"/>
        <v xml:space="preserve">K-TF-461  K-TF-135  K-TF-122                                </v>
      </c>
      <c r="Y416" s="17" t="s">
        <v>1842</v>
      </c>
      <c r="Z416" s="17" t="s">
        <v>1938</v>
      </c>
      <c r="AA416" s="17" t="s">
        <v>1946</v>
      </c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40"/>
      <c r="AT416" s="33" t="s">
        <v>807</v>
      </c>
      <c r="AU416" s="33" t="s">
        <v>976</v>
      </c>
      <c r="AV416" s="36" t="s">
        <v>1014</v>
      </c>
      <c r="AW416" s="33" t="str">
        <f t="shared" si="60"/>
        <v>L-SOFC606-01</v>
      </c>
      <c r="AX416" s="33" t="s">
        <v>976</v>
      </c>
      <c r="AZ416" s="81" t="str">
        <f t="shared" si="62"/>
        <v>0.6/1kV FR-CV 1C-185㎟-P</v>
      </c>
    </row>
    <row r="417" spans="1:52" s="4" customFormat="1" ht="25" hidden="1" customHeight="1">
      <c r="A417" s="60" t="str">
        <f t="shared" si="61"/>
        <v>X</v>
      </c>
      <c r="B417" s="60" t="e">
        <f t="shared" si="63"/>
        <v>#REF!</v>
      </c>
      <c r="C417" s="55" t="str">
        <f t="shared" si="56"/>
        <v>L-SOFC606-02</v>
      </c>
      <c r="D417" s="56" t="s">
        <v>638</v>
      </c>
      <c r="E417" s="51" t="s">
        <v>93</v>
      </c>
      <c r="F417" s="16" t="s">
        <v>99</v>
      </c>
      <c r="G417" s="17" t="s">
        <v>56</v>
      </c>
      <c r="H417" s="18">
        <v>185</v>
      </c>
      <c r="I417" s="18"/>
      <c r="J417" s="18">
        <v>96</v>
      </c>
      <c r="K417" s="56">
        <f t="shared" si="57"/>
        <v>24</v>
      </c>
      <c r="L417" s="56">
        <f t="shared" si="58"/>
        <v>452.39</v>
      </c>
      <c r="M417" s="140"/>
      <c r="N417" s="142"/>
      <c r="O417" s="15">
        <v>0.48</v>
      </c>
      <c r="P417" s="18">
        <v>300</v>
      </c>
      <c r="Q417" s="18" t="s">
        <v>641</v>
      </c>
      <c r="R417" s="17" t="s">
        <v>792</v>
      </c>
      <c r="S417" s="17" t="s">
        <v>414</v>
      </c>
      <c r="T417" s="17" t="s">
        <v>1176</v>
      </c>
      <c r="U417" s="17" t="s">
        <v>1333</v>
      </c>
      <c r="V417" s="17" t="s">
        <v>415</v>
      </c>
      <c r="W417" s="17" t="s">
        <v>1320</v>
      </c>
      <c r="X417" s="17" t="str">
        <f t="shared" si="59"/>
        <v xml:space="preserve">K-TF-461  K-TF-135  K-TF-122                                </v>
      </c>
      <c r="Y417" s="17" t="s">
        <v>1842</v>
      </c>
      <c r="Z417" s="17" t="s">
        <v>1938</v>
      </c>
      <c r="AA417" s="17" t="s">
        <v>1946</v>
      </c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40"/>
      <c r="AT417" s="33" t="s">
        <v>807</v>
      </c>
      <c r="AU417" s="33" t="s">
        <v>976</v>
      </c>
      <c r="AV417" s="36" t="s">
        <v>1015</v>
      </c>
      <c r="AW417" s="33" t="str">
        <f t="shared" si="60"/>
        <v>L-SOFC606-02</v>
      </c>
      <c r="AX417" s="33" t="s">
        <v>976</v>
      </c>
      <c r="AZ417" s="81" t="str">
        <f t="shared" si="62"/>
        <v>0.6/1kV FR-CV 1C-185㎟-P</v>
      </c>
    </row>
    <row r="418" spans="1:52" s="4" customFormat="1" ht="25" hidden="1" customHeight="1">
      <c r="A418" s="60" t="str">
        <f t="shared" si="61"/>
        <v>X</v>
      </c>
      <c r="B418" s="60" t="e">
        <f t="shared" si="63"/>
        <v>#REF!</v>
      </c>
      <c r="C418" s="55" t="str">
        <f t="shared" si="56"/>
        <v>L-SOFC606-03</v>
      </c>
      <c r="D418" s="56" t="s">
        <v>638</v>
      </c>
      <c r="E418" s="51" t="s">
        <v>34</v>
      </c>
      <c r="F418" s="16" t="s">
        <v>94</v>
      </c>
      <c r="G418" s="17" t="s">
        <v>63</v>
      </c>
      <c r="H418" s="18">
        <v>185</v>
      </c>
      <c r="I418" s="18"/>
      <c r="J418" s="18">
        <v>96</v>
      </c>
      <c r="K418" s="56">
        <f t="shared" si="57"/>
        <v>24</v>
      </c>
      <c r="L418" s="56">
        <f t="shared" si="58"/>
        <v>452.39</v>
      </c>
      <c r="M418" s="139"/>
      <c r="N418" s="143"/>
      <c r="O418" s="15">
        <v>0.48</v>
      </c>
      <c r="P418" s="18">
        <v>300</v>
      </c>
      <c r="Q418" s="18" t="s">
        <v>642</v>
      </c>
      <c r="R418" s="17" t="s">
        <v>792</v>
      </c>
      <c r="S418" s="17" t="s">
        <v>401</v>
      </c>
      <c r="T418" s="17" t="s">
        <v>1176</v>
      </c>
      <c r="U418" s="17" t="s">
        <v>1333</v>
      </c>
      <c r="V418" s="17" t="s">
        <v>415</v>
      </c>
      <c r="W418" s="17" t="s">
        <v>1320</v>
      </c>
      <c r="X418" s="17" t="str">
        <f t="shared" si="59"/>
        <v xml:space="preserve">K-TF-461  K-TF-135  K-TF-122                                </v>
      </c>
      <c r="Y418" s="17" t="s">
        <v>1842</v>
      </c>
      <c r="Z418" s="17" t="s">
        <v>1938</v>
      </c>
      <c r="AA418" s="17" t="s">
        <v>1946</v>
      </c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40"/>
      <c r="AT418" s="33" t="s">
        <v>807</v>
      </c>
      <c r="AU418" s="33" t="s">
        <v>976</v>
      </c>
      <c r="AV418" s="36" t="s">
        <v>1020</v>
      </c>
      <c r="AW418" s="33" t="str">
        <f t="shared" si="60"/>
        <v>L-SOFC606-03</v>
      </c>
      <c r="AX418" s="33" t="s">
        <v>976</v>
      </c>
      <c r="AZ418" s="81" t="str">
        <f t="shared" si="62"/>
        <v>0.6/1kV FR-CV 1C-185㎟-P</v>
      </c>
    </row>
    <row r="419" spans="1:52" s="4" customFormat="1" ht="25" hidden="1" customHeight="1">
      <c r="A419" s="60" t="str">
        <f t="shared" si="61"/>
        <v>X</v>
      </c>
      <c r="B419" s="60" t="e">
        <f t="shared" si="63"/>
        <v>#REF!</v>
      </c>
      <c r="C419" s="55" t="str">
        <f t="shared" si="56"/>
        <v>L-SOFC606-04</v>
      </c>
      <c r="D419" s="56" t="s">
        <v>638</v>
      </c>
      <c r="E419" s="51" t="s">
        <v>93</v>
      </c>
      <c r="F419" s="16" t="s">
        <v>109</v>
      </c>
      <c r="G419" s="17" t="s">
        <v>72</v>
      </c>
      <c r="H419" s="18">
        <v>185</v>
      </c>
      <c r="I419" s="18"/>
      <c r="J419" s="18">
        <v>96</v>
      </c>
      <c r="K419" s="56">
        <f t="shared" si="57"/>
        <v>24</v>
      </c>
      <c r="L419" s="56">
        <f t="shared" si="58"/>
        <v>452.39</v>
      </c>
      <c r="M419" s="138" t="s">
        <v>1489</v>
      </c>
      <c r="N419" s="141">
        <v>71</v>
      </c>
      <c r="O419" s="15">
        <v>0.48</v>
      </c>
      <c r="P419" s="18">
        <v>300</v>
      </c>
      <c r="Q419" s="18" t="s">
        <v>642</v>
      </c>
      <c r="R419" s="17" t="s">
        <v>792</v>
      </c>
      <c r="S419" s="17" t="s">
        <v>401</v>
      </c>
      <c r="T419" s="17" t="s">
        <v>1176</v>
      </c>
      <c r="U419" s="17" t="s">
        <v>1333</v>
      </c>
      <c r="V419" s="17" t="s">
        <v>415</v>
      </c>
      <c r="W419" s="17" t="s">
        <v>1320</v>
      </c>
      <c r="X419" s="17" t="str">
        <f t="shared" si="59"/>
        <v xml:space="preserve">K-TF-461  K-TF-135  K-TF-122                                </v>
      </c>
      <c r="Y419" s="17" t="s">
        <v>1842</v>
      </c>
      <c r="Z419" s="17" t="s">
        <v>1938</v>
      </c>
      <c r="AA419" s="17" t="s">
        <v>1946</v>
      </c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40"/>
      <c r="AT419" s="33" t="s">
        <v>807</v>
      </c>
      <c r="AU419" s="33" t="s">
        <v>976</v>
      </c>
      <c r="AV419" s="36" t="s">
        <v>1021</v>
      </c>
      <c r="AW419" s="33" t="str">
        <f t="shared" si="60"/>
        <v>L-SOFC606-04</v>
      </c>
      <c r="AX419" s="33" t="s">
        <v>976</v>
      </c>
      <c r="AZ419" s="81" t="str">
        <f t="shared" si="62"/>
        <v>0.6/1kV FR-CV 1C-185㎟-P</v>
      </c>
    </row>
    <row r="420" spans="1:52" s="4" customFormat="1" ht="25" hidden="1" customHeight="1">
      <c r="A420" s="60" t="str">
        <f t="shared" si="61"/>
        <v>X</v>
      </c>
      <c r="B420" s="60" t="e">
        <f t="shared" si="63"/>
        <v>#REF!</v>
      </c>
      <c r="C420" s="55" t="str">
        <f t="shared" si="56"/>
        <v>L-SOFC606-05</v>
      </c>
      <c r="D420" s="56" t="s">
        <v>638</v>
      </c>
      <c r="E420" s="51" t="s">
        <v>106</v>
      </c>
      <c r="F420" s="16" t="s">
        <v>99</v>
      </c>
      <c r="G420" s="17" t="s">
        <v>63</v>
      </c>
      <c r="H420" s="18">
        <v>185</v>
      </c>
      <c r="I420" s="18"/>
      <c r="J420" s="18">
        <v>96</v>
      </c>
      <c r="K420" s="56">
        <f t="shared" si="57"/>
        <v>24</v>
      </c>
      <c r="L420" s="56">
        <f t="shared" si="58"/>
        <v>452.39</v>
      </c>
      <c r="M420" s="140"/>
      <c r="N420" s="142"/>
      <c r="O420" s="15">
        <v>0.48</v>
      </c>
      <c r="P420" s="18">
        <v>300</v>
      </c>
      <c r="Q420" s="18" t="s">
        <v>641</v>
      </c>
      <c r="R420" s="17" t="s">
        <v>792</v>
      </c>
      <c r="S420" s="17" t="s">
        <v>37</v>
      </c>
      <c r="T420" s="17" t="s">
        <v>1176</v>
      </c>
      <c r="U420" s="17" t="s">
        <v>1333</v>
      </c>
      <c r="V420" s="17" t="s">
        <v>416</v>
      </c>
      <c r="W420" s="17" t="s">
        <v>1320</v>
      </c>
      <c r="X420" s="17" t="str">
        <f t="shared" si="59"/>
        <v xml:space="preserve">K-TF-461  K-TF-135  K-TF-122                                </v>
      </c>
      <c r="Y420" s="17" t="s">
        <v>1842</v>
      </c>
      <c r="Z420" s="17" t="s">
        <v>1938</v>
      </c>
      <c r="AA420" s="17" t="s">
        <v>1946</v>
      </c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40"/>
      <c r="AT420" s="33" t="s">
        <v>807</v>
      </c>
      <c r="AU420" s="33" t="s">
        <v>976</v>
      </c>
      <c r="AV420" s="36" t="s">
        <v>1022</v>
      </c>
      <c r="AW420" s="33" t="str">
        <f t="shared" si="60"/>
        <v>L-SOFC606-05</v>
      </c>
      <c r="AX420" s="33" t="s">
        <v>976</v>
      </c>
      <c r="AZ420" s="81" t="str">
        <f t="shared" si="62"/>
        <v>0.6/1kV FR-CV 1C-185㎟-P</v>
      </c>
    </row>
    <row r="421" spans="1:52" s="4" customFormat="1" ht="25" hidden="1" customHeight="1">
      <c r="A421" s="60" t="str">
        <f t="shared" si="61"/>
        <v>X</v>
      </c>
      <c r="B421" s="60" t="e">
        <f t="shared" si="63"/>
        <v>#REF!</v>
      </c>
      <c r="C421" s="55" t="str">
        <f t="shared" si="56"/>
        <v>L-SOFC606-06</v>
      </c>
      <c r="D421" s="56" t="s">
        <v>638</v>
      </c>
      <c r="E421" s="51" t="s">
        <v>93</v>
      </c>
      <c r="F421" s="16" t="s">
        <v>99</v>
      </c>
      <c r="G421" s="17" t="s">
        <v>63</v>
      </c>
      <c r="H421" s="18">
        <v>185</v>
      </c>
      <c r="I421" s="18"/>
      <c r="J421" s="18">
        <v>96</v>
      </c>
      <c r="K421" s="56">
        <f t="shared" si="57"/>
        <v>24</v>
      </c>
      <c r="L421" s="56">
        <f t="shared" si="58"/>
        <v>452.39</v>
      </c>
      <c r="M421" s="139"/>
      <c r="N421" s="143"/>
      <c r="O421" s="15">
        <v>0.48</v>
      </c>
      <c r="P421" s="18">
        <v>300</v>
      </c>
      <c r="Q421" s="18" t="s">
        <v>641</v>
      </c>
      <c r="R421" s="17" t="s">
        <v>792</v>
      </c>
      <c r="S421" s="17" t="s">
        <v>403</v>
      </c>
      <c r="T421" s="17" t="s">
        <v>1176</v>
      </c>
      <c r="U421" s="17" t="s">
        <v>1333</v>
      </c>
      <c r="V421" s="17" t="s">
        <v>417</v>
      </c>
      <c r="W421" s="17" t="s">
        <v>1320</v>
      </c>
      <c r="X421" s="17" t="str">
        <f t="shared" si="59"/>
        <v xml:space="preserve">K-TF-461  K-TF-135  K-TF-122                                </v>
      </c>
      <c r="Y421" s="17" t="s">
        <v>1842</v>
      </c>
      <c r="Z421" s="17" t="s">
        <v>1938</v>
      </c>
      <c r="AA421" s="17" t="s">
        <v>1946</v>
      </c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40"/>
      <c r="AT421" s="33" t="s">
        <v>807</v>
      </c>
      <c r="AU421" s="33" t="s">
        <v>976</v>
      </c>
      <c r="AV421" s="36" t="s">
        <v>1023</v>
      </c>
      <c r="AW421" s="33" t="str">
        <f t="shared" si="60"/>
        <v>L-SOFC606-06</v>
      </c>
      <c r="AX421" s="33" t="s">
        <v>976</v>
      </c>
      <c r="AZ421" s="81" t="str">
        <f t="shared" si="62"/>
        <v>0.6/1kV FR-CV 1C-185㎟-P</v>
      </c>
    </row>
    <row r="422" spans="1:52" s="4" customFormat="1" ht="25" hidden="1" customHeight="1">
      <c r="A422" s="60" t="str">
        <f t="shared" si="61"/>
        <v>X</v>
      </c>
      <c r="B422" s="60" t="e">
        <f>IF(#REF!="",#REF!+1,#REF!+1)</f>
        <v>#REF!</v>
      </c>
      <c r="C422" s="55" t="str">
        <f t="shared" si="56"/>
        <v>L-WDM601-01</v>
      </c>
      <c r="D422" s="56" t="s">
        <v>638</v>
      </c>
      <c r="E422" s="51" t="s">
        <v>34</v>
      </c>
      <c r="F422" s="16" t="s">
        <v>94</v>
      </c>
      <c r="G422" s="17" t="s">
        <v>147</v>
      </c>
      <c r="H422" s="18">
        <v>16</v>
      </c>
      <c r="I422" s="18"/>
      <c r="J422" s="18">
        <v>115</v>
      </c>
      <c r="K422" s="56">
        <f t="shared" si="57"/>
        <v>18.5</v>
      </c>
      <c r="L422" s="56">
        <f t="shared" si="58"/>
        <v>268.81</v>
      </c>
      <c r="M422" s="18" t="s">
        <v>1490</v>
      </c>
      <c r="N422" s="15">
        <v>40</v>
      </c>
      <c r="O422" s="15">
        <v>0.12</v>
      </c>
      <c r="P422" s="18">
        <v>1.2</v>
      </c>
      <c r="Q422" s="18" t="s">
        <v>642</v>
      </c>
      <c r="R422" s="17" t="s">
        <v>792</v>
      </c>
      <c r="S422" s="17" t="s">
        <v>46</v>
      </c>
      <c r="T422" s="17" t="s">
        <v>1177</v>
      </c>
      <c r="U422" s="17" t="s">
        <v>1333</v>
      </c>
      <c r="V422" s="17" t="s">
        <v>421</v>
      </c>
      <c r="W422" s="17" t="s">
        <v>1344</v>
      </c>
      <c r="X422" s="17" t="str">
        <f t="shared" si="59"/>
        <v xml:space="preserve">K-TF-235  K-TF-223  K-TF-216  K-TF-212                              </v>
      </c>
      <c r="Y422" s="17" t="s">
        <v>2026</v>
      </c>
      <c r="Z422" s="17" t="s">
        <v>2024</v>
      </c>
      <c r="AA422" s="17" t="s">
        <v>2025</v>
      </c>
      <c r="AB422" s="17" t="s">
        <v>1793</v>
      </c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40"/>
      <c r="AT422" s="33" t="s">
        <v>807</v>
      </c>
      <c r="AU422" s="33" t="s">
        <v>980</v>
      </c>
      <c r="AV422" s="36" t="s">
        <v>1014</v>
      </c>
      <c r="AW422" s="33" t="str">
        <f t="shared" si="60"/>
        <v>L-WDM601-01</v>
      </c>
      <c r="AX422" s="33" t="s">
        <v>980</v>
      </c>
      <c r="AZ422" s="81" t="str">
        <f t="shared" si="62"/>
        <v>0.6/1kV FR-CV 2C-16㎟-P</v>
      </c>
    </row>
    <row r="423" spans="1:52" s="4" customFormat="1" ht="25" hidden="1" customHeight="1">
      <c r="A423" s="60" t="str">
        <f t="shared" si="61"/>
        <v>X</v>
      </c>
      <c r="B423" s="60" t="e">
        <f>IF(C422="",#REF!+1,B422+1)</f>
        <v>#REF!</v>
      </c>
      <c r="C423" s="55" t="str">
        <f t="shared" si="56"/>
        <v>L-WDM602-02</v>
      </c>
      <c r="D423" s="56" t="s">
        <v>638</v>
      </c>
      <c r="E423" s="51" t="s">
        <v>100</v>
      </c>
      <c r="F423" s="16" t="s">
        <v>94</v>
      </c>
      <c r="G423" s="17" t="s">
        <v>8</v>
      </c>
      <c r="H423" s="18">
        <v>16</v>
      </c>
      <c r="I423" s="18"/>
      <c r="J423" s="18">
        <v>117</v>
      </c>
      <c r="K423" s="56">
        <f t="shared" si="57"/>
        <v>18.5</v>
      </c>
      <c r="L423" s="56">
        <f t="shared" si="58"/>
        <v>268.81</v>
      </c>
      <c r="M423" s="18" t="s">
        <v>1491</v>
      </c>
      <c r="N423" s="15">
        <v>39</v>
      </c>
      <c r="O423" s="15">
        <v>0.12</v>
      </c>
      <c r="P423" s="18">
        <v>1.2</v>
      </c>
      <c r="Q423" s="18" t="s">
        <v>642</v>
      </c>
      <c r="R423" s="17" t="s">
        <v>792</v>
      </c>
      <c r="S423" s="17" t="s">
        <v>422</v>
      </c>
      <c r="T423" s="17" t="s">
        <v>1177</v>
      </c>
      <c r="U423" s="17" t="s">
        <v>1333</v>
      </c>
      <c r="V423" s="17" t="s">
        <v>655</v>
      </c>
      <c r="W423" s="17" t="s">
        <v>1345</v>
      </c>
      <c r="X423" s="17" t="str">
        <f t="shared" si="59"/>
        <v xml:space="preserve">K-TF-235  K-TF-223  K-TF-216  K-TF-212                              </v>
      </c>
      <c r="Y423" s="17" t="s">
        <v>2026</v>
      </c>
      <c r="Z423" s="17" t="s">
        <v>2024</v>
      </c>
      <c r="AA423" s="17" t="s">
        <v>2025</v>
      </c>
      <c r="AB423" s="17" t="s">
        <v>1793</v>
      </c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40"/>
      <c r="AT423" s="33" t="s">
        <v>807</v>
      </c>
      <c r="AU423" s="33" t="s">
        <v>981</v>
      </c>
      <c r="AV423" s="36" t="s">
        <v>1015</v>
      </c>
      <c r="AW423" s="33" t="str">
        <f t="shared" si="60"/>
        <v>L-WDM602-02</v>
      </c>
      <c r="AX423" s="33" t="s">
        <v>981</v>
      </c>
      <c r="AZ423" s="81" t="str">
        <f t="shared" si="62"/>
        <v>0.6/1kV FR-CV 2C-16㎟-P</v>
      </c>
    </row>
    <row r="424" spans="1:52" s="4" customFormat="1" ht="25" hidden="1" customHeight="1">
      <c r="A424" s="60" t="str">
        <f t="shared" si="61"/>
        <v>X</v>
      </c>
      <c r="B424" s="60" t="e">
        <f t="shared" si="63"/>
        <v>#REF!</v>
      </c>
      <c r="C424" s="55" t="str">
        <f t="shared" si="56"/>
        <v>L-TC601-01</v>
      </c>
      <c r="D424" s="56" t="s">
        <v>638</v>
      </c>
      <c r="E424" s="51" t="s">
        <v>34</v>
      </c>
      <c r="F424" s="16" t="s">
        <v>94</v>
      </c>
      <c r="G424" s="17" t="s">
        <v>8</v>
      </c>
      <c r="H424" s="18">
        <v>25</v>
      </c>
      <c r="I424" s="18"/>
      <c r="J424" s="18">
        <v>113</v>
      </c>
      <c r="K424" s="56">
        <f t="shared" si="57"/>
        <v>22</v>
      </c>
      <c r="L424" s="56">
        <f t="shared" si="58"/>
        <v>380.14</v>
      </c>
      <c r="M424" s="18" t="s">
        <v>1492</v>
      </c>
      <c r="N424" s="15">
        <v>33</v>
      </c>
      <c r="O424" s="15">
        <v>0.12</v>
      </c>
      <c r="P424" s="18">
        <v>2.04</v>
      </c>
      <c r="Q424" s="18" t="s">
        <v>642</v>
      </c>
      <c r="R424" s="17" t="s">
        <v>792</v>
      </c>
      <c r="S424" s="17" t="s">
        <v>423</v>
      </c>
      <c r="T424" s="17" t="s">
        <v>1177</v>
      </c>
      <c r="U424" s="17" t="s">
        <v>1333</v>
      </c>
      <c r="V424" s="17" t="s">
        <v>424</v>
      </c>
      <c r="W424" s="17" t="s">
        <v>1353</v>
      </c>
      <c r="X424" s="17" t="str">
        <f t="shared" si="59"/>
        <v xml:space="preserve">K-TF-235  K-TF-223  K-TF-216  K-TF-212                              </v>
      </c>
      <c r="Y424" s="17" t="s">
        <v>2026</v>
      </c>
      <c r="Z424" s="17" t="s">
        <v>2024</v>
      </c>
      <c r="AA424" s="17" t="s">
        <v>2025</v>
      </c>
      <c r="AB424" s="17" t="s">
        <v>1793</v>
      </c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40"/>
      <c r="AT424" s="33" t="s">
        <v>807</v>
      </c>
      <c r="AU424" s="33" t="s">
        <v>982</v>
      </c>
      <c r="AV424" s="36" t="s">
        <v>1014</v>
      </c>
      <c r="AW424" s="33" t="str">
        <f t="shared" si="60"/>
        <v>L-TC601-01</v>
      </c>
      <c r="AX424" s="33" t="s">
        <v>982</v>
      </c>
      <c r="AZ424" s="81" t="str">
        <f t="shared" si="62"/>
        <v>0.6/1kV FR-CV 2C-25㎟-P</v>
      </c>
    </row>
    <row r="425" spans="1:52" s="4" customFormat="1" ht="25" hidden="1" customHeight="1">
      <c r="A425" s="60" t="str">
        <f t="shared" si="61"/>
        <v>O</v>
      </c>
      <c r="B425" s="60" t="e">
        <f t="shared" si="63"/>
        <v>#REF!</v>
      </c>
      <c r="C425" s="55" t="str">
        <f t="shared" si="56"/>
        <v>L-EHT601-01</v>
      </c>
      <c r="D425" s="56" t="s">
        <v>638</v>
      </c>
      <c r="E425" s="51" t="s">
        <v>34</v>
      </c>
      <c r="F425" s="16" t="s">
        <v>99</v>
      </c>
      <c r="G425" s="17" t="s">
        <v>147</v>
      </c>
      <c r="H425" s="18">
        <v>6</v>
      </c>
      <c r="I425" s="18"/>
      <c r="J425" s="18">
        <v>105</v>
      </c>
      <c r="K425" s="56">
        <f t="shared" si="57"/>
        <v>14</v>
      </c>
      <c r="L425" s="56">
        <f t="shared" ref="L425:L433" si="64">ROUNDUP(PI()*((K425/2)*(K425/2)),2)</f>
        <v>153.94</v>
      </c>
      <c r="M425" s="18" t="s">
        <v>1493</v>
      </c>
      <c r="N425" s="15">
        <v>71</v>
      </c>
      <c r="O425" s="15">
        <v>0.12</v>
      </c>
      <c r="P425" s="18">
        <v>0.375</v>
      </c>
      <c r="Q425" s="18" t="s">
        <v>642</v>
      </c>
      <c r="R425" s="17" t="s">
        <v>792</v>
      </c>
      <c r="S425" s="17" t="s">
        <v>423</v>
      </c>
      <c r="T425" s="17" t="s">
        <v>1177</v>
      </c>
      <c r="U425" s="17" t="s">
        <v>1333</v>
      </c>
      <c r="V425" s="17" t="s">
        <v>425</v>
      </c>
      <c r="W425" s="17" t="s">
        <v>1233</v>
      </c>
      <c r="X425" s="17" t="str">
        <f t="shared" si="59"/>
        <v xml:space="preserve">K-TF-135  K-TF-123  K-TF-116  K-TF-112                              </v>
      </c>
      <c r="Y425" s="17" t="s">
        <v>1938</v>
      </c>
      <c r="Z425" s="17" t="s">
        <v>1945</v>
      </c>
      <c r="AA425" s="17" t="s">
        <v>1905</v>
      </c>
      <c r="AB425" s="17" t="s">
        <v>1794</v>
      </c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40"/>
      <c r="AT425" s="33" t="s">
        <v>807</v>
      </c>
      <c r="AU425" s="33" t="s">
        <v>983</v>
      </c>
      <c r="AV425" s="36" t="s">
        <v>1014</v>
      </c>
      <c r="AW425" s="33" t="str">
        <f t="shared" si="60"/>
        <v>L-EHT601-01</v>
      </c>
      <c r="AX425" s="33" t="s">
        <v>983</v>
      </c>
      <c r="AZ425" s="81" t="str">
        <f t="shared" si="62"/>
        <v>0.6/1kV FR-CV 2C-6㎟-P</v>
      </c>
    </row>
    <row r="426" spans="1:52" s="4" customFormat="1" ht="25" hidden="1" customHeight="1">
      <c r="A426" s="60" t="str">
        <f t="shared" si="61"/>
        <v>X</v>
      </c>
      <c r="B426" s="60" t="e">
        <f t="shared" si="63"/>
        <v>#REF!</v>
      </c>
      <c r="C426" s="55" t="str">
        <f t="shared" si="56"/>
        <v>L-EHT602-02</v>
      </c>
      <c r="D426" s="56" t="s">
        <v>638</v>
      </c>
      <c r="E426" s="51" t="s">
        <v>34</v>
      </c>
      <c r="F426" s="16" t="s">
        <v>109</v>
      </c>
      <c r="G426" s="17" t="s">
        <v>8</v>
      </c>
      <c r="H426" s="18">
        <v>6</v>
      </c>
      <c r="I426" s="18"/>
      <c r="J426" s="18">
        <v>10</v>
      </c>
      <c r="K426" s="56">
        <f t="shared" si="57"/>
        <v>14</v>
      </c>
      <c r="L426" s="56">
        <f t="shared" si="64"/>
        <v>153.94</v>
      </c>
      <c r="M426" s="18" t="s">
        <v>1644</v>
      </c>
      <c r="N426" s="15">
        <v>10</v>
      </c>
      <c r="O426" s="15">
        <v>0.12</v>
      </c>
      <c r="P426" s="18">
        <v>0.375</v>
      </c>
      <c r="Q426" s="18" t="s">
        <v>642</v>
      </c>
      <c r="R426" s="17" t="s">
        <v>1333</v>
      </c>
      <c r="S426" s="17" t="s">
        <v>426</v>
      </c>
      <c r="T426" s="17" t="s">
        <v>1233</v>
      </c>
      <c r="U426" s="17" t="s">
        <v>1333</v>
      </c>
      <c r="V426" s="17" t="s">
        <v>427</v>
      </c>
      <c r="W426" s="17" t="s">
        <v>1234</v>
      </c>
      <c r="X426" s="17" t="str">
        <f t="shared" si="59"/>
        <v xml:space="preserve">-                                    </v>
      </c>
      <c r="Y426" s="17" t="s">
        <v>1830</v>
      </c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40"/>
      <c r="AT426" s="33" t="s">
        <v>807</v>
      </c>
      <c r="AU426" s="33" t="s">
        <v>984</v>
      </c>
      <c r="AV426" s="36" t="s">
        <v>1015</v>
      </c>
      <c r="AW426" s="33" t="str">
        <f t="shared" si="60"/>
        <v>L-EHT602-02</v>
      </c>
      <c r="AX426" s="33" t="s">
        <v>984</v>
      </c>
      <c r="AZ426" s="81" t="str">
        <f t="shared" si="62"/>
        <v>0.6/1kV FR-CV 2C-6㎟-P</v>
      </c>
    </row>
    <row r="427" spans="1:52" s="4" customFormat="1" ht="25" hidden="1" customHeight="1">
      <c r="A427" s="60" t="str">
        <f t="shared" si="61"/>
        <v>X</v>
      </c>
      <c r="B427" s="60" t="e">
        <f t="shared" si="63"/>
        <v>#REF!</v>
      </c>
      <c r="C427" s="55" t="str">
        <f t="shared" si="56"/>
        <v>L-EHT603-03</v>
      </c>
      <c r="D427" s="56" t="s">
        <v>638</v>
      </c>
      <c r="E427" s="51" t="s">
        <v>34</v>
      </c>
      <c r="F427" s="16" t="s">
        <v>108</v>
      </c>
      <c r="G427" s="17" t="s">
        <v>147</v>
      </c>
      <c r="H427" s="18">
        <v>6</v>
      </c>
      <c r="I427" s="18"/>
      <c r="J427" s="18">
        <v>8</v>
      </c>
      <c r="K427" s="56">
        <f t="shared" si="57"/>
        <v>14</v>
      </c>
      <c r="L427" s="56">
        <f t="shared" si="64"/>
        <v>153.94</v>
      </c>
      <c r="M427" s="18" t="s">
        <v>1645</v>
      </c>
      <c r="N427" s="15">
        <v>8</v>
      </c>
      <c r="O427" s="15">
        <v>0.12</v>
      </c>
      <c r="P427" s="18">
        <v>0.375</v>
      </c>
      <c r="Q427" s="18" t="s">
        <v>642</v>
      </c>
      <c r="R427" s="17" t="s">
        <v>1333</v>
      </c>
      <c r="S427" s="17" t="s">
        <v>426</v>
      </c>
      <c r="T427" s="17" t="s">
        <v>1234</v>
      </c>
      <c r="U427" s="17" t="s">
        <v>1333</v>
      </c>
      <c r="V427" s="17" t="s">
        <v>428</v>
      </c>
      <c r="W427" s="17" t="s">
        <v>1260</v>
      </c>
      <c r="X427" s="17" t="str">
        <f t="shared" si="59"/>
        <v xml:space="preserve">-                                    </v>
      </c>
      <c r="Y427" s="17" t="s">
        <v>1830</v>
      </c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40"/>
      <c r="AT427" s="33" t="s">
        <v>807</v>
      </c>
      <c r="AU427" s="33" t="s">
        <v>985</v>
      </c>
      <c r="AV427" s="36" t="s">
        <v>1016</v>
      </c>
      <c r="AW427" s="33" t="str">
        <f t="shared" si="60"/>
        <v>L-EHT603-03</v>
      </c>
      <c r="AX427" s="33" t="s">
        <v>985</v>
      </c>
      <c r="AZ427" s="81" t="str">
        <f t="shared" si="62"/>
        <v>0.6/1kV FR-CV 2C-6㎟-P</v>
      </c>
    </row>
    <row r="428" spans="1:52" s="4" customFormat="1" ht="25" hidden="1" customHeight="1">
      <c r="A428" s="60" t="str">
        <f t="shared" si="61"/>
        <v>O</v>
      </c>
      <c r="B428" s="60" t="e">
        <f t="shared" si="63"/>
        <v>#REF!</v>
      </c>
      <c r="C428" s="55" t="str">
        <f t="shared" si="56"/>
        <v>L-EHT604-04</v>
      </c>
      <c r="D428" s="56" t="s">
        <v>638</v>
      </c>
      <c r="E428" s="51" t="s">
        <v>34</v>
      </c>
      <c r="F428" s="16" t="s">
        <v>99</v>
      </c>
      <c r="G428" s="17" t="s">
        <v>155</v>
      </c>
      <c r="H428" s="18">
        <v>6</v>
      </c>
      <c r="I428" s="18"/>
      <c r="J428" s="18">
        <v>98</v>
      </c>
      <c r="K428" s="56">
        <f t="shared" si="57"/>
        <v>14</v>
      </c>
      <c r="L428" s="56">
        <f t="shared" si="64"/>
        <v>153.94</v>
      </c>
      <c r="M428" s="18" t="s">
        <v>1494</v>
      </c>
      <c r="N428" s="15">
        <v>71</v>
      </c>
      <c r="O428" s="15">
        <v>0.12</v>
      </c>
      <c r="P428" s="18">
        <v>0.375</v>
      </c>
      <c r="Q428" s="18" t="s">
        <v>642</v>
      </c>
      <c r="R428" s="17" t="s">
        <v>792</v>
      </c>
      <c r="S428" s="17" t="s">
        <v>46</v>
      </c>
      <c r="T428" s="17" t="s">
        <v>1177</v>
      </c>
      <c r="U428" s="17" t="s">
        <v>1333</v>
      </c>
      <c r="V428" s="17" t="s">
        <v>429</v>
      </c>
      <c r="W428" s="17" t="s">
        <v>1235</v>
      </c>
      <c r="X428" s="17" t="str">
        <f t="shared" si="59"/>
        <v xml:space="preserve">K-TF-135  K-TF-123  K-TF-116  K-TF-112                              </v>
      </c>
      <c r="Y428" s="17" t="s">
        <v>1938</v>
      </c>
      <c r="Z428" s="17" t="s">
        <v>1945</v>
      </c>
      <c r="AA428" s="17" t="s">
        <v>1905</v>
      </c>
      <c r="AB428" s="17" t="s">
        <v>1794</v>
      </c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40"/>
      <c r="AT428" s="33" t="s">
        <v>807</v>
      </c>
      <c r="AU428" s="33" t="s">
        <v>986</v>
      </c>
      <c r="AV428" s="36" t="s">
        <v>1021</v>
      </c>
      <c r="AW428" s="33" t="str">
        <f t="shared" si="60"/>
        <v>L-EHT604-04</v>
      </c>
      <c r="AX428" s="33" t="s">
        <v>986</v>
      </c>
      <c r="AZ428" s="81" t="str">
        <f t="shared" si="62"/>
        <v>0.6/1kV FR-CV 2C-6㎟-P</v>
      </c>
    </row>
    <row r="429" spans="1:52" s="4" customFormat="1" ht="25" hidden="1" customHeight="1">
      <c r="A429" s="60" t="str">
        <f t="shared" si="61"/>
        <v>X</v>
      </c>
      <c r="B429" s="60" t="e">
        <f t="shared" si="63"/>
        <v>#REF!</v>
      </c>
      <c r="C429" s="55" t="str">
        <f t="shared" si="56"/>
        <v>L-EHT605-05</v>
      </c>
      <c r="D429" s="56" t="s">
        <v>638</v>
      </c>
      <c r="E429" s="51" t="s">
        <v>34</v>
      </c>
      <c r="F429" s="16" t="s">
        <v>108</v>
      </c>
      <c r="G429" s="17" t="s">
        <v>155</v>
      </c>
      <c r="H429" s="18">
        <v>6</v>
      </c>
      <c r="I429" s="18"/>
      <c r="J429" s="18">
        <v>8</v>
      </c>
      <c r="K429" s="56">
        <f t="shared" si="57"/>
        <v>14</v>
      </c>
      <c r="L429" s="56">
        <f t="shared" si="64"/>
        <v>153.94</v>
      </c>
      <c r="M429" s="18" t="s">
        <v>1646</v>
      </c>
      <c r="N429" s="15">
        <v>8</v>
      </c>
      <c r="O429" s="15">
        <v>0.12</v>
      </c>
      <c r="P429" s="18">
        <v>0.375</v>
      </c>
      <c r="Q429" s="18" t="s">
        <v>641</v>
      </c>
      <c r="R429" s="17" t="s">
        <v>1333</v>
      </c>
      <c r="S429" s="17" t="s">
        <v>468</v>
      </c>
      <c r="T429" s="17" t="s">
        <v>1235</v>
      </c>
      <c r="U429" s="17" t="s">
        <v>1333</v>
      </c>
      <c r="V429" s="17" t="s">
        <v>469</v>
      </c>
      <c r="W429" s="17" t="s">
        <v>1236</v>
      </c>
      <c r="X429" s="17" t="str">
        <f t="shared" si="59"/>
        <v xml:space="preserve">-                                    </v>
      </c>
      <c r="Y429" s="17" t="s">
        <v>1830</v>
      </c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40"/>
      <c r="AT429" s="33" t="s">
        <v>807</v>
      </c>
      <c r="AU429" s="33" t="s">
        <v>987</v>
      </c>
      <c r="AV429" s="36" t="s">
        <v>1022</v>
      </c>
      <c r="AW429" s="33" t="str">
        <f t="shared" si="60"/>
        <v>L-EHT605-05</v>
      </c>
      <c r="AX429" s="33" t="s">
        <v>987</v>
      </c>
      <c r="AZ429" s="81" t="str">
        <f t="shared" si="62"/>
        <v>0.6/1kV FR-CV 2C-6㎟-P</v>
      </c>
    </row>
    <row r="430" spans="1:52" s="4" customFormat="1" ht="25" hidden="1" customHeight="1">
      <c r="A430" s="60" t="str">
        <f t="shared" si="61"/>
        <v>X</v>
      </c>
      <c r="B430" s="60" t="e">
        <f t="shared" si="63"/>
        <v>#REF!</v>
      </c>
      <c r="C430" s="55" t="str">
        <f t="shared" si="56"/>
        <v>L-EHT606-06</v>
      </c>
      <c r="D430" s="56" t="s">
        <v>638</v>
      </c>
      <c r="E430" s="51" t="s">
        <v>34</v>
      </c>
      <c r="F430" s="16" t="s">
        <v>94</v>
      </c>
      <c r="G430" s="17" t="s">
        <v>155</v>
      </c>
      <c r="H430" s="18">
        <v>6</v>
      </c>
      <c r="I430" s="18"/>
      <c r="J430" s="18">
        <v>11</v>
      </c>
      <c r="K430" s="56">
        <f t="shared" si="57"/>
        <v>14</v>
      </c>
      <c r="L430" s="56">
        <f t="shared" si="64"/>
        <v>153.94</v>
      </c>
      <c r="M430" s="18" t="s">
        <v>1641</v>
      </c>
      <c r="N430" s="15">
        <v>11</v>
      </c>
      <c r="O430" s="15">
        <v>0.12</v>
      </c>
      <c r="P430" s="18">
        <v>0.375</v>
      </c>
      <c r="Q430" s="18" t="s">
        <v>642</v>
      </c>
      <c r="R430" s="17" t="s">
        <v>1333</v>
      </c>
      <c r="S430" s="17" t="s">
        <v>469</v>
      </c>
      <c r="T430" s="17" t="s">
        <v>1236</v>
      </c>
      <c r="U430" s="17" t="s">
        <v>1333</v>
      </c>
      <c r="V430" s="17" t="s">
        <v>470</v>
      </c>
      <c r="W430" s="17" t="s">
        <v>1261</v>
      </c>
      <c r="X430" s="17" t="str">
        <f t="shared" si="59"/>
        <v xml:space="preserve">-                                    </v>
      </c>
      <c r="Y430" s="17" t="s">
        <v>1830</v>
      </c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40"/>
      <c r="AT430" s="33" t="s">
        <v>807</v>
      </c>
      <c r="AU430" s="33" t="s">
        <v>988</v>
      </c>
      <c r="AV430" s="36" t="s">
        <v>1023</v>
      </c>
      <c r="AW430" s="33" t="str">
        <f t="shared" si="60"/>
        <v>L-EHT606-06</v>
      </c>
      <c r="AX430" s="33" t="s">
        <v>988</v>
      </c>
      <c r="AZ430" s="81" t="str">
        <f t="shared" si="62"/>
        <v>0.6/1kV FR-CV 2C-6㎟-P</v>
      </c>
    </row>
    <row r="431" spans="1:52" s="4" customFormat="1" ht="25" hidden="1" customHeight="1">
      <c r="A431" s="60" t="str">
        <f t="shared" si="61"/>
        <v>X</v>
      </c>
      <c r="B431" s="60" t="e">
        <f t="shared" si="63"/>
        <v>#REF!</v>
      </c>
      <c r="C431" s="55" t="str">
        <f t="shared" si="56"/>
        <v>L-EHT607-07</v>
      </c>
      <c r="D431" s="56" t="s">
        <v>638</v>
      </c>
      <c r="E431" s="51" t="s">
        <v>34</v>
      </c>
      <c r="F431" s="16" t="s">
        <v>108</v>
      </c>
      <c r="G431" s="17" t="s">
        <v>155</v>
      </c>
      <c r="H431" s="18">
        <v>6</v>
      </c>
      <c r="I431" s="18"/>
      <c r="J431" s="18">
        <v>92</v>
      </c>
      <c r="K431" s="56">
        <f t="shared" si="57"/>
        <v>14</v>
      </c>
      <c r="L431" s="56">
        <f t="shared" si="64"/>
        <v>153.94</v>
      </c>
      <c r="M431" s="18" t="s">
        <v>1495</v>
      </c>
      <c r="N431" s="15">
        <v>71</v>
      </c>
      <c r="O431" s="15">
        <v>0.12</v>
      </c>
      <c r="P431" s="18">
        <v>0.375</v>
      </c>
      <c r="Q431" s="18" t="s">
        <v>642</v>
      </c>
      <c r="R431" s="17" t="s">
        <v>792</v>
      </c>
      <c r="S431" s="17" t="s">
        <v>423</v>
      </c>
      <c r="T431" s="17" t="s">
        <v>1177</v>
      </c>
      <c r="U431" s="17" t="s">
        <v>1333</v>
      </c>
      <c r="V431" s="17" t="s">
        <v>430</v>
      </c>
      <c r="W431" s="17" t="s">
        <v>1237</v>
      </c>
      <c r="X431" s="17" t="str">
        <f t="shared" si="59"/>
        <v xml:space="preserve">K-TF-235  K-TF-234                                  </v>
      </c>
      <c r="Y431" s="17" t="s">
        <v>1843</v>
      </c>
      <c r="Z431" s="17" t="s">
        <v>1933</v>
      </c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40"/>
      <c r="AT431" s="33" t="s">
        <v>807</v>
      </c>
      <c r="AU431" s="33" t="s">
        <v>989</v>
      </c>
      <c r="AV431" s="36" t="s">
        <v>1024</v>
      </c>
      <c r="AW431" s="33" t="str">
        <f t="shared" si="60"/>
        <v>L-EHT607-07</v>
      </c>
      <c r="AX431" s="33" t="s">
        <v>989</v>
      </c>
      <c r="AZ431" s="81" t="str">
        <f t="shared" si="62"/>
        <v>0.6/1kV FR-CV 2C-6㎟-P</v>
      </c>
    </row>
    <row r="432" spans="1:52" s="4" customFormat="1" ht="25" hidden="1" customHeight="1">
      <c r="A432" s="60" t="str">
        <f t="shared" si="61"/>
        <v>X</v>
      </c>
      <c r="B432" s="60" t="e">
        <f t="shared" si="63"/>
        <v>#REF!</v>
      </c>
      <c r="C432" s="55" t="str">
        <f t="shared" si="56"/>
        <v>L-EHT608-08</v>
      </c>
      <c r="D432" s="56" t="s">
        <v>638</v>
      </c>
      <c r="E432" s="51" t="s">
        <v>34</v>
      </c>
      <c r="F432" s="16" t="s">
        <v>94</v>
      </c>
      <c r="G432" s="17" t="s">
        <v>155</v>
      </c>
      <c r="H432" s="18">
        <v>6</v>
      </c>
      <c r="I432" s="18"/>
      <c r="J432" s="18">
        <v>10</v>
      </c>
      <c r="K432" s="56">
        <f t="shared" si="57"/>
        <v>14</v>
      </c>
      <c r="L432" s="56">
        <f t="shared" si="64"/>
        <v>153.94</v>
      </c>
      <c r="M432" s="18" t="s">
        <v>1647</v>
      </c>
      <c r="N432" s="15">
        <v>10</v>
      </c>
      <c r="O432" s="15">
        <v>0.12</v>
      </c>
      <c r="P432" s="18">
        <v>0.375</v>
      </c>
      <c r="Q432" s="18" t="s">
        <v>642</v>
      </c>
      <c r="R432" s="17" t="s">
        <v>1333</v>
      </c>
      <c r="S432" s="17" t="s">
        <v>471</v>
      </c>
      <c r="T432" s="17" t="s">
        <v>1237</v>
      </c>
      <c r="U432" s="17" t="s">
        <v>1333</v>
      </c>
      <c r="V432" s="17" t="s">
        <v>472</v>
      </c>
      <c r="W432" s="17" t="s">
        <v>1238</v>
      </c>
      <c r="X432" s="17" t="str">
        <f t="shared" si="59"/>
        <v xml:space="preserve">-                                    </v>
      </c>
      <c r="Y432" s="17" t="s">
        <v>1830</v>
      </c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40"/>
      <c r="AT432" s="33" t="s">
        <v>807</v>
      </c>
      <c r="AU432" s="33" t="s">
        <v>990</v>
      </c>
      <c r="AV432" s="36" t="s">
        <v>1025</v>
      </c>
      <c r="AW432" s="33" t="str">
        <f t="shared" si="60"/>
        <v>L-EHT608-08</v>
      </c>
      <c r="AX432" s="33" t="s">
        <v>990</v>
      </c>
      <c r="AZ432" s="81" t="str">
        <f t="shared" si="62"/>
        <v>0.6/1kV FR-CV 2C-6㎟-P</v>
      </c>
    </row>
    <row r="433" spans="1:52" s="4" customFormat="1" ht="25" hidden="1" customHeight="1">
      <c r="A433" s="60" t="str">
        <f t="shared" ref="A433:A496" si="65">IFERROR(IF(MATCH($A$18,Y433:AQ433,0),"O","X"),"X")</f>
        <v>X</v>
      </c>
      <c r="B433" s="60" t="e">
        <f t="shared" si="63"/>
        <v>#REF!</v>
      </c>
      <c r="C433" s="55" t="str">
        <f t="shared" si="56"/>
        <v>L-EHT609-09</v>
      </c>
      <c r="D433" s="56" t="s">
        <v>638</v>
      </c>
      <c r="E433" s="51" t="s">
        <v>34</v>
      </c>
      <c r="F433" s="16" t="s">
        <v>94</v>
      </c>
      <c r="G433" s="17" t="s">
        <v>155</v>
      </c>
      <c r="H433" s="18">
        <v>6</v>
      </c>
      <c r="I433" s="18"/>
      <c r="J433" s="18">
        <v>8</v>
      </c>
      <c r="K433" s="56">
        <f t="shared" si="57"/>
        <v>14</v>
      </c>
      <c r="L433" s="56">
        <f t="shared" si="64"/>
        <v>153.94</v>
      </c>
      <c r="M433" s="18" t="s">
        <v>1648</v>
      </c>
      <c r="N433" s="15">
        <v>8</v>
      </c>
      <c r="O433" s="15">
        <v>0.12</v>
      </c>
      <c r="P433" s="18">
        <v>0.375</v>
      </c>
      <c r="Q433" s="18" t="s">
        <v>642</v>
      </c>
      <c r="R433" s="17" t="s">
        <v>1333</v>
      </c>
      <c r="S433" s="17" t="s">
        <v>473</v>
      </c>
      <c r="T433" s="17" t="s">
        <v>1238</v>
      </c>
      <c r="U433" s="17" t="s">
        <v>1333</v>
      </c>
      <c r="V433" s="17" t="s">
        <v>474</v>
      </c>
      <c r="W433" s="17" t="s">
        <v>1262</v>
      </c>
      <c r="X433" s="17" t="str">
        <f t="shared" ref="X433:X496" si="66">IF(Y433="","",CONCATENATE(Y433,"  ",Z433,"  ",AA433,"  ",AB433,"  ",AC433,"  ",AD433,"  ",AE433,"  ",AF433,"  ",AG433,"  ",AH433,"  ",AI433,"  ",AJ433,"  ",AK433,"  ",AL433,"  ",AM433,"  ",AN433,"  ",AO433,"  ",AP433,"  ",AQ433))</f>
        <v xml:space="preserve">-                                    </v>
      </c>
      <c r="Y433" s="17" t="s">
        <v>1830</v>
      </c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40"/>
      <c r="AT433" s="33" t="s">
        <v>807</v>
      </c>
      <c r="AU433" s="33" t="s">
        <v>991</v>
      </c>
      <c r="AV433" s="36" t="s">
        <v>1026</v>
      </c>
      <c r="AW433" s="33" t="str">
        <f t="shared" si="60"/>
        <v>L-EHT609-09</v>
      </c>
      <c r="AX433" s="33" t="s">
        <v>991</v>
      </c>
      <c r="AZ433" s="81" t="str">
        <f t="shared" ref="AZ433:AZ496" si="67">IF(F433="","",CONCATENATE(E433," ",F433," ",G433,"-",H433,"㎟","-",D433))</f>
        <v>0.6/1kV FR-CV 2C-6㎟-P</v>
      </c>
    </row>
    <row r="434" spans="1:52" s="4" customFormat="1" ht="25" hidden="1" customHeight="1">
      <c r="A434" s="60" t="str">
        <f t="shared" si="65"/>
        <v>X</v>
      </c>
      <c r="B434" s="60"/>
      <c r="C434" s="55" t="str">
        <f t="shared" si="56"/>
        <v/>
      </c>
      <c r="D434" s="18"/>
      <c r="E434" s="51"/>
      <c r="F434" s="16"/>
      <c r="G434" s="17"/>
      <c r="H434" s="18"/>
      <c r="I434" s="18"/>
      <c r="J434" s="18"/>
      <c r="K434" s="56" t="str">
        <f t="shared" si="57"/>
        <v/>
      </c>
      <c r="L434" s="18"/>
      <c r="M434" s="18"/>
      <c r="N434" s="15"/>
      <c r="O434" s="15"/>
      <c r="P434" s="18"/>
      <c r="Q434" s="18"/>
      <c r="R434" s="17"/>
      <c r="S434" s="17"/>
      <c r="T434" s="17"/>
      <c r="U434" s="17"/>
      <c r="V434" s="17"/>
      <c r="W434" s="17"/>
      <c r="X434" s="17" t="str">
        <f t="shared" si="66"/>
        <v/>
      </c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40"/>
      <c r="AT434" s="33"/>
      <c r="AU434" s="33"/>
      <c r="AV434" s="33"/>
      <c r="AW434" s="33" t="str">
        <f t="shared" si="60"/>
        <v/>
      </c>
      <c r="AX434" s="33"/>
      <c r="AZ434" s="81" t="str">
        <f t="shared" si="67"/>
        <v/>
      </c>
    </row>
    <row r="435" spans="1:52" s="4" customFormat="1" ht="25" hidden="1" customHeight="1">
      <c r="A435" s="60" t="str">
        <f t="shared" si="65"/>
        <v>X</v>
      </c>
      <c r="B435" s="60" t="e">
        <f t="shared" si="63"/>
        <v>#REF!</v>
      </c>
      <c r="C435" s="55" t="str">
        <f t="shared" si="56"/>
        <v>L-SOFC701-01</v>
      </c>
      <c r="D435" s="56" t="s">
        <v>638</v>
      </c>
      <c r="E435" s="51" t="s">
        <v>34</v>
      </c>
      <c r="F435" s="16" t="s">
        <v>108</v>
      </c>
      <c r="G435" s="17" t="s">
        <v>56</v>
      </c>
      <c r="H435" s="18">
        <v>185</v>
      </c>
      <c r="I435" s="18"/>
      <c r="J435" s="18">
        <v>136</v>
      </c>
      <c r="K435" s="56">
        <f t="shared" si="57"/>
        <v>24</v>
      </c>
      <c r="L435" s="56">
        <f t="shared" ref="L435:L491" si="68">ROUNDUP(PI()*((K435/2)*(K435/2)),2)</f>
        <v>452.39</v>
      </c>
      <c r="M435" s="138" t="s">
        <v>1496</v>
      </c>
      <c r="N435" s="141">
        <v>85</v>
      </c>
      <c r="O435" s="15">
        <v>0.48</v>
      </c>
      <c r="P435" s="18">
        <v>300</v>
      </c>
      <c r="Q435" s="18" t="s">
        <v>644</v>
      </c>
      <c r="R435" s="17" t="s">
        <v>792</v>
      </c>
      <c r="S435" s="17" t="s">
        <v>431</v>
      </c>
      <c r="T435" s="17" t="s">
        <v>1176</v>
      </c>
      <c r="U435" s="17" t="s">
        <v>1333</v>
      </c>
      <c r="V435" s="17" t="s">
        <v>475</v>
      </c>
      <c r="W435" s="17" t="s">
        <v>1324</v>
      </c>
      <c r="X435" s="17" t="str">
        <f t="shared" si="66"/>
        <v xml:space="preserve">K-TF-466  K-TF-144  K-TF-139                                </v>
      </c>
      <c r="Y435" s="17" t="s">
        <v>1844</v>
      </c>
      <c r="Z435" s="17" t="s">
        <v>1966</v>
      </c>
      <c r="AA435" s="17" t="s">
        <v>1967</v>
      </c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40"/>
      <c r="AT435" s="33" t="s">
        <v>807</v>
      </c>
      <c r="AU435" s="33" t="s">
        <v>992</v>
      </c>
      <c r="AV435" s="36" t="s">
        <v>1014</v>
      </c>
      <c r="AW435" s="33" t="str">
        <f t="shared" si="60"/>
        <v>L-SOFC701-01</v>
      </c>
      <c r="AX435" s="33" t="s">
        <v>992</v>
      </c>
      <c r="AZ435" s="81" t="str">
        <f t="shared" si="67"/>
        <v>0.6/1kV FR-CV 1C-185㎟-P</v>
      </c>
    </row>
    <row r="436" spans="1:52" s="4" customFormat="1" ht="25" hidden="1" customHeight="1">
      <c r="A436" s="60" t="str">
        <f t="shared" si="65"/>
        <v>X</v>
      </c>
      <c r="B436" s="60" t="e">
        <f t="shared" si="63"/>
        <v>#REF!</v>
      </c>
      <c r="C436" s="55" t="str">
        <f t="shared" si="56"/>
        <v>L-SOFC701-02</v>
      </c>
      <c r="D436" s="56" t="s">
        <v>638</v>
      </c>
      <c r="E436" s="51" t="s">
        <v>34</v>
      </c>
      <c r="F436" s="16" t="s">
        <v>94</v>
      </c>
      <c r="G436" s="17" t="s">
        <v>6</v>
      </c>
      <c r="H436" s="18">
        <v>185</v>
      </c>
      <c r="I436" s="18"/>
      <c r="J436" s="18">
        <v>136</v>
      </c>
      <c r="K436" s="56">
        <f t="shared" si="57"/>
        <v>24</v>
      </c>
      <c r="L436" s="56">
        <f t="shared" si="68"/>
        <v>452.39</v>
      </c>
      <c r="M436" s="140"/>
      <c r="N436" s="142"/>
      <c r="O436" s="15">
        <v>0.48</v>
      </c>
      <c r="P436" s="18">
        <v>300</v>
      </c>
      <c r="Q436" s="18" t="s">
        <v>640</v>
      </c>
      <c r="R436" s="17" t="s">
        <v>792</v>
      </c>
      <c r="S436" s="17" t="s">
        <v>431</v>
      </c>
      <c r="T436" s="17" t="s">
        <v>1176</v>
      </c>
      <c r="U436" s="17" t="s">
        <v>1333</v>
      </c>
      <c r="V436" s="17" t="s">
        <v>432</v>
      </c>
      <c r="W436" s="17" t="s">
        <v>1324</v>
      </c>
      <c r="X436" s="17" t="str">
        <f t="shared" si="66"/>
        <v xml:space="preserve">K-TF-466  K-TF-144  K-TF-139                                </v>
      </c>
      <c r="Y436" s="17" t="s">
        <v>1844</v>
      </c>
      <c r="Z436" s="17" t="s">
        <v>1966</v>
      </c>
      <c r="AA436" s="17" t="s">
        <v>1967</v>
      </c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40"/>
      <c r="AT436" s="33" t="s">
        <v>807</v>
      </c>
      <c r="AU436" s="33" t="s">
        <v>992</v>
      </c>
      <c r="AV436" s="36" t="s">
        <v>1015</v>
      </c>
      <c r="AW436" s="33" t="str">
        <f t="shared" ref="AW436:AW499" si="69">IF(AT436="","",CONCATENATE(AT436,"-",AU436,"-",AV436))</f>
        <v>L-SOFC701-02</v>
      </c>
      <c r="AX436" s="33" t="s">
        <v>992</v>
      </c>
      <c r="AZ436" s="81" t="str">
        <f t="shared" si="67"/>
        <v>0.6/1kV FR-CV 1C-185㎟-P</v>
      </c>
    </row>
    <row r="437" spans="1:52" s="4" customFormat="1" ht="25" hidden="1" customHeight="1">
      <c r="A437" s="60" t="str">
        <f t="shared" si="65"/>
        <v>X</v>
      </c>
      <c r="B437" s="60" t="e">
        <f t="shared" si="63"/>
        <v>#REF!</v>
      </c>
      <c r="C437" s="55" t="str">
        <f t="shared" si="56"/>
        <v>L-SOFC701-03</v>
      </c>
      <c r="D437" s="56" t="s">
        <v>638</v>
      </c>
      <c r="E437" s="51" t="s">
        <v>106</v>
      </c>
      <c r="F437" s="16" t="s">
        <v>94</v>
      </c>
      <c r="G437" s="17" t="s">
        <v>72</v>
      </c>
      <c r="H437" s="18">
        <v>185</v>
      </c>
      <c r="I437" s="18"/>
      <c r="J437" s="18">
        <v>136</v>
      </c>
      <c r="K437" s="56">
        <f t="shared" si="57"/>
        <v>24</v>
      </c>
      <c r="L437" s="56">
        <f t="shared" si="68"/>
        <v>452.39</v>
      </c>
      <c r="M437" s="139"/>
      <c r="N437" s="143"/>
      <c r="O437" s="15">
        <v>0.48</v>
      </c>
      <c r="P437" s="18">
        <v>300</v>
      </c>
      <c r="Q437" s="18" t="s">
        <v>640</v>
      </c>
      <c r="R437" s="17" t="s">
        <v>792</v>
      </c>
      <c r="S437" s="17" t="s">
        <v>431</v>
      </c>
      <c r="T437" s="17" t="s">
        <v>1176</v>
      </c>
      <c r="U437" s="17" t="s">
        <v>1333</v>
      </c>
      <c r="V437" s="17" t="s">
        <v>432</v>
      </c>
      <c r="W437" s="17" t="s">
        <v>1324</v>
      </c>
      <c r="X437" s="17" t="str">
        <f t="shared" si="66"/>
        <v xml:space="preserve">K-TF-466  K-TF-144  K-TF-139                                </v>
      </c>
      <c r="Y437" s="17" t="s">
        <v>1844</v>
      </c>
      <c r="Z437" s="17" t="s">
        <v>1966</v>
      </c>
      <c r="AA437" s="17" t="s">
        <v>1967</v>
      </c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40"/>
      <c r="AT437" s="33" t="s">
        <v>807</v>
      </c>
      <c r="AU437" s="33" t="s">
        <v>992</v>
      </c>
      <c r="AV437" s="36" t="s">
        <v>1020</v>
      </c>
      <c r="AW437" s="33" t="str">
        <f t="shared" si="69"/>
        <v>L-SOFC701-03</v>
      </c>
      <c r="AX437" s="33" t="s">
        <v>992</v>
      </c>
      <c r="AZ437" s="81" t="str">
        <f t="shared" si="67"/>
        <v>0.6/1kV FR-CV 1C-185㎟-P</v>
      </c>
    </row>
    <row r="438" spans="1:52" s="4" customFormat="1" ht="25" hidden="1" customHeight="1">
      <c r="A438" s="60" t="str">
        <f t="shared" si="65"/>
        <v>X</v>
      </c>
      <c r="B438" s="60" t="e">
        <f t="shared" si="63"/>
        <v>#REF!</v>
      </c>
      <c r="C438" s="55" t="str">
        <f t="shared" si="56"/>
        <v>L-SOFC701-04</v>
      </c>
      <c r="D438" s="56" t="s">
        <v>638</v>
      </c>
      <c r="E438" s="51" t="s">
        <v>34</v>
      </c>
      <c r="F438" s="16" t="s">
        <v>94</v>
      </c>
      <c r="G438" s="17" t="s">
        <v>6</v>
      </c>
      <c r="H438" s="18">
        <v>185</v>
      </c>
      <c r="I438" s="18"/>
      <c r="J438" s="18">
        <v>136</v>
      </c>
      <c r="K438" s="56">
        <f t="shared" si="57"/>
        <v>24</v>
      </c>
      <c r="L438" s="56">
        <f t="shared" si="68"/>
        <v>452.39</v>
      </c>
      <c r="M438" s="138" t="s">
        <v>1497</v>
      </c>
      <c r="N438" s="141">
        <v>85</v>
      </c>
      <c r="O438" s="15">
        <v>0.48</v>
      </c>
      <c r="P438" s="18">
        <v>300</v>
      </c>
      <c r="Q438" s="18" t="s">
        <v>641</v>
      </c>
      <c r="R438" s="17" t="s">
        <v>792</v>
      </c>
      <c r="S438" s="17" t="s">
        <v>476</v>
      </c>
      <c r="T438" s="17" t="s">
        <v>1176</v>
      </c>
      <c r="U438" s="17" t="s">
        <v>1333</v>
      </c>
      <c r="V438" s="17" t="s">
        <v>477</v>
      </c>
      <c r="W438" s="17" t="s">
        <v>1324</v>
      </c>
      <c r="X438" s="17" t="str">
        <f t="shared" si="66"/>
        <v xml:space="preserve">K-TF-466  K-TF-144  K-TF-139                                </v>
      </c>
      <c r="Y438" s="17" t="s">
        <v>1844</v>
      </c>
      <c r="Z438" s="17" t="s">
        <v>1966</v>
      </c>
      <c r="AA438" s="17" t="s">
        <v>1967</v>
      </c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40"/>
      <c r="AT438" s="33" t="s">
        <v>807</v>
      </c>
      <c r="AU438" s="33" t="s">
        <v>992</v>
      </c>
      <c r="AV438" s="36" t="s">
        <v>1021</v>
      </c>
      <c r="AW438" s="33" t="str">
        <f t="shared" si="69"/>
        <v>L-SOFC701-04</v>
      </c>
      <c r="AX438" s="33" t="s">
        <v>992</v>
      </c>
      <c r="AZ438" s="81" t="str">
        <f t="shared" si="67"/>
        <v>0.6/1kV FR-CV 1C-185㎟-P</v>
      </c>
    </row>
    <row r="439" spans="1:52" s="4" customFormat="1" ht="25" hidden="1" customHeight="1">
      <c r="A439" s="60" t="str">
        <f t="shared" si="65"/>
        <v>X</v>
      </c>
      <c r="B439" s="60" t="e">
        <f t="shared" si="63"/>
        <v>#REF!</v>
      </c>
      <c r="C439" s="55" t="str">
        <f t="shared" si="56"/>
        <v>L-SOFC701-05</v>
      </c>
      <c r="D439" s="56" t="s">
        <v>638</v>
      </c>
      <c r="E439" s="51" t="s">
        <v>118</v>
      </c>
      <c r="F439" s="16" t="s">
        <v>94</v>
      </c>
      <c r="G439" s="17" t="s">
        <v>56</v>
      </c>
      <c r="H439" s="18">
        <v>185</v>
      </c>
      <c r="I439" s="18"/>
      <c r="J439" s="18">
        <v>136</v>
      </c>
      <c r="K439" s="56">
        <f t="shared" si="57"/>
        <v>24</v>
      </c>
      <c r="L439" s="56">
        <f t="shared" si="68"/>
        <v>452.39</v>
      </c>
      <c r="M439" s="140"/>
      <c r="N439" s="142"/>
      <c r="O439" s="15">
        <v>0.48</v>
      </c>
      <c r="P439" s="18">
        <v>300</v>
      </c>
      <c r="Q439" s="18" t="s">
        <v>640</v>
      </c>
      <c r="R439" s="17" t="s">
        <v>792</v>
      </c>
      <c r="S439" s="17" t="s">
        <v>431</v>
      </c>
      <c r="T439" s="17" t="s">
        <v>1176</v>
      </c>
      <c r="U439" s="17" t="s">
        <v>1333</v>
      </c>
      <c r="V439" s="17" t="s">
        <v>432</v>
      </c>
      <c r="W439" s="17" t="s">
        <v>1324</v>
      </c>
      <c r="X439" s="17" t="str">
        <f t="shared" si="66"/>
        <v xml:space="preserve">K-TF-466  K-TF-144  K-TF-139                                </v>
      </c>
      <c r="Y439" s="17" t="s">
        <v>1844</v>
      </c>
      <c r="Z439" s="17" t="s">
        <v>1966</v>
      </c>
      <c r="AA439" s="17" t="s">
        <v>1967</v>
      </c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40"/>
      <c r="AT439" s="33" t="s">
        <v>807</v>
      </c>
      <c r="AU439" s="33" t="s">
        <v>992</v>
      </c>
      <c r="AV439" s="36" t="s">
        <v>1022</v>
      </c>
      <c r="AW439" s="33" t="str">
        <f t="shared" si="69"/>
        <v>L-SOFC701-05</v>
      </c>
      <c r="AX439" s="33" t="s">
        <v>992</v>
      </c>
      <c r="AZ439" s="81" t="str">
        <f t="shared" si="67"/>
        <v>0.6/1kV FR-CV 1C-185㎟-P</v>
      </c>
    </row>
    <row r="440" spans="1:52" s="4" customFormat="1" ht="25" hidden="1" customHeight="1">
      <c r="A440" s="60" t="str">
        <f t="shared" si="65"/>
        <v>X</v>
      </c>
      <c r="B440" s="60" t="e">
        <f t="shared" si="63"/>
        <v>#REF!</v>
      </c>
      <c r="C440" s="55" t="str">
        <f t="shared" si="56"/>
        <v>L-SOFC701-06</v>
      </c>
      <c r="D440" s="56" t="s">
        <v>638</v>
      </c>
      <c r="E440" s="51" t="s">
        <v>118</v>
      </c>
      <c r="F440" s="16" t="s">
        <v>94</v>
      </c>
      <c r="G440" s="17" t="s">
        <v>6</v>
      </c>
      <c r="H440" s="18">
        <v>185</v>
      </c>
      <c r="I440" s="18"/>
      <c r="J440" s="18">
        <v>136</v>
      </c>
      <c r="K440" s="56">
        <f t="shared" si="57"/>
        <v>24</v>
      </c>
      <c r="L440" s="56">
        <f t="shared" si="68"/>
        <v>452.39</v>
      </c>
      <c r="M440" s="139"/>
      <c r="N440" s="143"/>
      <c r="O440" s="15">
        <v>0.48</v>
      </c>
      <c r="P440" s="18">
        <v>300</v>
      </c>
      <c r="Q440" s="18" t="s">
        <v>645</v>
      </c>
      <c r="R440" s="17" t="s">
        <v>792</v>
      </c>
      <c r="S440" s="17" t="s">
        <v>36</v>
      </c>
      <c r="T440" s="17" t="s">
        <v>1176</v>
      </c>
      <c r="U440" s="17" t="s">
        <v>1333</v>
      </c>
      <c r="V440" s="17" t="s">
        <v>477</v>
      </c>
      <c r="W440" s="17" t="s">
        <v>1324</v>
      </c>
      <c r="X440" s="17" t="str">
        <f t="shared" si="66"/>
        <v xml:space="preserve">K-TF-466  K-TF-144  K-TF-139                                </v>
      </c>
      <c r="Y440" s="17" t="s">
        <v>1844</v>
      </c>
      <c r="Z440" s="17" t="s">
        <v>1966</v>
      </c>
      <c r="AA440" s="17" t="s">
        <v>1967</v>
      </c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40"/>
      <c r="AT440" s="33" t="s">
        <v>807</v>
      </c>
      <c r="AU440" s="33" t="s">
        <v>992</v>
      </c>
      <c r="AV440" s="36" t="s">
        <v>1023</v>
      </c>
      <c r="AW440" s="33" t="str">
        <f t="shared" si="69"/>
        <v>L-SOFC701-06</v>
      </c>
      <c r="AX440" s="33" t="s">
        <v>992</v>
      </c>
      <c r="AZ440" s="81" t="str">
        <f t="shared" si="67"/>
        <v>0.6/1kV FR-CV 1C-185㎟-P</v>
      </c>
    </row>
    <row r="441" spans="1:52" s="4" customFormat="1" ht="25" hidden="1" customHeight="1">
      <c r="A441" s="60" t="str">
        <f t="shared" si="65"/>
        <v>X</v>
      </c>
      <c r="B441" s="60" t="e">
        <f t="shared" si="63"/>
        <v>#REF!</v>
      </c>
      <c r="C441" s="55" t="str">
        <f t="shared" si="56"/>
        <v>L-SOFC702-01</v>
      </c>
      <c r="D441" s="56" t="s">
        <v>638</v>
      </c>
      <c r="E441" s="51" t="s">
        <v>478</v>
      </c>
      <c r="F441" s="16" t="s">
        <v>108</v>
      </c>
      <c r="G441" s="17" t="s">
        <v>56</v>
      </c>
      <c r="H441" s="18">
        <v>185</v>
      </c>
      <c r="I441" s="18"/>
      <c r="J441" s="18">
        <v>133</v>
      </c>
      <c r="K441" s="56">
        <f t="shared" si="57"/>
        <v>24</v>
      </c>
      <c r="L441" s="56">
        <f t="shared" si="68"/>
        <v>452.39</v>
      </c>
      <c r="M441" s="138" t="s">
        <v>1498</v>
      </c>
      <c r="N441" s="141">
        <v>85</v>
      </c>
      <c r="O441" s="15">
        <v>0.48</v>
      </c>
      <c r="P441" s="18">
        <v>300</v>
      </c>
      <c r="Q441" s="18" t="s">
        <v>641</v>
      </c>
      <c r="R441" s="17" t="s">
        <v>792</v>
      </c>
      <c r="S441" s="17" t="s">
        <v>431</v>
      </c>
      <c r="T441" s="17" t="s">
        <v>1176</v>
      </c>
      <c r="U441" s="17" t="s">
        <v>1333</v>
      </c>
      <c r="V441" s="17" t="s">
        <v>434</v>
      </c>
      <c r="W441" s="17" t="s">
        <v>1325</v>
      </c>
      <c r="X441" s="17" t="str">
        <f t="shared" si="66"/>
        <v xml:space="preserve">K-TF-466  K-TF-144  K-TF-139                                </v>
      </c>
      <c r="Y441" s="17" t="s">
        <v>1844</v>
      </c>
      <c r="Z441" s="17" t="s">
        <v>1966</v>
      </c>
      <c r="AA441" s="17" t="s">
        <v>1967</v>
      </c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40"/>
      <c r="AT441" s="33" t="s">
        <v>807</v>
      </c>
      <c r="AU441" s="33" t="s">
        <v>993</v>
      </c>
      <c r="AV441" s="36" t="s">
        <v>1014</v>
      </c>
      <c r="AW441" s="33" t="str">
        <f t="shared" si="69"/>
        <v>L-SOFC702-01</v>
      </c>
      <c r="AX441" s="33" t="s">
        <v>993</v>
      </c>
      <c r="AZ441" s="81" t="str">
        <f t="shared" si="67"/>
        <v>0.6/1kV FR-CV 1C-185㎟-P</v>
      </c>
    </row>
    <row r="442" spans="1:52" s="4" customFormat="1" ht="25" hidden="1" customHeight="1">
      <c r="A442" s="60" t="str">
        <f t="shared" si="65"/>
        <v>X</v>
      </c>
      <c r="B442" s="60" t="e">
        <f t="shared" si="63"/>
        <v>#REF!</v>
      </c>
      <c r="C442" s="55" t="str">
        <f t="shared" si="56"/>
        <v>L-SOFC702-02</v>
      </c>
      <c r="D442" s="56" t="s">
        <v>638</v>
      </c>
      <c r="E442" s="51" t="s">
        <v>34</v>
      </c>
      <c r="F442" s="16" t="s">
        <v>94</v>
      </c>
      <c r="G442" s="17" t="s">
        <v>6</v>
      </c>
      <c r="H442" s="18">
        <v>185</v>
      </c>
      <c r="I442" s="18"/>
      <c r="J442" s="18">
        <v>133</v>
      </c>
      <c r="K442" s="56">
        <f t="shared" si="57"/>
        <v>24</v>
      </c>
      <c r="L442" s="56">
        <f t="shared" si="68"/>
        <v>452.39</v>
      </c>
      <c r="M442" s="140"/>
      <c r="N442" s="142"/>
      <c r="O442" s="15">
        <v>0.48</v>
      </c>
      <c r="P442" s="18">
        <v>300</v>
      </c>
      <c r="Q442" s="18" t="s">
        <v>640</v>
      </c>
      <c r="R442" s="17" t="s">
        <v>792</v>
      </c>
      <c r="S442" s="17" t="s">
        <v>431</v>
      </c>
      <c r="T442" s="17" t="s">
        <v>1176</v>
      </c>
      <c r="U442" s="17" t="s">
        <v>1333</v>
      </c>
      <c r="V442" s="17" t="s">
        <v>433</v>
      </c>
      <c r="W442" s="17" t="s">
        <v>1325</v>
      </c>
      <c r="X442" s="17" t="str">
        <f t="shared" si="66"/>
        <v xml:space="preserve">K-TF-466  K-TF-144  K-TF-139                                </v>
      </c>
      <c r="Y442" s="17" t="s">
        <v>1844</v>
      </c>
      <c r="Z442" s="17" t="s">
        <v>1966</v>
      </c>
      <c r="AA442" s="17" t="s">
        <v>1967</v>
      </c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40"/>
      <c r="AT442" s="33" t="s">
        <v>807</v>
      </c>
      <c r="AU442" s="33" t="s">
        <v>993</v>
      </c>
      <c r="AV442" s="36" t="s">
        <v>1015</v>
      </c>
      <c r="AW442" s="33" t="str">
        <f t="shared" si="69"/>
        <v>L-SOFC702-02</v>
      </c>
      <c r="AX442" s="33" t="s">
        <v>993</v>
      </c>
      <c r="AZ442" s="81" t="str">
        <f t="shared" si="67"/>
        <v>0.6/1kV FR-CV 1C-185㎟-P</v>
      </c>
    </row>
    <row r="443" spans="1:52" s="4" customFormat="1" ht="25" hidden="1" customHeight="1">
      <c r="A443" s="60" t="str">
        <f t="shared" si="65"/>
        <v>X</v>
      </c>
      <c r="B443" s="60" t="e">
        <f t="shared" si="63"/>
        <v>#REF!</v>
      </c>
      <c r="C443" s="55" t="str">
        <f t="shared" si="56"/>
        <v>L-SOFC702-03</v>
      </c>
      <c r="D443" s="56" t="s">
        <v>638</v>
      </c>
      <c r="E443" s="51" t="s">
        <v>106</v>
      </c>
      <c r="F443" s="16" t="s">
        <v>94</v>
      </c>
      <c r="G443" s="17" t="s">
        <v>56</v>
      </c>
      <c r="H443" s="18">
        <v>185</v>
      </c>
      <c r="I443" s="18"/>
      <c r="J443" s="18">
        <v>133</v>
      </c>
      <c r="K443" s="56">
        <f t="shared" si="57"/>
        <v>24</v>
      </c>
      <c r="L443" s="56">
        <f t="shared" si="68"/>
        <v>452.39</v>
      </c>
      <c r="M443" s="139"/>
      <c r="N443" s="143"/>
      <c r="O443" s="15">
        <v>0.48</v>
      </c>
      <c r="P443" s="18">
        <v>300</v>
      </c>
      <c r="Q443" s="18" t="s">
        <v>646</v>
      </c>
      <c r="R443" s="17" t="s">
        <v>792</v>
      </c>
      <c r="S443" s="17" t="s">
        <v>36</v>
      </c>
      <c r="T443" s="17" t="s">
        <v>1176</v>
      </c>
      <c r="U443" s="17" t="s">
        <v>1333</v>
      </c>
      <c r="V443" s="17" t="s">
        <v>433</v>
      </c>
      <c r="W443" s="17" t="s">
        <v>1325</v>
      </c>
      <c r="X443" s="17" t="str">
        <f t="shared" si="66"/>
        <v xml:space="preserve">K-TF-466  K-TF-144  K-TF-139                                </v>
      </c>
      <c r="Y443" s="17" t="s">
        <v>1844</v>
      </c>
      <c r="Z443" s="17" t="s">
        <v>1966</v>
      </c>
      <c r="AA443" s="17" t="s">
        <v>1967</v>
      </c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40"/>
      <c r="AT443" s="33" t="s">
        <v>807</v>
      </c>
      <c r="AU443" s="33" t="s">
        <v>993</v>
      </c>
      <c r="AV443" s="36" t="s">
        <v>1020</v>
      </c>
      <c r="AW443" s="33" t="str">
        <f t="shared" si="69"/>
        <v>L-SOFC702-03</v>
      </c>
      <c r="AX443" s="33" t="s">
        <v>993</v>
      </c>
      <c r="AZ443" s="81" t="str">
        <f t="shared" si="67"/>
        <v>0.6/1kV FR-CV 1C-185㎟-P</v>
      </c>
    </row>
    <row r="444" spans="1:52" s="4" customFormat="1" ht="25" hidden="1" customHeight="1">
      <c r="A444" s="60" t="str">
        <f t="shared" si="65"/>
        <v>X</v>
      </c>
      <c r="B444" s="60" t="e">
        <f t="shared" si="63"/>
        <v>#REF!</v>
      </c>
      <c r="C444" s="55" t="str">
        <f t="shared" si="56"/>
        <v>L-SOFC702-04</v>
      </c>
      <c r="D444" s="56" t="s">
        <v>638</v>
      </c>
      <c r="E444" s="51" t="s">
        <v>106</v>
      </c>
      <c r="F444" s="16" t="s">
        <v>108</v>
      </c>
      <c r="G444" s="17" t="s">
        <v>56</v>
      </c>
      <c r="H444" s="18">
        <v>185</v>
      </c>
      <c r="I444" s="18"/>
      <c r="J444" s="18">
        <v>133</v>
      </c>
      <c r="K444" s="56">
        <f t="shared" si="57"/>
        <v>24</v>
      </c>
      <c r="L444" s="56">
        <f t="shared" si="68"/>
        <v>452.39</v>
      </c>
      <c r="M444" s="138" t="s">
        <v>1499</v>
      </c>
      <c r="N444" s="141">
        <v>85</v>
      </c>
      <c r="O444" s="15">
        <v>0.48</v>
      </c>
      <c r="P444" s="18">
        <v>300</v>
      </c>
      <c r="Q444" s="18" t="s">
        <v>645</v>
      </c>
      <c r="R444" s="17" t="s">
        <v>792</v>
      </c>
      <c r="S444" s="17" t="s">
        <v>476</v>
      </c>
      <c r="T444" s="17" t="s">
        <v>1176</v>
      </c>
      <c r="U444" s="17" t="s">
        <v>1333</v>
      </c>
      <c r="V444" s="17" t="s">
        <v>434</v>
      </c>
      <c r="W444" s="17" t="s">
        <v>1325</v>
      </c>
      <c r="X444" s="17" t="str">
        <f t="shared" si="66"/>
        <v xml:space="preserve">K-TF-466  K-TF-144  K-TF-139                                </v>
      </c>
      <c r="Y444" s="17" t="s">
        <v>1844</v>
      </c>
      <c r="Z444" s="17" t="s">
        <v>1966</v>
      </c>
      <c r="AA444" s="17" t="s">
        <v>1967</v>
      </c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40"/>
      <c r="AT444" s="33" t="s">
        <v>807</v>
      </c>
      <c r="AU444" s="33" t="s">
        <v>993</v>
      </c>
      <c r="AV444" s="36" t="s">
        <v>1021</v>
      </c>
      <c r="AW444" s="33" t="str">
        <f t="shared" si="69"/>
        <v>L-SOFC702-04</v>
      </c>
      <c r="AX444" s="33" t="s">
        <v>993</v>
      </c>
      <c r="AZ444" s="81" t="str">
        <f t="shared" si="67"/>
        <v>0.6/1kV FR-CV 1C-185㎟-P</v>
      </c>
    </row>
    <row r="445" spans="1:52" s="4" customFormat="1" ht="25" hidden="1" customHeight="1">
      <c r="A445" s="60" t="str">
        <f t="shared" si="65"/>
        <v>X</v>
      </c>
      <c r="B445" s="60" t="e">
        <f t="shared" si="63"/>
        <v>#REF!</v>
      </c>
      <c r="C445" s="55" t="str">
        <f t="shared" si="56"/>
        <v>L-SOFC702-05</v>
      </c>
      <c r="D445" s="56" t="s">
        <v>638</v>
      </c>
      <c r="E445" s="51" t="s">
        <v>34</v>
      </c>
      <c r="F445" s="16" t="s">
        <v>479</v>
      </c>
      <c r="G445" s="17" t="s">
        <v>56</v>
      </c>
      <c r="H445" s="18">
        <v>185</v>
      </c>
      <c r="I445" s="18"/>
      <c r="J445" s="18">
        <v>133</v>
      </c>
      <c r="K445" s="56">
        <f t="shared" si="57"/>
        <v>24</v>
      </c>
      <c r="L445" s="56">
        <f t="shared" si="68"/>
        <v>452.39</v>
      </c>
      <c r="M445" s="140"/>
      <c r="N445" s="142"/>
      <c r="O445" s="15">
        <v>0.48</v>
      </c>
      <c r="P445" s="18">
        <v>300</v>
      </c>
      <c r="Q445" s="18" t="s">
        <v>642</v>
      </c>
      <c r="R445" s="17" t="s">
        <v>792</v>
      </c>
      <c r="S445" s="17" t="s">
        <v>476</v>
      </c>
      <c r="T445" s="17" t="s">
        <v>1176</v>
      </c>
      <c r="U445" s="17" t="s">
        <v>1333</v>
      </c>
      <c r="V445" s="17" t="s">
        <v>434</v>
      </c>
      <c r="W445" s="17" t="s">
        <v>1325</v>
      </c>
      <c r="X445" s="17" t="str">
        <f t="shared" si="66"/>
        <v xml:space="preserve">K-TF-466  K-TF-144  K-TF-139                                </v>
      </c>
      <c r="Y445" s="17" t="s">
        <v>1844</v>
      </c>
      <c r="Z445" s="17" t="s">
        <v>1966</v>
      </c>
      <c r="AA445" s="17" t="s">
        <v>1967</v>
      </c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40"/>
      <c r="AT445" s="33" t="s">
        <v>807</v>
      </c>
      <c r="AU445" s="33" t="s">
        <v>993</v>
      </c>
      <c r="AV445" s="36" t="s">
        <v>1022</v>
      </c>
      <c r="AW445" s="33" t="str">
        <f t="shared" si="69"/>
        <v>L-SOFC702-05</v>
      </c>
      <c r="AX445" s="33" t="s">
        <v>993</v>
      </c>
      <c r="AZ445" s="81" t="str">
        <f t="shared" si="67"/>
        <v>0.6/1kV FR-CV 1C-185㎟-P</v>
      </c>
    </row>
    <row r="446" spans="1:52" s="4" customFormat="1" ht="25" hidden="1" customHeight="1">
      <c r="A446" s="60" t="str">
        <f t="shared" si="65"/>
        <v>X</v>
      </c>
      <c r="B446" s="60" t="e">
        <f t="shared" si="63"/>
        <v>#REF!</v>
      </c>
      <c r="C446" s="55" t="str">
        <f t="shared" si="56"/>
        <v>L-SOFC702-06</v>
      </c>
      <c r="D446" s="56" t="s">
        <v>638</v>
      </c>
      <c r="E446" s="51" t="s">
        <v>106</v>
      </c>
      <c r="F446" s="16" t="s">
        <v>121</v>
      </c>
      <c r="G446" s="17" t="s">
        <v>6</v>
      </c>
      <c r="H446" s="18">
        <v>185</v>
      </c>
      <c r="I446" s="18"/>
      <c r="J446" s="18">
        <v>133</v>
      </c>
      <c r="K446" s="56">
        <f t="shared" si="57"/>
        <v>24</v>
      </c>
      <c r="L446" s="56">
        <f t="shared" si="68"/>
        <v>452.39</v>
      </c>
      <c r="M446" s="139"/>
      <c r="N446" s="143"/>
      <c r="O446" s="15">
        <v>0.48</v>
      </c>
      <c r="P446" s="18">
        <v>300</v>
      </c>
      <c r="Q446" s="18" t="s">
        <v>641</v>
      </c>
      <c r="R446" s="17" t="s">
        <v>792</v>
      </c>
      <c r="S446" s="17" t="s">
        <v>36</v>
      </c>
      <c r="T446" s="17" t="s">
        <v>1176</v>
      </c>
      <c r="U446" s="17" t="s">
        <v>1333</v>
      </c>
      <c r="V446" s="17" t="s">
        <v>433</v>
      </c>
      <c r="W446" s="17" t="s">
        <v>1325</v>
      </c>
      <c r="X446" s="17" t="str">
        <f t="shared" si="66"/>
        <v xml:space="preserve">K-TF-466  K-TF-144  K-TF-139                                </v>
      </c>
      <c r="Y446" s="17" t="s">
        <v>1844</v>
      </c>
      <c r="Z446" s="17" t="s">
        <v>1966</v>
      </c>
      <c r="AA446" s="17" t="s">
        <v>1967</v>
      </c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40"/>
      <c r="AT446" s="33" t="s">
        <v>807</v>
      </c>
      <c r="AU446" s="33" t="s">
        <v>993</v>
      </c>
      <c r="AV446" s="36" t="s">
        <v>1023</v>
      </c>
      <c r="AW446" s="33" t="str">
        <f t="shared" si="69"/>
        <v>L-SOFC702-06</v>
      </c>
      <c r="AX446" s="33" t="s">
        <v>993</v>
      </c>
      <c r="AZ446" s="81" t="str">
        <f t="shared" si="67"/>
        <v>0.6/1kV FR-CV 1C-185㎟-P</v>
      </c>
    </row>
    <row r="447" spans="1:52" s="4" customFormat="1" ht="25" hidden="1" customHeight="1">
      <c r="A447" s="60" t="str">
        <f t="shared" si="65"/>
        <v>X</v>
      </c>
      <c r="B447" s="60" t="e">
        <f t="shared" si="63"/>
        <v>#REF!</v>
      </c>
      <c r="C447" s="55" t="str">
        <f t="shared" si="56"/>
        <v>L-SOFC703-01</v>
      </c>
      <c r="D447" s="56" t="s">
        <v>638</v>
      </c>
      <c r="E447" s="51" t="s">
        <v>34</v>
      </c>
      <c r="F447" s="16" t="s">
        <v>108</v>
      </c>
      <c r="G447" s="17" t="s">
        <v>6</v>
      </c>
      <c r="H447" s="18">
        <v>185</v>
      </c>
      <c r="I447" s="18"/>
      <c r="J447" s="18">
        <v>128</v>
      </c>
      <c r="K447" s="56">
        <f t="shared" si="57"/>
        <v>24</v>
      </c>
      <c r="L447" s="56">
        <f t="shared" si="68"/>
        <v>452.39</v>
      </c>
      <c r="M447" s="138" t="s">
        <v>1500</v>
      </c>
      <c r="N447" s="141">
        <v>85</v>
      </c>
      <c r="O447" s="15">
        <v>0.48</v>
      </c>
      <c r="P447" s="18">
        <v>300</v>
      </c>
      <c r="Q447" s="18" t="s">
        <v>640</v>
      </c>
      <c r="R447" s="17" t="s">
        <v>792</v>
      </c>
      <c r="S447" s="17" t="s">
        <v>431</v>
      </c>
      <c r="T447" s="17" t="s">
        <v>1176</v>
      </c>
      <c r="U447" s="17" t="s">
        <v>1333</v>
      </c>
      <c r="V447" s="17" t="s">
        <v>435</v>
      </c>
      <c r="W447" s="17" t="s">
        <v>1326</v>
      </c>
      <c r="X447" s="17" t="str">
        <f t="shared" si="66"/>
        <v xml:space="preserve">K-TF-466  K-TF-144  K-TF-139                                </v>
      </c>
      <c r="Y447" s="17" t="s">
        <v>1844</v>
      </c>
      <c r="Z447" s="17" t="s">
        <v>1966</v>
      </c>
      <c r="AA447" s="17" t="s">
        <v>1967</v>
      </c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40"/>
      <c r="AT447" s="33" t="s">
        <v>807</v>
      </c>
      <c r="AU447" s="33" t="s">
        <v>994</v>
      </c>
      <c r="AV447" s="36" t="s">
        <v>1014</v>
      </c>
      <c r="AW447" s="33" t="str">
        <f t="shared" si="69"/>
        <v>L-SOFC703-01</v>
      </c>
      <c r="AX447" s="33" t="s">
        <v>994</v>
      </c>
      <c r="AZ447" s="81" t="str">
        <f t="shared" si="67"/>
        <v>0.6/1kV FR-CV 1C-185㎟-P</v>
      </c>
    </row>
    <row r="448" spans="1:52" s="4" customFormat="1" ht="25" hidden="1" customHeight="1">
      <c r="A448" s="60" t="str">
        <f t="shared" si="65"/>
        <v>X</v>
      </c>
      <c r="B448" s="60" t="e">
        <f t="shared" si="63"/>
        <v>#REF!</v>
      </c>
      <c r="C448" s="55" t="str">
        <f t="shared" si="56"/>
        <v>L-SOFC703-02</v>
      </c>
      <c r="D448" s="56" t="s">
        <v>638</v>
      </c>
      <c r="E448" s="51" t="s">
        <v>106</v>
      </c>
      <c r="F448" s="16" t="s">
        <v>108</v>
      </c>
      <c r="G448" s="17" t="s">
        <v>56</v>
      </c>
      <c r="H448" s="18">
        <v>185</v>
      </c>
      <c r="I448" s="18"/>
      <c r="J448" s="18">
        <v>128</v>
      </c>
      <c r="K448" s="56">
        <f t="shared" si="57"/>
        <v>24</v>
      </c>
      <c r="L448" s="56">
        <f t="shared" si="68"/>
        <v>452.39</v>
      </c>
      <c r="M448" s="140"/>
      <c r="N448" s="142"/>
      <c r="O448" s="15">
        <v>0.48</v>
      </c>
      <c r="P448" s="18">
        <v>300</v>
      </c>
      <c r="Q448" s="18" t="s">
        <v>640</v>
      </c>
      <c r="R448" s="17" t="s">
        <v>792</v>
      </c>
      <c r="S448" s="17" t="s">
        <v>431</v>
      </c>
      <c r="T448" s="17" t="s">
        <v>1176</v>
      </c>
      <c r="U448" s="17" t="s">
        <v>1333</v>
      </c>
      <c r="V448" s="17" t="s">
        <v>480</v>
      </c>
      <c r="W448" s="17" t="s">
        <v>1326</v>
      </c>
      <c r="X448" s="17" t="str">
        <f t="shared" si="66"/>
        <v xml:space="preserve">K-TF-466  K-TF-144  K-TF-139                                </v>
      </c>
      <c r="Y448" s="17" t="s">
        <v>1844</v>
      </c>
      <c r="Z448" s="17" t="s">
        <v>1966</v>
      </c>
      <c r="AA448" s="17" t="s">
        <v>1967</v>
      </c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40"/>
      <c r="AT448" s="33" t="s">
        <v>807</v>
      </c>
      <c r="AU448" s="33" t="s">
        <v>994</v>
      </c>
      <c r="AV448" s="36" t="s">
        <v>1015</v>
      </c>
      <c r="AW448" s="33" t="str">
        <f t="shared" si="69"/>
        <v>L-SOFC703-02</v>
      </c>
      <c r="AX448" s="33" t="s">
        <v>994</v>
      </c>
      <c r="AZ448" s="81" t="str">
        <f t="shared" si="67"/>
        <v>0.6/1kV FR-CV 1C-185㎟-P</v>
      </c>
    </row>
    <row r="449" spans="1:52" s="4" customFormat="1" ht="25" hidden="1" customHeight="1">
      <c r="A449" s="60" t="str">
        <f t="shared" si="65"/>
        <v>X</v>
      </c>
      <c r="B449" s="60" t="e">
        <f t="shared" si="63"/>
        <v>#REF!</v>
      </c>
      <c r="C449" s="55" t="str">
        <f t="shared" si="56"/>
        <v>L-SOFC703-03</v>
      </c>
      <c r="D449" s="56" t="s">
        <v>638</v>
      </c>
      <c r="E449" s="51" t="s">
        <v>34</v>
      </c>
      <c r="F449" s="16" t="s">
        <v>94</v>
      </c>
      <c r="G449" s="17" t="s">
        <v>72</v>
      </c>
      <c r="H449" s="18">
        <v>185</v>
      </c>
      <c r="I449" s="18"/>
      <c r="J449" s="18">
        <v>128</v>
      </c>
      <c r="K449" s="56">
        <f t="shared" si="57"/>
        <v>24</v>
      </c>
      <c r="L449" s="56">
        <f t="shared" si="68"/>
        <v>452.39</v>
      </c>
      <c r="M449" s="139"/>
      <c r="N449" s="143"/>
      <c r="O449" s="15">
        <v>0.48</v>
      </c>
      <c r="P449" s="18">
        <v>300</v>
      </c>
      <c r="Q449" s="18" t="s">
        <v>642</v>
      </c>
      <c r="R449" s="17" t="s">
        <v>792</v>
      </c>
      <c r="S449" s="17" t="s">
        <v>431</v>
      </c>
      <c r="T449" s="17" t="s">
        <v>1176</v>
      </c>
      <c r="U449" s="17" t="s">
        <v>1333</v>
      </c>
      <c r="V449" s="17" t="s">
        <v>481</v>
      </c>
      <c r="W449" s="17" t="s">
        <v>1326</v>
      </c>
      <c r="X449" s="17" t="str">
        <f t="shared" si="66"/>
        <v xml:space="preserve">K-TF-466  K-TF-144  K-TF-139                                </v>
      </c>
      <c r="Y449" s="17" t="s">
        <v>1844</v>
      </c>
      <c r="Z449" s="17" t="s">
        <v>1966</v>
      </c>
      <c r="AA449" s="17" t="s">
        <v>1967</v>
      </c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40"/>
      <c r="AT449" s="33" t="s">
        <v>807</v>
      </c>
      <c r="AU449" s="33" t="s">
        <v>994</v>
      </c>
      <c r="AV449" s="36" t="s">
        <v>1020</v>
      </c>
      <c r="AW449" s="33" t="str">
        <f t="shared" si="69"/>
        <v>L-SOFC703-03</v>
      </c>
      <c r="AX449" s="33" t="s">
        <v>994</v>
      </c>
      <c r="AZ449" s="81" t="str">
        <f t="shared" si="67"/>
        <v>0.6/1kV FR-CV 1C-185㎟-P</v>
      </c>
    </row>
    <row r="450" spans="1:52" s="4" customFormat="1" ht="25" hidden="1" customHeight="1">
      <c r="A450" s="60" t="str">
        <f t="shared" si="65"/>
        <v>X</v>
      </c>
      <c r="B450" s="60" t="e">
        <f t="shared" si="63"/>
        <v>#REF!</v>
      </c>
      <c r="C450" s="55" t="str">
        <f t="shared" si="56"/>
        <v>L-SOFC703-04</v>
      </c>
      <c r="D450" s="56" t="s">
        <v>638</v>
      </c>
      <c r="E450" s="51" t="s">
        <v>34</v>
      </c>
      <c r="F450" s="16" t="s">
        <v>94</v>
      </c>
      <c r="G450" s="17" t="s">
        <v>56</v>
      </c>
      <c r="H450" s="18">
        <v>185</v>
      </c>
      <c r="I450" s="18"/>
      <c r="J450" s="18">
        <v>128</v>
      </c>
      <c r="K450" s="56">
        <f t="shared" si="57"/>
        <v>24</v>
      </c>
      <c r="L450" s="56">
        <f t="shared" si="68"/>
        <v>452.39</v>
      </c>
      <c r="M450" s="138" t="s">
        <v>1501</v>
      </c>
      <c r="N450" s="141">
        <v>85</v>
      </c>
      <c r="O450" s="15">
        <v>0.48</v>
      </c>
      <c r="P450" s="18">
        <v>300</v>
      </c>
      <c r="Q450" s="18" t="s">
        <v>646</v>
      </c>
      <c r="R450" s="17" t="s">
        <v>792</v>
      </c>
      <c r="S450" s="17" t="s">
        <v>431</v>
      </c>
      <c r="T450" s="17" t="s">
        <v>1176</v>
      </c>
      <c r="U450" s="17" t="s">
        <v>1333</v>
      </c>
      <c r="V450" s="17" t="s">
        <v>481</v>
      </c>
      <c r="W450" s="17" t="s">
        <v>1326</v>
      </c>
      <c r="X450" s="17" t="str">
        <f t="shared" si="66"/>
        <v xml:space="preserve">K-TF-466  K-TF-144  K-TF-139                                </v>
      </c>
      <c r="Y450" s="17" t="s">
        <v>1844</v>
      </c>
      <c r="Z450" s="17" t="s">
        <v>1966</v>
      </c>
      <c r="AA450" s="17" t="s">
        <v>1967</v>
      </c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40"/>
      <c r="AT450" s="33" t="s">
        <v>807</v>
      </c>
      <c r="AU450" s="33" t="s">
        <v>994</v>
      </c>
      <c r="AV450" s="36" t="s">
        <v>1021</v>
      </c>
      <c r="AW450" s="33" t="str">
        <f t="shared" si="69"/>
        <v>L-SOFC703-04</v>
      </c>
      <c r="AX450" s="33" t="s">
        <v>994</v>
      </c>
      <c r="AZ450" s="81" t="str">
        <f t="shared" si="67"/>
        <v>0.6/1kV FR-CV 1C-185㎟-P</v>
      </c>
    </row>
    <row r="451" spans="1:52" s="4" customFormat="1" ht="25" hidden="1" customHeight="1">
      <c r="A451" s="60" t="str">
        <f t="shared" si="65"/>
        <v>X</v>
      </c>
      <c r="B451" s="60" t="e">
        <f t="shared" si="63"/>
        <v>#REF!</v>
      </c>
      <c r="C451" s="55" t="str">
        <f t="shared" si="56"/>
        <v>L-SOFC703-05</v>
      </c>
      <c r="D451" s="56" t="s">
        <v>638</v>
      </c>
      <c r="E451" s="51" t="s">
        <v>118</v>
      </c>
      <c r="F451" s="16" t="s">
        <v>94</v>
      </c>
      <c r="G451" s="17" t="s">
        <v>56</v>
      </c>
      <c r="H451" s="18">
        <v>185</v>
      </c>
      <c r="I451" s="18"/>
      <c r="J451" s="18">
        <v>128</v>
      </c>
      <c r="K451" s="56">
        <f t="shared" si="57"/>
        <v>24</v>
      </c>
      <c r="L451" s="56">
        <f t="shared" si="68"/>
        <v>452.39</v>
      </c>
      <c r="M451" s="140"/>
      <c r="N451" s="142"/>
      <c r="O451" s="15">
        <v>0.48</v>
      </c>
      <c r="P451" s="18">
        <v>300</v>
      </c>
      <c r="Q451" s="18" t="s">
        <v>642</v>
      </c>
      <c r="R451" s="17" t="s">
        <v>792</v>
      </c>
      <c r="S451" s="17" t="s">
        <v>431</v>
      </c>
      <c r="T451" s="17" t="s">
        <v>1176</v>
      </c>
      <c r="U451" s="17" t="s">
        <v>1333</v>
      </c>
      <c r="V451" s="17" t="s">
        <v>435</v>
      </c>
      <c r="W451" s="17" t="s">
        <v>1326</v>
      </c>
      <c r="X451" s="17" t="str">
        <f t="shared" si="66"/>
        <v xml:space="preserve">K-TF-466  K-TF-144  K-TF-139                                </v>
      </c>
      <c r="Y451" s="17" t="s">
        <v>1844</v>
      </c>
      <c r="Z451" s="17" t="s">
        <v>1966</v>
      </c>
      <c r="AA451" s="17" t="s">
        <v>1967</v>
      </c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40"/>
      <c r="AT451" s="33" t="s">
        <v>807</v>
      </c>
      <c r="AU451" s="33" t="s">
        <v>994</v>
      </c>
      <c r="AV451" s="36" t="s">
        <v>1022</v>
      </c>
      <c r="AW451" s="33" t="str">
        <f t="shared" si="69"/>
        <v>L-SOFC703-05</v>
      </c>
      <c r="AX451" s="33" t="s">
        <v>994</v>
      </c>
      <c r="AZ451" s="81" t="str">
        <f t="shared" si="67"/>
        <v>0.6/1kV FR-CV 1C-185㎟-P</v>
      </c>
    </row>
    <row r="452" spans="1:52" s="4" customFormat="1" ht="25" hidden="1" customHeight="1">
      <c r="A452" s="60" t="str">
        <f t="shared" si="65"/>
        <v>X</v>
      </c>
      <c r="B452" s="60" t="e">
        <f t="shared" si="63"/>
        <v>#REF!</v>
      </c>
      <c r="C452" s="55" t="str">
        <f t="shared" si="56"/>
        <v>L-SOFC703-06</v>
      </c>
      <c r="D452" s="56" t="s">
        <v>638</v>
      </c>
      <c r="E452" s="51" t="s">
        <v>34</v>
      </c>
      <c r="F452" s="16" t="s">
        <v>108</v>
      </c>
      <c r="G452" s="17" t="s">
        <v>56</v>
      </c>
      <c r="H452" s="18">
        <v>185</v>
      </c>
      <c r="I452" s="18"/>
      <c r="J452" s="18">
        <v>128</v>
      </c>
      <c r="K452" s="56">
        <f t="shared" si="57"/>
        <v>24</v>
      </c>
      <c r="L452" s="56">
        <f t="shared" si="68"/>
        <v>452.39</v>
      </c>
      <c r="M452" s="139"/>
      <c r="N452" s="143"/>
      <c r="O452" s="15">
        <v>0.48</v>
      </c>
      <c r="P452" s="18">
        <v>300</v>
      </c>
      <c r="Q452" s="18" t="s">
        <v>641</v>
      </c>
      <c r="R452" s="17" t="s">
        <v>792</v>
      </c>
      <c r="S452" s="17" t="s">
        <v>36</v>
      </c>
      <c r="T452" s="17" t="s">
        <v>1176</v>
      </c>
      <c r="U452" s="17" t="s">
        <v>1333</v>
      </c>
      <c r="V452" s="17" t="s">
        <v>435</v>
      </c>
      <c r="W452" s="17" t="s">
        <v>1326</v>
      </c>
      <c r="X452" s="17" t="str">
        <f t="shared" si="66"/>
        <v xml:space="preserve">K-TF-466  K-TF-144  K-TF-139                                </v>
      </c>
      <c r="Y452" s="17" t="s">
        <v>1844</v>
      </c>
      <c r="Z452" s="17" t="s">
        <v>1966</v>
      </c>
      <c r="AA452" s="17" t="s">
        <v>1967</v>
      </c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40"/>
      <c r="AT452" s="33" t="s">
        <v>807</v>
      </c>
      <c r="AU452" s="33" t="s">
        <v>994</v>
      </c>
      <c r="AV452" s="36" t="s">
        <v>1023</v>
      </c>
      <c r="AW452" s="33" t="str">
        <f t="shared" si="69"/>
        <v>L-SOFC703-06</v>
      </c>
      <c r="AX452" s="33" t="s">
        <v>994</v>
      </c>
      <c r="AZ452" s="81" t="str">
        <f t="shared" si="67"/>
        <v>0.6/1kV FR-CV 1C-185㎟-P</v>
      </c>
    </row>
    <row r="453" spans="1:52" s="4" customFormat="1" ht="25" hidden="1" customHeight="1">
      <c r="A453" s="60" t="str">
        <f t="shared" si="65"/>
        <v>X</v>
      </c>
      <c r="B453" s="60" t="e">
        <f t="shared" si="63"/>
        <v>#REF!</v>
      </c>
      <c r="C453" s="55" t="str">
        <f t="shared" si="56"/>
        <v>L-SOFC704-01</v>
      </c>
      <c r="D453" s="56" t="s">
        <v>638</v>
      </c>
      <c r="E453" s="51" t="s">
        <v>34</v>
      </c>
      <c r="F453" s="16" t="s">
        <v>108</v>
      </c>
      <c r="G453" s="17" t="s">
        <v>56</v>
      </c>
      <c r="H453" s="18">
        <v>185</v>
      </c>
      <c r="I453" s="18"/>
      <c r="J453" s="18">
        <v>128</v>
      </c>
      <c r="K453" s="56">
        <f t="shared" si="57"/>
        <v>24</v>
      </c>
      <c r="L453" s="56">
        <f t="shared" si="68"/>
        <v>452.39</v>
      </c>
      <c r="M453" s="138" t="s">
        <v>1502</v>
      </c>
      <c r="N453" s="141">
        <v>85</v>
      </c>
      <c r="O453" s="15">
        <v>0.48</v>
      </c>
      <c r="P453" s="18">
        <v>300</v>
      </c>
      <c r="Q453" s="18" t="s">
        <v>642</v>
      </c>
      <c r="R453" s="17" t="s">
        <v>792</v>
      </c>
      <c r="S453" s="17" t="s">
        <v>436</v>
      </c>
      <c r="T453" s="17" t="s">
        <v>1176</v>
      </c>
      <c r="U453" s="17" t="s">
        <v>1333</v>
      </c>
      <c r="V453" s="17" t="s">
        <v>437</v>
      </c>
      <c r="W453" s="17" t="s">
        <v>1327</v>
      </c>
      <c r="X453" s="17" t="str">
        <f t="shared" si="66"/>
        <v xml:space="preserve">K-TF-466  K-TF-144  K-TF-139                                </v>
      </c>
      <c r="Y453" s="17" t="s">
        <v>1844</v>
      </c>
      <c r="Z453" s="17" t="s">
        <v>1966</v>
      </c>
      <c r="AA453" s="17" t="s">
        <v>1967</v>
      </c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40"/>
      <c r="AT453" s="33" t="s">
        <v>807</v>
      </c>
      <c r="AU453" s="33" t="s">
        <v>995</v>
      </c>
      <c r="AV453" s="36" t="s">
        <v>1014</v>
      </c>
      <c r="AW453" s="33" t="str">
        <f t="shared" si="69"/>
        <v>L-SOFC704-01</v>
      </c>
      <c r="AX453" s="33" t="s">
        <v>995</v>
      </c>
      <c r="AZ453" s="81" t="str">
        <f t="shared" si="67"/>
        <v>0.6/1kV FR-CV 1C-185㎟-P</v>
      </c>
    </row>
    <row r="454" spans="1:52" s="4" customFormat="1" ht="25" hidden="1" customHeight="1">
      <c r="A454" s="60" t="str">
        <f t="shared" si="65"/>
        <v>X</v>
      </c>
      <c r="B454" s="60" t="e">
        <f t="shared" si="63"/>
        <v>#REF!</v>
      </c>
      <c r="C454" s="55" t="str">
        <f t="shared" si="56"/>
        <v>L-SOFC704-02</v>
      </c>
      <c r="D454" s="56" t="s">
        <v>638</v>
      </c>
      <c r="E454" s="51" t="s">
        <v>34</v>
      </c>
      <c r="F454" s="16" t="s">
        <v>94</v>
      </c>
      <c r="G454" s="17" t="s">
        <v>56</v>
      </c>
      <c r="H454" s="18">
        <v>185</v>
      </c>
      <c r="I454" s="18"/>
      <c r="J454" s="18">
        <v>128</v>
      </c>
      <c r="K454" s="56">
        <f t="shared" si="57"/>
        <v>24</v>
      </c>
      <c r="L454" s="56">
        <f t="shared" si="68"/>
        <v>452.39</v>
      </c>
      <c r="M454" s="140"/>
      <c r="N454" s="142"/>
      <c r="O454" s="15">
        <v>0.48</v>
      </c>
      <c r="P454" s="18">
        <v>300</v>
      </c>
      <c r="Q454" s="18" t="s">
        <v>640</v>
      </c>
      <c r="R454" s="17" t="s">
        <v>792</v>
      </c>
      <c r="S454" s="17" t="s">
        <v>476</v>
      </c>
      <c r="T454" s="17" t="s">
        <v>1176</v>
      </c>
      <c r="U454" s="17" t="s">
        <v>1333</v>
      </c>
      <c r="V454" s="17" t="s">
        <v>437</v>
      </c>
      <c r="W454" s="17" t="s">
        <v>1327</v>
      </c>
      <c r="X454" s="17" t="str">
        <f t="shared" si="66"/>
        <v xml:space="preserve">K-TF-466  K-TF-144  K-TF-139                                </v>
      </c>
      <c r="Y454" s="17" t="s">
        <v>1844</v>
      </c>
      <c r="Z454" s="17" t="s">
        <v>1966</v>
      </c>
      <c r="AA454" s="17" t="s">
        <v>1967</v>
      </c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40"/>
      <c r="AT454" s="33" t="s">
        <v>807</v>
      </c>
      <c r="AU454" s="33" t="s">
        <v>995</v>
      </c>
      <c r="AV454" s="36" t="s">
        <v>1015</v>
      </c>
      <c r="AW454" s="33" t="str">
        <f t="shared" si="69"/>
        <v>L-SOFC704-02</v>
      </c>
      <c r="AX454" s="33" t="s">
        <v>995</v>
      </c>
      <c r="AZ454" s="81" t="str">
        <f t="shared" si="67"/>
        <v>0.6/1kV FR-CV 1C-185㎟-P</v>
      </c>
    </row>
    <row r="455" spans="1:52" s="4" customFormat="1" ht="25" hidden="1" customHeight="1">
      <c r="A455" s="60" t="str">
        <f t="shared" si="65"/>
        <v>X</v>
      </c>
      <c r="B455" s="60" t="e">
        <f t="shared" si="63"/>
        <v>#REF!</v>
      </c>
      <c r="C455" s="55" t="str">
        <f t="shared" si="56"/>
        <v>L-SOFC704-03</v>
      </c>
      <c r="D455" s="56" t="s">
        <v>638</v>
      </c>
      <c r="E455" s="51" t="s">
        <v>106</v>
      </c>
      <c r="F455" s="16" t="s">
        <v>121</v>
      </c>
      <c r="G455" s="17" t="s">
        <v>56</v>
      </c>
      <c r="H455" s="18">
        <v>185</v>
      </c>
      <c r="I455" s="18"/>
      <c r="J455" s="18">
        <v>128</v>
      </c>
      <c r="K455" s="56">
        <f t="shared" si="57"/>
        <v>24</v>
      </c>
      <c r="L455" s="56">
        <f t="shared" si="68"/>
        <v>452.39</v>
      </c>
      <c r="M455" s="139"/>
      <c r="N455" s="143"/>
      <c r="O455" s="15">
        <v>0.48</v>
      </c>
      <c r="P455" s="18">
        <v>300</v>
      </c>
      <c r="Q455" s="18" t="s">
        <v>646</v>
      </c>
      <c r="R455" s="17" t="s">
        <v>792</v>
      </c>
      <c r="S455" s="17" t="s">
        <v>431</v>
      </c>
      <c r="T455" s="17" t="s">
        <v>1176</v>
      </c>
      <c r="U455" s="17" t="s">
        <v>1333</v>
      </c>
      <c r="V455" s="17" t="s">
        <v>438</v>
      </c>
      <c r="W455" s="17" t="s">
        <v>1327</v>
      </c>
      <c r="X455" s="17" t="str">
        <f t="shared" si="66"/>
        <v xml:space="preserve">K-TF-466  K-TF-144  K-TF-139                                </v>
      </c>
      <c r="Y455" s="17" t="s">
        <v>1844</v>
      </c>
      <c r="Z455" s="17" t="s">
        <v>1966</v>
      </c>
      <c r="AA455" s="17" t="s">
        <v>1967</v>
      </c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40"/>
      <c r="AT455" s="33" t="s">
        <v>807</v>
      </c>
      <c r="AU455" s="33" t="s">
        <v>995</v>
      </c>
      <c r="AV455" s="36" t="s">
        <v>1020</v>
      </c>
      <c r="AW455" s="33" t="str">
        <f t="shared" si="69"/>
        <v>L-SOFC704-03</v>
      </c>
      <c r="AX455" s="33" t="s">
        <v>995</v>
      </c>
      <c r="AZ455" s="81" t="str">
        <f t="shared" si="67"/>
        <v>0.6/1kV FR-CV 1C-185㎟-P</v>
      </c>
    </row>
    <row r="456" spans="1:52" s="4" customFormat="1" ht="25" hidden="1" customHeight="1">
      <c r="A456" s="60" t="str">
        <f t="shared" si="65"/>
        <v>X</v>
      </c>
      <c r="B456" s="60" t="e">
        <f t="shared" si="63"/>
        <v>#REF!</v>
      </c>
      <c r="C456" s="55" t="str">
        <f t="shared" si="56"/>
        <v>L-SOFC704-04</v>
      </c>
      <c r="D456" s="56" t="s">
        <v>638</v>
      </c>
      <c r="E456" s="51" t="s">
        <v>106</v>
      </c>
      <c r="F456" s="16" t="s">
        <v>108</v>
      </c>
      <c r="G456" s="17" t="s">
        <v>56</v>
      </c>
      <c r="H456" s="18">
        <v>185</v>
      </c>
      <c r="I456" s="18"/>
      <c r="J456" s="18">
        <v>128</v>
      </c>
      <c r="K456" s="56">
        <f t="shared" si="57"/>
        <v>24</v>
      </c>
      <c r="L456" s="56">
        <f t="shared" si="68"/>
        <v>452.39</v>
      </c>
      <c r="M456" s="138" t="s">
        <v>1503</v>
      </c>
      <c r="N456" s="141">
        <v>85</v>
      </c>
      <c r="O456" s="15">
        <v>0.48</v>
      </c>
      <c r="P456" s="18">
        <v>300</v>
      </c>
      <c r="Q456" s="18" t="s">
        <v>640</v>
      </c>
      <c r="R456" s="17" t="s">
        <v>792</v>
      </c>
      <c r="S456" s="17" t="s">
        <v>36</v>
      </c>
      <c r="T456" s="17" t="s">
        <v>1176</v>
      </c>
      <c r="U456" s="17" t="s">
        <v>1333</v>
      </c>
      <c r="V456" s="17" t="s">
        <v>437</v>
      </c>
      <c r="W456" s="17" t="s">
        <v>1327</v>
      </c>
      <c r="X456" s="17" t="str">
        <f t="shared" si="66"/>
        <v xml:space="preserve">K-TF-466  K-TF-144  K-TF-139                                </v>
      </c>
      <c r="Y456" s="17" t="s">
        <v>1844</v>
      </c>
      <c r="Z456" s="17" t="s">
        <v>1966</v>
      </c>
      <c r="AA456" s="17" t="s">
        <v>1967</v>
      </c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40"/>
      <c r="AT456" s="33" t="s">
        <v>807</v>
      </c>
      <c r="AU456" s="33" t="s">
        <v>995</v>
      </c>
      <c r="AV456" s="36" t="s">
        <v>1021</v>
      </c>
      <c r="AW456" s="33" t="str">
        <f t="shared" si="69"/>
        <v>L-SOFC704-04</v>
      </c>
      <c r="AX456" s="33" t="s">
        <v>995</v>
      </c>
      <c r="AZ456" s="81" t="str">
        <f t="shared" si="67"/>
        <v>0.6/1kV FR-CV 1C-185㎟-P</v>
      </c>
    </row>
    <row r="457" spans="1:52" s="4" customFormat="1" ht="25" hidden="1" customHeight="1">
      <c r="A457" s="60" t="str">
        <f t="shared" si="65"/>
        <v>X</v>
      </c>
      <c r="B457" s="60" t="e">
        <f t="shared" si="63"/>
        <v>#REF!</v>
      </c>
      <c r="C457" s="55" t="str">
        <f t="shared" si="56"/>
        <v>L-SOFC704-05</v>
      </c>
      <c r="D457" s="56" t="s">
        <v>638</v>
      </c>
      <c r="E457" s="51" t="s">
        <v>34</v>
      </c>
      <c r="F457" s="16" t="s">
        <v>94</v>
      </c>
      <c r="G457" s="17" t="s">
        <v>56</v>
      </c>
      <c r="H457" s="18">
        <v>185</v>
      </c>
      <c r="I457" s="18"/>
      <c r="J457" s="18">
        <v>128</v>
      </c>
      <c r="K457" s="56">
        <f t="shared" si="57"/>
        <v>24</v>
      </c>
      <c r="L457" s="56">
        <f t="shared" si="68"/>
        <v>452.39</v>
      </c>
      <c r="M457" s="140"/>
      <c r="N457" s="142"/>
      <c r="O457" s="15">
        <v>0.48</v>
      </c>
      <c r="P457" s="18">
        <v>300</v>
      </c>
      <c r="Q457" s="18" t="s">
        <v>640</v>
      </c>
      <c r="R457" s="17" t="s">
        <v>792</v>
      </c>
      <c r="S457" s="17" t="s">
        <v>431</v>
      </c>
      <c r="T457" s="17" t="s">
        <v>1176</v>
      </c>
      <c r="U457" s="17" t="s">
        <v>1333</v>
      </c>
      <c r="V457" s="17" t="s">
        <v>437</v>
      </c>
      <c r="W457" s="17" t="s">
        <v>1327</v>
      </c>
      <c r="X457" s="17" t="str">
        <f t="shared" si="66"/>
        <v xml:space="preserve">K-TF-466  K-TF-144  K-TF-139                                </v>
      </c>
      <c r="Y457" s="17" t="s">
        <v>1844</v>
      </c>
      <c r="Z457" s="17" t="s">
        <v>1966</v>
      </c>
      <c r="AA457" s="17" t="s">
        <v>1967</v>
      </c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40"/>
      <c r="AT457" s="33" t="s">
        <v>807</v>
      </c>
      <c r="AU457" s="33" t="s">
        <v>995</v>
      </c>
      <c r="AV457" s="36" t="s">
        <v>1022</v>
      </c>
      <c r="AW457" s="33" t="str">
        <f t="shared" si="69"/>
        <v>L-SOFC704-05</v>
      </c>
      <c r="AX457" s="33" t="s">
        <v>995</v>
      </c>
      <c r="AZ457" s="81" t="str">
        <f t="shared" si="67"/>
        <v>0.6/1kV FR-CV 1C-185㎟-P</v>
      </c>
    </row>
    <row r="458" spans="1:52" s="4" customFormat="1" ht="25" hidden="1" customHeight="1">
      <c r="A458" s="60" t="str">
        <f t="shared" si="65"/>
        <v>X</v>
      </c>
      <c r="B458" s="60" t="e">
        <f t="shared" si="63"/>
        <v>#REF!</v>
      </c>
      <c r="C458" s="55" t="str">
        <f t="shared" si="56"/>
        <v>L-SOFC704-06</v>
      </c>
      <c r="D458" s="56" t="s">
        <v>638</v>
      </c>
      <c r="E458" s="51" t="s">
        <v>34</v>
      </c>
      <c r="F458" s="16" t="s">
        <v>94</v>
      </c>
      <c r="G458" s="17" t="s">
        <v>56</v>
      </c>
      <c r="H458" s="18">
        <v>185</v>
      </c>
      <c r="I458" s="18"/>
      <c r="J458" s="18">
        <v>128</v>
      </c>
      <c r="K458" s="56">
        <f t="shared" si="57"/>
        <v>24</v>
      </c>
      <c r="L458" s="56">
        <f t="shared" si="68"/>
        <v>452.39</v>
      </c>
      <c r="M458" s="139"/>
      <c r="N458" s="143"/>
      <c r="O458" s="15">
        <v>0.48</v>
      </c>
      <c r="P458" s="18">
        <v>300</v>
      </c>
      <c r="Q458" s="18" t="s">
        <v>642</v>
      </c>
      <c r="R458" s="17" t="s">
        <v>792</v>
      </c>
      <c r="S458" s="17" t="s">
        <v>431</v>
      </c>
      <c r="T458" s="17" t="s">
        <v>1176</v>
      </c>
      <c r="U458" s="17" t="s">
        <v>1333</v>
      </c>
      <c r="V458" s="17" t="s">
        <v>437</v>
      </c>
      <c r="W458" s="17" t="s">
        <v>1327</v>
      </c>
      <c r="X458" s="17" t="str">
        <f t="shared" si="66"/>
        <v xml:space="preserve">K-TF-466  K-TF-144  K-TF-139                                </v>
      </c>
      <c r="Y458" s="17" t="s">
        <v>1844</v>
      </c>
      <c r="Z458" s="17" t="s">
        <v>1966</v>
      </c>
      <c r="AA458" s="17" t="s">
        <v>1967</v>
      </c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40"/>
      <c r="AT458" s="33" t="s">
        <v>807</v>
      </c>
      <c r="AU458" s="33" t="s">
        <v>995</v>
      </c>
      <c r="AV458" s="36" t="s">
        <v>1023</v>
      </c>
      <c r="AW458" s="33" t="str">
        <f t="shared" si="69"/>
        <v>L-SOFC704-06</v>
      </c>
      <c r="AX458" s="33" t="s">
        <v>995</v>
      </c>
      <c r="AZ458" s="81" t="str">
        <f t="shared" si="67"/>
        <v>0.6/1kV FR-CV 1C-185㎟-P</v>
      </c>
    </row>
    <row r="459" spans="1:52" s="4" customFormat="1" ht="25" hidden="1" customHeight="1">
      <c r="A459" s="60" t="str">
        <f t="shared" si="65"/>
        <v>X</v>
      </c>
      <c r="B459" s="60" t="e">
        <f t="shared" si="63"/>
        <v>#REF!</v>
      </c>
      <c r="C459" s="55" t="str">
        <f t="shared" si="56"/>
        <v>L-SOFC705-01</v>
      </c>
      <c r="D459" s="56" t="s">
        <v>638</v>
      </c>
      <c r="E459" s="51" t="s">
        <v>106</v>
      </c>
      <c r="F459" s="16" t="s">
        <v>94</v>
      </c>
      <c r="G459" s="17" t="s">
        <v>72</v>
      </c>
      <c r="H459" s="18">
        <v>185</v>
      </c>
      <c r="I459" s="18"/>
      <c r="J459" s="18">
        <v>123</v>
      </c>
      <c r="K459" s="56">
        <f t="shared" si="57"/>
        <v>24</v>
      </c>
      <c r="L459" s="56">
        <f t="shared" si="68"/>
        <v>452.39</v>
      </c>
      <c r="M459" s="138" t="s">
        <v>1504</v>
      </c>
      <c r="N459" s="141">
        <v>85</v>
      </c>
      <c r="O459" s="15">
        <v>0.48</v>
      </c>
      <c r="P459" s="18">
        <v>300</v>
      </c>
      <c r="Q459" s="18" t="s">
        <v>646</v>
      </c>
      <c r="R459" s="17" t="s">
        <v>792</v>
      </c>
      <c r="S459" s="17" t="s">
        <v>431</v>
      </c>
      <c r="T459" s="17" t="s">
        <v>1176</v>
      </c>
      <c r="U459" s="17" t="s">
        <v>1333</v>
      </c>
      <c r="V459" s="17" t="s">
        <v>482</v>
      </c>
      <c r="W459" s="17" t="s">
        <v>1328</v>
      </c>
      <c r="X459" s="17" t="str">
        <f t="shared" si="66"/>
        <v xml:space="preserve">K-TF-465  K-TF-243  K-TF-239                                </v>
      </c>
      <c r="Y459" s="17" t="s">
        <v>1845</v>
      </c>
      <c r="Z459" s="17" t="s">
        <v>1968</v>
      </c>
      <c r="AA459" s="17" t="s">
        <v>1965</v>
      </c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40"/>
      <c r="AT459" s="33" t="s">
        <v>807</v>
      </c>
      <c r="AU459" s="33" t="s">
        <v>996</v>
      </c>
      <c r="AV459" s="36" t="s">
        <v>1014</v>
      </c>
      <c r="AW459" s="33" t="str">
        <f t="shared" si="69"/>
        <v>L-SOFC705-01</v>
      </c>
      <c r="AX459" s="33" t="s">
        <v>996</v>
      </c>
      <c r="AZ459" s="81" t="str">
        <f t="shared" si="67"/>
        <v>0.6/1kV FR-CV 1C-185㎟-P</v>
      </c>
    </row>
    <row r="460" spans="1:52" s="4" customFormat="1" ht="25" hidden="1" customHeight="1">
      <c r="A460" s="60" t="str">
        <f t="shared" si="65"/>
        <v>X</v>
      </c>
      <c r="B460" s="60" t="e">
        <f t="shared" si="63"/>
        <v>#REF!</v>
      </c>
      <c r="C460" s="55" t="str">
        <f t="shared" si="56"/>
        <v>L-SOFC705-02</v>
      </c>
      <c r="D460" s="56" t="s">
        <v>638</v>
      </c>
      <c r="E460" s="51" t="s">
        <v>34</v>
      </c>
      <c r="F460" s="16" t="s">
        <v>121</v>
      </c>
      <c r="G460" s="17" t="s">
        <v>56</v>
      </c>
      <c r="H460" s="18">
        <v>185</v>
      </c>
      <c r="I460" s="18"/>
      <c r="J460" s="18">
        <v>123</v>
      </c>
      <c r="K460" s="56">
        <f t="shared" si="57"/>
        <v>24</v>
      </c>
      <c r="L460" s="56">
        <f t="shared" si="68"/>
        <v>452.39</v>
      </c>
      <c r="M460" s="140"/>
      <c r="N460" s="142"/>
      <c r="O460" s="15">
        <v>0.48</v>
      </c>
      <c r="P460" s="18">
        <v>300</v>
      </c>
      <c r="Q460" s="18" t="s">
        <v>642</v>
      </c>
      <c r="R460" s="17" t="s">
        <v>792</v>
      </c>
      <c r="S460" s="17" t="s">
        <v>476</v>
      </c>
      <c r="T460" s="17" t="s">
        <v>1176</v>
      </c>
      <c r="U460" s="17" t="s">
        <v>1333</v>
      </c>
      <c r="V460" s="17" t="s">
        <v>439</v>
      </c>
      <c r="W460" s="17" t="s">
        <v>1328</v>
      </c>
      <c r="X460" s="17" t="str">
        <f t="shared" si="66"/>
        <v xml:space="preserve">K-TF-465  K-TF-243  K-TF-239                                </v>
      </c>
      <c r="Y460" s="17" t="s">
        <v>1845</v>
      </c>
      <c r="Z460" s="17" t="s">
        <v>1968</v>
      </c>
      <c r="AA460" s="17" t="s">
        <v>1965</v>
      </c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40"/>
      <c r="AT460" s="33" t="s">
        <v>807</v>
      </c>
      <c r="AU460" s="33" t="s">
        <v>996</v>
      </c>
      <c r="AV460" s="36" t="s">
        <v>1015</v>
      </c>
      <c r="AW460" s="33" t="str">
        <f t="shared" si="69"/>
        <v>L-SOFC705-02</v>
      </c>
      <c r="AX460" s="33" t="s">
        <v>996</v>
      </c>
      <c r="AZ460" s="81" t="str">
        <f t="shared" si="67"/>
        <v>0.6/1kV FR-CV 1C-185㎟-P</v>
      </c>
    </row>
    <row r="461" spans="1:52" s="4" customFormat="1" ht="25" hidden="1" customHeight="1">
      <c r="A461" s="60" t="str">
        <f t="shared" si="65"/>
        <v>X</v>
      </c>
      <c r="B461" s="60" t="e">
        <f t="shared" ref="B461:B527" si="70">IF(C460="",B459+1,B460+1)</f>
        <v>#REF!</v>
      </c>
      <c r="C461" s="55" t="str">
        <f t="shared" si="56"/>
        <v>L-SOFC705-03</v>
      </c>
      <c r="D461" s="56" t="s">
        <v>638</v>
      </c>
      <c r="E461" s="51" t="s">
        <v>106</v>
      </c>
      <c r="F461" s="16" t="s">
        <v>94</v>
      </c>
      <c r="G461" s="17" t="s">
        <v>56</v>
      </c>
      <c r="H461" s="18">
        <v>185</v>
      </c>
      <c r="I461" s="18"/>
      <c r="J461" s="18">
        <v>123</v>
      </c>
      <c r="K461" s="56">
        <f t="shared" si="57"/>
        <v>24</v>
      </c>
      <c r="L461" s="56">
        <f t="shared" si="68"/>
        <v>452.39</v>
      </c>
      <c r="M461" s="139"/>
      <c r="N461" s="143"/>
      <c r="O461" s="15">
        <v>0.48</v>
      </c>
      <c r="P461" s="18">
        <v>300</v>
      </c>
      <c r="Q461" s="18" t="s">
        <v>640</v>
      </c>
      <c r="R461" s="17" t="s">
        <v>792</v>
      </c>
      <c r="S461" s="17" t="s">
        <v>431</v>
      </c>
      <c r="T461" s="17" t="s">
        <v>1176</v>
      </c>
      <c r="U461" s="17" t="s">
        <v>1333</v>
      </c>
      <c r="V461" s="17" t="s">
        <v>439</v>
      </c>
      <c r="W461" s="17" t="s">
        <v>1328</v>
      </c>
      <c r="X461" s="17" t="str">
        <f t="shared" si="66"/>
        <v xml:space="preserve">K-TF-465  K-TF-243  K-TF-239                                </v>
      </c>
      <c r="Y461" s="17" t="s">
        <v>1845</v>
      </c>
      <c r="Z461" s="17" t="s">
        <v>1968</v>
      </c>
      <c r="AA461" s="17" t="s">
        <v>1965</v>
      </c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40"/>
      <c r="AT461" s="33" t="s">
        <v>807</v>
      </c>
      <c r="AU461" s="33" t="s">
        <v>996</v>
      </c>
      <c r="AV461" s="36" t="s">
        <v>1020</v>
      </c>
      <c r="AW461" s="33" t="str">
        <f t="shared" si="69"/>
        <v>L-SOFC705-03</v>
      </c>
      <c r="AX461" s="33" t="s">
        <v>996</v>
      </c>
      <c r="AZ461" s="81" t="str">
        <f t="shared" si="67"/>
        <v>0.6/1kV FR-CV 1C-185㎟-P</v>
      </c>
    </row>
    <row r="462" spans="1:52" s="4" customFormat="1" ht="25" hidden="1" customHeight="1">
      <c r="A462" s="60" t="str">
        <f t="shared" si="65"/>
        <v>X</v>
      </c>
      <c r="B462" s="60" t="e">
        <f t="shared" si="70"/>
        <v>#REF!</v>
      </c>
      <c r="C462" s="55" t="str">
        <f t="shared" si="56"/>
        <v>L-SOFC705-04</v>
      </c>
      <c r="D462" s="56" t="s">
        <v>638</v>
      </c>
      <c r="E462" s="51" t="s">
        <v>106</v>
      </c>
      <c r="F462" s="16" t="s">
        <v>108</v>
      </c>
      <c r="G462" s="17" t="s">
        <v>56</v>
      </c>
      <c r="H462" s="18">
        <v>185</v>
      </c>
      <c r="I462" s="18"/>
      <c r="J462" s="18">
        <v>123</v>
      </c>
      <c r="K462" s="56">
        <f t="shared" si="57"/>
        <v>24</v>
      </c>
      <c r="L462" s="56">
        <f t="shared" si="68"/>
        <v>452.39</v>
      </c>
      <c r="M462" s="138" t="s">
        <v>1505</v>
      </c>
      <c r="N462" s="141">
        <v>85</v>
      </c>
      <c r="O462" s="15">
        <v>0.48</v>
      </c>
      <c r="P462" s="18">
        <v>300</v>
      </c>
      <c r="Q462" s="18" t="s">
        <v>642</v>
      </c>
      <c r="R462" s="17" t="s">
        <v>792</v>
      </c>
      <c r="S462" s="17" t="s">
        <v>36</v>
      </c>
      <c r="T462" s="17" t="s">
        <v>1176</v>
      </c>
      <c r="U462" s="17" t="s">
        <v>1333</v>
      </c>
      <c r="V462" s="17" t="s">
        <v>439</v>
      </c>
      <c r="W462" s="17" t="s">
        <v>1328</v>
      </c>
      <c r="X462" s="17" t="str">
        <f t="shared" si="66"/>
        <v xml:space="preserve">K-TF-465  K-TF-243  K-TF-239                                </v>
      </c>
      <c r="Y462" s="17" t="s">
        <v>1845</v>
      </c>
      <c r="Z462" s="17" t="s">
        <v>1968</v>
      </c>
      <c r="AA462" s="17" t="s">
        <v>1965</v>
      </c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40"/>
      <c r="AT462" s="33" t="s">
        <v>807</v>
      </c>
      <c r="AU462" s="33" t="s">
        <v>996</v>
      </c>
      <c r="AV462" s="36" t="s">
        <v>1021</v>
      </c>
      <c r="AW462" s="33" t="str">
        <f t="shared" si="69"/>
        <v>L-SOFC705-04</v>
      </c>
      <c r="AX462" s="33" t="s">
        <v>996</v>
      </c>
      <c r="AZ462" s="81" t="str">
        <f t="shared" si="67"/>
        <v>0.6/1kV FR-CV 1C-185㎟-P</v>
      </c>
    </row>
    <row r="463" spans="1:52" s="4" customFormat="1" ht="25" hidden="1" customHeight="1">
      <c r="A463" s="60" t="str">
        <f t="shared" si="65"/>
        <v>X</v>
      </c>
      <c r="B463" s="60" t="e">
        <f t="shared" si="70"/>
        <v>#REF!</v>
      </c>
      <c r="C463" s="55" t="str">
        <f t="shared" si="56"/>
        <v>L-SOFC705-05</v>
      </c>
      <c r="D463" s="56" t="s">
        <v>638</v>
      </c>
      <c r="E463" s="51" t="s">
        <v>34</v>
      </c>
      <c r="F463" s="16" t="s">
        <v>94</v>
      </c>
      <c r="G463" s="17" t="s">
        <v>56</v>
      </c>
      <c r="H463" s="18">
        <v>185</v>
      </c>
      <c r="I463" s="18"/>
      <c r="J463" s="18">
        <v>123</v>
      </c>
      <c r="K463" s="56">
        <f t="shared" si="57"/>
        <v>24</v>
      </c>
      <c r="L463" s="56">
        <f t="shared" si="68"/>
        <v>452.39</v>
      </c>
      <c r="M463" s="140"/>
      <c r="N463" s="142"/>
      <c r="O463" s="15">
        <v>0.48</v>
      </c>
      <c r="P463" s="18">
        <v>300</v>
      </c>
      <c r="Q463" s="18" t="s">
        <v>642</v>
      </c>
      <c r="R463" s="17" t="s">
        <v>792</v>
      </c>
      <c r="S463" s="17" t="s">
        <v>476</v>
      </c>
      <c r="T463" s="17" t="s">
        <v>1176</v>
      </c>
      <c r="U463" s="17" t="s">
        <v>1333</v>
      </c>
      <c r="V463" s="17" t="s">
        <v>482</v>
      </c>
      <c r="W463" s="17" t="s">
        <v>1328</v>
      </c>
      <c r="X463" s="17" t="str">
        <f t="shared" si="66"/>
        <v xml:space="preserve">K-TF-465  K-TF-243  K-TF-239                                </v>
      </c>
      <c r="Y463" s="17" t="s">
        <v>1845</v>
      </c>
      <c r="Z463" s="17" t="s">
        <v>1968</v>
      </c>
      <c r="AA463" s="17" t="s">
        <v>1965</v>
      </c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40"/>
      <c r="AT463" s="33" t="s">
        <v>807</v>
      </c>
      <c r="AU463" s="33" t="s">
        <v>996</v>
      </c>
      <c r="AV463" s="36" t="s">
        <v>1022</v>
      </c>
      <c r="AW463" s="33" t="str">
        <f t="shared" si="69"/>
        <v>L-SOFC705-05</v>
      </c>
      <c r="AX463" s="33" t="s">
        <v>996</v>
      </c>
      <c r="AZ463" s="81" t="str">
        <f t="shared" si="67"/>
        <v>0.6/1kV FR-CV 1C-185㎟-P</v>
      </c>
    </row>
    <row r="464" spans="1:52" s="4" customFormat="1" ht="25" hidden="1" customHeight="1">
      <c r="A464" s="60" t="str">
        <f t="shared" si="65"/>
        <v>X</v>
      </c>
      <c r="B464" s="60" t="e">
        <f t="shared" si="70"/>
        <v>#REF!</v>
      </c>
      <c r="C464" s="55" t="str">
        <f t="shared" si="56"/>
        <v>L-SOFC705-06</v>
      </c>
      <c r="D464" s="56" t="s">
        <v>638</v>
      </c>
      <c r="E464" s="51" t="s">
        <v>34</v>
      </c>
      <c r="F464" s="16" t="s">
        <v>94</v>
      </c>
      <c r="G464" s="17" t="s">
        <v>56</v>
      </c>
      <c r="H464" s="18">
        <v>185</v>
      </c>
      <c r="I464" s="18"/>
      <c r="J464" s="18">
        <v>123</v>
      </c>
      <c r="K464" s="56">
        <f t="shared" si="57"/>
        <v>24</v>
      </c>
      <c r="L464" s="56">
        <f t="shared" si="68"/>
        <v>452.39</v>
      </c>
      <c r="M464" s="139"/>
      <c r="N464" s="143"/>
      <c r="O464" s="15">
        <v>0.48</v>
      </c>
      <c r="P464" s="18">
        <v>300</v>
      </c>
      <c r="Q464" s="18" t="s">
        <v>642</v>
      </c>
      <c r="R464" s="17" t="s">
        <v>792</v>
      </c>
      <c r="S464" s="17" t="s">
        <v>431</v>
      </c>
      <c r="T464" s="17" t="s">
        <v>1176</v>
      </c>
      <c r="U464" s="17" t="s">
        <v>1333</v>
      </c>
      <c r="V464" s="17" t="s">
        <v>482</v>
      </c>
      <c r="W464" s="17" t="s">
        <v>1328</v>
      </c>
      <c r="X464" s="17" t="str">
        <f t="shared" si="66"/>
        <v xml:space="preserve">K-TF-465  K-TF-243  K-TF-239                                </v>
      </c>
      <c r="Y464" s="17" t="s">
        <v>1845</v>
      </c>
      <c r="Z464" s="17" t="s">
        <v>1968</v>
      </c>
      <c r="AA464" s="17" t="s">
        <v>1965</v>
      </c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40"/>
      <c r="AT464" s="33" t="s">
        <v>807</v>
      </c>
      <c r="AU464" s="33" t="s">
        <v>996</v>
      </c>
      <c r="AV464" s="36" t="s">
        <v>1023</v>
      </c>
      <c r="AW464" s="33" t="str">
        <f t="shared" si="69"/>
        <v>L-SOFC705-06</v>
      </c>
      <c r="AX464" s="33" t="s">
        <v>996</v>
      </c>
      <c r="AZ464" s="81" t="str">
        <f t="shared" si="67"/>
        <v>0.6/1kV FR-CV 1C-185㎟-P</v>
      </c>
    </row>
    <row r="465" spans="1:52" s="4" customFormat="1" ht="25" hidden="1" customHeight="1">
      <c r="A465" s="60" t="str">
        <f t="shared" si="65"/>
        <v>X</v>
      </c>
      <c r="B465" s="60" t="e">
        <f t="shared" si="70"/>
        <v>#REF!</v>
      </c>
      <c r="C465" s="55" t="str">
        <f t="shared" si="56"/>
        <v>L-SOFC706-01</v>
      </c>
      <c r="D465" s="56" t="s">
        <v>638</v>
      </c>
      <c r="E465" s="51" t="s">
        <v>34</v>
      </c>
      <c r="F465" s="16" t="s">
        <v>94</v>
      </c>
      <c r="G465" s="17" t="s">
        <v>56</v>
      </c>
      <c r="H465" s="18">
        <v>185</v>
      </c>
      <c r="I465" s="18"/>
      <c r="J465" s="18">
        <v>123</v>
      </c>
      <c r="K465" s="56">
        <f t="shared" si="57"/>
        <v>24</v>
      </c>
      <c r="L465" s="56">
        <f t="shared" si="68"/>
        <v>452.39</v>
      </c>
      <c r="M465" s="138" t="s">
        <v>1506</v>
      </c>
      <c r="N465" s="141">
        <v>85</v>
      </c>
      <c r="O465" s="15">
        <v>0.48</v>
      </c>
      <c r="P465" s="18">
        <v>300</v>
      </c>
      <c r="Q465" s="18" t="s">
        <v>642</v>
      </c>
      <c r="R465" s="17" t="s">
        <v>792</v>
      </c>
      <c r="S465" s="17" t="s">
        <v>36</v>
      </c>
      <c r="T465" s="17" t="s">
        <v>1176</v>
      </c>
      <c r="U465" s="17" t="s">
        <v>1333</v>
      </c>
      <c r="V465" s="17" t="s">
        <v>440</v>
      </c>
      <c r="W465" s="17" t="s">
        <v>1329</v>
      </c>
      <c r="X465" s="17" t="str">
        <f t="shared" si="66"/>
        <v xml:space="preserve">K-TF-465  K-TF-243  K-TF-239                                </v>
      </c>
      <c r="Y465" s="17" t="s">
        <v>1845</v>
      </c>
      <c r="Z465" s="17" t="s">
        <v>1968</v>
      </c>
      <c r="AA465" s="17" t="s">
        <v>1965</v>
      </c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40"/>
      <c r="AT465" s="33" t="s">
        <v>807</v>
      </c>
      <c r="AU465" s="33" t="s">
        <v>997</v>
      </c>
      <c r="AV465" s="36" t="s">
        <v>1014</v>
      </c>
      <c r="AW465" s="33" t="str">
        <f t="shared" si="69"/>
        <v>L-SOFC706-01</v>
      </c>
      <c r="AX465" s="33" t="s">
        <v>997</v>
      </c>
      <c r="AZ465" s="81" t="str">
        <f t="shared" si="67"/>
        <v>0.6/1kV FR-CV 1C-185㎟-P</v>
      </c>
    </row>
    <row r="466" spans="1:52" s="4" customFormat="1" ht="25" hidden="1" customHeight="1">
      <c r="A466" s="60" t="str">
        <f t="shared" si="65"/>
        <v>X</v>
      </c>
      <c r="B466" s="60" t="e">
        <f t="shared" si="70"/>
        <v>#REF!</v>
      </c>
      <c r="C466" s="55" t="str">
        <f t="shared" si="56"/>
        <v>L-SOFC706-02</v>
      </c>
      <c r="D466" s="56" t="s">
        <v>638</v>
      </c>
      <c r="E466" s="51" t="s">
        <v>34</v>
      </c>
      <c r="F466" s="16" t="s">
        <v>94</v>
      </c>
      <c r="G466" s="17" t="s">
        <v>56</v>
      </c>
      <c r="H466" s="18">
        <v>185</v>
      </c>
      <c r="I466" s="18"/>
      <c r="J466" s="18">
        <v>123</v>
      </c>
      <c r="K466" s="56">
        <f t="shared" si="57"/>
        <v>24</v>
      </c>
      <c r="L466" s="56">
        <f t="shared" si="68"/>
        <v>452.39</v>
      </c>
      <c r="M466" s="140"/>
      <c r="N466" s="142"/>
      <c r="O466" s="15">
        <v>0.48</v>
      </c>
      <c r="P466" s="18">
        <v>300</v>
      </c>
      <c r="Q466" s="18" t="s">
        <v>641</v>
      </c>
      <c r="R466" s="17" t="s">
        <v>792</v>
      </c>
      <c r="S466" s="17" t="s">
        <v>431</v>
      </c>
      <c r="T466" s="17" t="s">
        <v>1176</v>
      </c>
      <c r="U466" s="17" t="s">
        <v>1333</v>
      </c>
      <c r="V466" s="17" t="s">
        <v>483</v>
      </c>
      <c r="W466" s="17" t="s">
        <v>1329</v>
      </c>
      <c r="X466" s="17" t="str">
        <f t="shared" si="66"/>
        <v xml:space="preserve">K-TF-465  K-TF-243  K-TF-239                                </v>
      </c>
      <c r="Y466" s="17" t="s">
        <v>1845</v>
      </c>
      <c r="Z466" s="17" t="s">
        <v>1968</v>
      </c>
      <c r="AA466" s="17" t="s">
        <v>1965</v>
      </c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40"/>
      <c r="AT466" s="33" t="s">
        <v>807</v>
      </c>
      <c r="AU466" s="33" t="s">
        <v>997</v>
      </c>
      <c r="AV466" s="36" t="s">
        <v>1015</v>
      </c>
      <c r="AW466" s="33" t="str">
        <f t="shared" si="69"/>
        <v>L-SOFC706-02</v>
      </c>
      <c r="AX466" s="33" t="s">
        <v>997</v>
      </c>
      <c r="AZ466" s="81" t="str">
        <f t="shared" si="67"/>
        <v>0.6/1kV FR-CV 1C-185㎟-P</v>
      </c>
    </row>
    <row r="467" spans="1:52" s="4" customFormat="1" ht="25" hidden="1" customHeight="1">
      <c r="A467" s="60" t="str">
        <f t="shared" si="65"/>
        <v>X</v>
      </c>
      <c r="B467" s="60" t="e">
        <f t="shared" si="70"/>
        <v>#REF!</v>
      </c>
      <c r="C467" s="55" t="str">
        <f t="shared" si="56"/>
        <v>L-SOFC706-03</v>
      </c>
      <c r="D467" s="56" t="s">
        <v>638</v>
      </c>
      <c r="E467" s="51" t="s">
        <v>34</v>
      </c>
      <c r="F467" s="16" t="s">
        <v>108</v>
      </c>
      <c r="G467" s="17" t="s">
        <v>56</v>
      </c>
      <c r="H467" s="18">
        <v>185</v>
      </c>
      <c r="I467" s="18"/>
      <c r="J467" s="18">
        <v>123</v>
      </c>
      <c r="K467" s="56">
        <f t="shared" si="57"/>
        <v>24</v>
      </c>
      <c r="L467" s="56">
        <f t="shared" si="68"/>
        <v>452.39</v>
      </c>
      <c r="M467" s="139"/>
      <c r="N467" s="143"/>
      <c r="O467" s="15">
        <v>0.48</v>
      </c>
      <c r="P467" s="18">
        <v>300</v>
      </c>
      <c r="Q467" s="18" t="s">
        <v>640</v>
      </c>
      <c r="R467" s="17" t="s">
        <v>792</v>
      </c>
      <c r="S467" s="17" t="s">
        <v>431</v>
      </c>
      <c r="T467" s="17" t="s">
        <v>1176</v>
      </c>
      <c r="U467" s="17" t="s">
        <v>1333</v>
      </c>
      <c r="V467" s="17" t="s">
        <v>440</v>
      </c>
      <c r="W467" s="17" t="s">
        <v>1329</v>
      </c>
      <c r="X467" s="17" t="str">
        <f t="shared" si="66"/>
        <v xml:space="preserve">K-TF-465  K-TF-243  K-TF-239                                </v>
      </c>
      <c r="Y467" s="17" t="s">
        <v>1845</v>
      </c>
      <c r="Z467" s="17" t="s">
        <v>1968</v>
      </c>
      <c r="AA467" s="17" t="s">
        <v>1965</v>
      </c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40"/>
      <c r="AT467" s="33" t="s">
        <v>807</v>
      </c>
      <c r="AU467" s="33" t="s">
        <v>997</v>
      </c>
      <c r="AV467" s="36" t="s">
        <v>1020</v>
      </c>
      <c r="AW467" s="33" t="str">
        <f t="shared" si="69"/>
        <v>L-SOFC706-03</v>
      </c>
      <c r="AX467" s="33" t="s">
        <v>997</v>
      </c>
      <c r="AZ467" s="81" t="str">
        <f t="shared" si="67"/>
        <v>0.6/1kV FR-CV 1C-185㎟-P</v>
      </c>
    </row>
    <row r="468" spans="1:52" s="4" customFormat="1" ht="25" hidden="1" customHeight="1">
      <c r="A468" s="60" t="str">
        <f t="shared" si="65"/>
        <v>X</v>
      </c>
      <c r="B468" s="60" t="e">
        <f t="shared" si="70"/>
        <v>#REF!</v>
      </c>
      <c r="C468" s="55" t="str">
        <f t="shared" ref="C468:C531" si="71">AW468</f>
        <v>L-SOFC706-04</v>
      </c>
      <c r="D468" s="56" t="s">
        <v>638</v>
      </c>
      <c r="E468" s="51" t="s">
        <v>34</v>
      </c>
      <c r="F468" s="16" t="s">
        <v>108</v>
      </c>
      <c r="G468" s="17" t="s">
        <v>56</v>
      </c>
      <c r="H468" s="18">
        <v>185</v>
      </c>
      <c r="I468" s="18"/>
      <c r="J468" s="18">
        <v>123</v>
      </c>
      <c r="K468" s="56">
        <f t="shared" ref="K468:K531" si="72">IF(AZ468="","",(VLOOKUP(AZ468,cable,2,FALSE)))</f>
        <v>24</v>
      </c>
      <c r="L468" s="56">
        <f t="shared" si="68"/>
        <v>452.39</v>
      </c>
      <c r="M468" s="138" t="s">
        <v>1507</v>
      </c>
      <c r="N468" s="141">
        <v>85</v>
      </c>
      <c r="O468" s="15">
        <v>0.48</v>
      </c>
      <c r="P468" s="18">
        <v>300</v>
      </c>
      <c r="Q468" s="18" t="s">
        <v>646</v>
      </c>
      <c r="R468" s="17" t="s">
        <v>792</v>
      </c>
      <c r="S468" s="17" t="s">
        <v>476</v>
      </c>
      <c r="T468" s="17" t="s">
        <v>1176</v>
      </c>
      <c r="U468" s="17" t="s">
        <v>1333</v>
      </c>
      <c r="V468" s="17" t="s">
        <v>441</v>
      </c>
      <c r="W468" s="17" t="s">
        <v>1329</v>
      </c>
      <c r="X468" s="17" t="str">
        <f t="shared" si="66"/>
        <v xml:space="preserve">K-TF-465  K-TF-243  K-TF-239                                </v>
      </c>
      <c r="Y468" s="17" t="s">
        <v>1845</v>
      </c>
      <c r="Z468" s="17" t="s">
        <v>1968</v>
      </c>
      <c r="AA468" s="17" t="s">
        <v>1965</v>
      </c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40"/>
      <c r="AT468" s="33" t="s">
        <v>807</v>
      </c>
      <c r="AU468" s="33" t="s">
        <v>997</v>
      </c>
      <c r="AV468" s="36" t="s">
        <v>1021</v>
      </c>
      <c r="AW468" s="33" t="str">
        <f t="shared" si="69"/>
        <v>L-SOFC706-04</v>
      </c>
      <c r="AX468" s="33" t="s">
        <v>997</v>
      </c>
      <c r="AZ468" s="81" t="str">
        <f t="shared" si="67"/>
        <v>0.6/1kV FR-CV 1C-185㎟-P</v>
      </c>
    </row>
    <row r="469" spans="1:52" s="4" customFormat="1" ht="25" hidden="1" customHeight="1">
      <c r="A469" s="60" t="str">
        <f t="shared" si="65"/>
        <v>X</v>
      </c>
      <c r="B469" s="60" t="e">
        <f t="shared" si="70"/>
        <v>#REF!</v>
      </c>
      <c r="C469" s="55" t="str">
        <f t="shared" si="71"/>
        <v>L-SOFC706-05</v>
      </c>
      <c r="D469" s="56" t="s">
        <v>638</v>
      </c>
      <c r="E469" s="51" t="s">
        <v>34</v>
      </c>
      <c r="F469" s="16" t="s">
        <v>94</v>
      </c>
      <c r="G469" s="17" t="s">
        <v>56</v>
      </c>
      <c r="H469" s="18">
        <v>185</v>
      </c>
      <c r="I469" s="18"/>
      <c r="J469" s="18">
        <v>123</v>
      </c>
      <c r="K469" s="56">
        <f t="shared" si="72"/>
        <v>24</v>
      </c>
      <c r="L469" s="56">
        <f t="shared" si="68"/>
        <v>452.39</v>
      </c>
      <c r="M469" s="140"/>
      <c r="N469" s="142"/>
      <c r="O469" s="15">
        <v>0.48</v>
      </c>
      <c r="P469" s="18">
        <v>300</v>
      </c>
      <c r="Q469" s="18" t="s">
        <v>642</v>
      </c>
      <c r="R469" s="17" t="s">
        <v>792</v>
      </c>
      <c r="S469" s="17" t="s">
        <v>431</v>
      </c>
      <c r="T469" s="17" t="s">
        <v>1176</v>
      </c>
      <c r="U469" s="17" t="s">
        <v>1333</v>
      </c>
      <c r="V469" s="17" t="s">
        <v>441</v>
      </c>
      <c r="W469" s="17" t="s">
        <v>1329</v>
      </c>
      <c r="X469" s="17" t="str">
        <f t="shared" si="66"/>
        <v xml:space="preserve">K-TF-465  K-TF-243  K-TF-239                                </v>
      </c>
      <c r="Y469" s="17" t="s">
        <v>1845</v>
      </c>
      <c r="Z469" s="17" t="s">
        <v>1968</v>
      </c>
      <c r="AA469" s="17" t="s">
        <v>1965</v>
      </c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40"/>
      <c r="AT469" s="33" t="s">
        <v>807</v>
      </c>
      <c r="AU469" s="33" t="s">
        <v>997</v>
      </c>
      <c r="AV469" s="36" t="s">
        <v>1022</v>
      </c>
      <c r="AW469" s="33" t="str">
        <f t="shared" si="69"/>
        <v>L-SOFC706-05</v>
      </c>
      <c r="AX469" s="33" t="s">
        <v>997</v>
      </c>
      <c r="AZ469" s="81" t="str">
        <f t="shared" si="67"/>
        <v>0.6/1kV FR-CV 1C-185㎟-P</v>
      </c>
    </row>
    <row r="470" spans="1:52" s="4" customFormat="1" ht="25" hidden="1" customHeight="1">
      <c r="A470" s="60" t="str">
        <f t="shared" si="65"/>
        <v>X</v>
      </c>
      <c r="B470" s="60" t="e">
        <f t="shared" si="70"/>
        <v>#REF!</v>
      </c>
      <c r="C470" s="55" t="str">
        <f t="shared" si="71"/>
        <v>L-SOFC706-06</v>
      </c>
      <c r="D470" s="56" t="s">
        <v>638</v>
      </c>
      <c r="E470" s="51" t="s">
        <v>34</v>
      </c>
      <c r="F470" s="16" t="s">
        <v>94</v>
      </c>
      <c r="G470" s="17" t="s">
        <v>56</v>
      </c>
      <c r="H470" s="18">
        <v>185</v>
      </c>
      <c r="I470" s="18"/>
      <c r="J470" s="18">
        <v>123</v>
      </c>
      <c r="K470" s="56">
        <f t="shared" si="72"/>
        <v>24</v>
      </c>
      <c r="L470" s="56">
        <f t="shared" si="68"/>
        <v>452.39</v>
      </c>
      <c r="M470" s="139"/>
      <c r="N470" s="143"/>
      <c r="O470" s="15">
        <v>0.48</v>
      </c>
      <c r="P470" s="18">
        <v>300</v>
      </c>
      <c r="Q470" s="18" t="s">
        <v>642</v>
      </c>
      <c r="R470" s="17" t="s">
        <v>792</v>
      </c>
      <c r="S470" s="17" t="s">
        <v>36</v>
      </c>
      <c r="T470" s="17" t="s">
        <v>1176</v>
      </c>
      <c r="U470" s="17" t="s">
        <v>1333</v>
      </c>
      <c r="V470" s="17" t="s">
        <v>440</v>
      </c>
      <c r="W470" s="17" t="s">
        <v>1329</v>
      </c>
      <c r="X470" s="17" t="str">
        <f t="shared" si="66"/>
        <v xml:space="preserve">K-TF-465  K-TF-243  K-TF-239                                </v>
      </c>
      <c r="Y470" s="17" t="s">
        <v>1845</v>
      </c>
      <c r="Z470" s="17" t="s">
        <v>1968</v>
      </c>
      <c r="AA470" s="17" t="s">
        <v>1965</v>
      </c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40"/>
      <c r="AT470" s="33" t="s">
        <v>807</v>
      </c>
      <c r="AU470" s="33" t="s">
        <v>997</v>
      </c>
      <c r="AV470" s="36" t="s">
        <v>1023</v>
      </c>
      <c r="AW470" s="33" t="str">
        <f t="shared" si="69"/>
        <v>L-SOFC706-06</v>
      </c>
      <c r="AX470" s="33" t="s">
        <v>997</v>
      </c>
      <c r="AZ470" s="81" t="str">
        <f t="shared" si="67"/>
        <v>0.6/1kV FR-CV 1C-185㎟-P</v>
      </c>
    </row>
    <row r="471" spans="1:52" s="4" customFormat="1" ht="25" hidden="1" customHeight="1">
      <c r="A471" s="60" t="str">
        <f t="shared" si="65"/>
        <v>X</v>
      </c>
      <c r="B471" s="60" t="e">
        <f t="shared" si="70"/>
        <v>#REF!</v>
      </c>
      <c r="C471" s="55" t="str">
        <f t="shared" si="71"/>
        <v>L-SOFC707-01</v>
      </c>
      <c r="D471" s="56" t="s">
        <v>638</v>
      </c>
      <c r="E471" s="51" t="s">
        <v>34</v>
      </c>
      <c r="F471" s="16" t="s">
        <v>94</v>
      </c>
      <c r="G471" s="17" t="s">
        <v>56</v>
      </c>
      <c r="H471" s="18">
        <v>185</v>
      </c>
      <c r="I471" s="18"/>
      <c r="J471" s="18">
        <v>119</v>
      </c>
      <c r="K471" s="56">
        <f t="shared" si="72"/>
        <v>24</v>
      </c>
      <c r="L471" s="56">
        <f t="shared" si="68"/>
        <v>452.39</v>
      </c>
      <c r="M471" s="138" t="s">
        <v>1508</v>
      </c>
      <c r="N471" s="141">
        <v>85</v>
      </c>
      <c r="O471" s="15">
        <v>0.48</v>
      </c>
      <c r="P471" s="18">
        <v>300</v>
      </c>
      <c r="Q471" s="18" t="s">
        <v>641</v>
      </c>
      <c r="R471" s="17" t="s">
        <v>792</v>
      </c>
      <c r="S471" s="17" t="s">
        <v>431</v>
      </c>
      <c r="T471" s="17" t="s">
        <v>1176</v>
      </c>
      <c r="U471" s="17" t="s">
        <v>1333</v>
      </c>
      <c r="V471" s="17" t="s">
        <v>484</v>
      </c>
      <c r="W471" s="17" t="s">
        <v>1330</v>
      </c>
      <c r="X471" s="17" t="str">
        <f t="shared" si="66"/>
        <v xml:space="preserve">K-TF-465  K-TF-243  K-TF-249                                </v>
      </c>
      <c r="Y471" s="17" t="s">
        <v>1845</v>
      </c>
      <c r="Z471" s="17" t="s">
        <v>1968</v>
      </c>
      <c r="AA471" s="17" t="s">
        <v>1954</v>
      </c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40"/>
      <c r="AT471" s="33" t="s">
        <v>807</v>
      </c>
      <c r="AU471" s="33" t="s">
        <v>998</v>
      </c>
      <c r="AV471" s="36" t="s">
        <v>1014</v>
      </c>
      <c r="AW471" s="33" t="str">
        <f t="shared" si="69"/>
        <v>L-SOFC707-01</v>
      </c>
      <c r="AX471" s="33" t="s">
        <v>998</v>
      </c>
      <c r="AZ471" s="81" t="str">
        <f t="shared" si="67"/>
        <v>0.6/1kV FR-CV 1C-185㎟-P</v>
      </c>
    </row>
    <row r="472" spans="1:52" s="4" customFormat="1" ht="25" hidden="1" customHeight="1">
      <c r="A472" s="60" t="str">
        <f t="shared" si="65"/>
        <v>X</v>
      </c>
      <c r="B472" s="60" t="e">
        <f t="shared" si="70"/>
        <v>#REF!</v>
      </c>
      <c r="C472" s="55" t="str">
        <f t="shared" si="71"/>
        <v>L-SOFC707-02</v>
      </c>
      <c r="D472" s="56" t="s">
        <v>638</v>
      </c>
      <c r="E472" s="51" t="s">
        <v>34</v>
      </c>
      <c r="F472" s="16" t="s">
        <v>108</v>
      </c>
      <c r="G472" s="17" t="s">
        <v>6</v>
      </c>
      <c r="H472" s="18">
        <v>185</v>
      </c>
      <c r="I472" s="18"/>
      <c r="J472" s="18">
        <v>119</v>
      </c>
      <c r="K472" s="56">
        <f t="shared" si="72"/>
        <v>24</v>
      </c>
      <c r="L472" s="56">
        <f t="shared" si="68"/>
        <v>452.39</v>
      </c>
      <c r="M472" s="140"/>
      <c r="N472" s="142"/>
      <c r="O472" s="15">
        <v>0.48</v>
      </c>
      <c r="P472" s="18">
        <v>300</v>
      </c>
      <c r="Q472" s="18" t="s">
        <v>640</v>
      </c>
      <c r="R472" s="17" t="s">
        <v>792</v>
      </c>
      <c r="S472" s="17" t="s">
        <v>431</v>
      </c>
      <c r="T472" s="17" t="s">
        <v>1176</v>
      </c>
      <c r="U472" s="17" t="s">
        <v>1333</v>
      </c>
      <c r="V472" s="17" t="s">
        <v>485</v>
      </c>
      <c r="W472" s="17" t="s">
        <v>1330</v>
      </c>
      <c r="X472" s="17" t="str">
        <f t="shared" si="66"/>
        <v xml:space="preserve">K-TF-465  K-TF-243  K-TF-249                                </v>
      </c>
      <c r="Y472" s="17" t="s">
        <v>1845</v>
      </c>
      <c r="Z472" s="17" t="s">
        <v>1968</v>
      </c>
      <c r="AA472" s="17" t="s">
        <v>1954</v>
      </c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40"/>
      <c r="AT472" s="33" t="s">
        <v>807</v>
      </c>
      <c r="AU472" s="33" t="s">
        <v>998</v>
      </c>
      <c r="AV472" s="36" t="s">
        <v>1015</v>
      </c>
      <c r="AW472" s="33" t="str">
        <f t="shared" si="69"/>
        <v>L-SOFC707-02</v>
      </c>
      <c r="AX472" s="33" t="s">
        <v>998</v>
      </c>
      <c r="AZ472" s="81" t="str">
        <f t="shared" si="67"/>
        <v>0.6/1kV FR-CV 1C-185㎟-P</v>
      </c>
    </row>
    <row r="473" spans="1:52" s="4" customFormat="1" ht="25" hidden="1" customHeight="1">
      <c r="A473" s="60" t="str">
        <f t="shared" si="65"/>
        <v>X</v>
      </c>
      <c r="B473" s="60" t="e">
        <f t="shared" si="70"/>
        <v>#REF!</v>
      </c>
      <c r="C473" s="55" t="str">
        <f t="shared" si="71"/>
        <v>L-SOFC707-03</v>
      </c>
      <c r="D473" s="56" t="s">
        <v>638</v>
      </c>
      <c r="E473" s="51" t="s">
        <v>34</v>
      </c>
      <c r="F473" s="16" t="s">
        <v>94</v>
      </c>
      <c r="G473" s="17" t="s">
        <v>56</v>
      </c>
      <c r="H473" s="18">
        <v>185</v>
      </c>
      <c r="I473" s="18"/>
      <c r="J473" s="18">
        <v>119</v>
      </c>
      <c r="K473" s="56">
        <f t="shared" si="72"/>
        <v>24</v>
      </c>
      <c r="L473" s="56">
        <f t="shared" si="68"/>
        <v>452.39</v>
      </c>
      <c r="M473" s="139"/>
      <c r="N473" s="143"/>
      <c r="O473" s="15">
        <v>0.48</v>
      </c>
      <c r="P473" s="18">
        <v>300</v>
      </c>
      <c r="Q473" s="18" t="s">
        <v>640</v>
      </c>
      <c r="R473" s="17" t="s">
        <v>792</v>
      </c>
      <c r="S473" s="17" t="s">
        <v>36</v>
      </c>
      <c r="T473" s="17" t="s">
        <v>1176</v>
      </c>
      <c r="U473" s="17" t="s">
        <v>1333</v>
      </c>
      <c r="V473" s="17" t="s">
        <v>442</v>
      </c>
      <c r="W473" s="17" t="s">
        <v>1330</v>
      </c>
      <c r="X473" s="17" t="str">
        <f t="shared" si="66"/>
        <v xml:space="preserve">K-TF-465  K-TF-243  K-TF-249                                </v>
      </c>
      <c r="Y473" s="17" t="s">
        <v>1845</v>
      </c>
      <c r="Z473" s="17" t="s">
        <v>1968</v>
      </c>
      <c r="AA473" s="17" t="s">
        <v>1954</v>
      </c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40"/>
      <c r="AT473" s="33" t="s">
        <v>807</v>
      </c>
      <c r="AU473" s="33" t="s">
        <v>998</v>
      </c>
      <c r="AV473" s="36" t="s">
        <v>1020</v>
      </c>
      <c r="AW473" s="33" t="str">
        <f t="shared" si="69"/>
        <v>L-SOFC707-03</v>
      </c>
      <c r="AX473" s="33" t="s">
        <v>998</v>
      </c>
      <c r="AZ473" s="81" t="str">
        <f t="shared" si="67"/>
        <v>0.6/1kV FR-CV 1C-185㎟-P</v>
      </c>
    </row>
    <row r="474" spans="1:52" s="4" customFormat="1" ht="25" hidden="1" customHeight="1">
      <c r="A474" s="60" t="str">
        <f t="shared" si="65"/>
        <v>X</v>
      </c>
      <c r="B474" s="60" t="e">
        <f t="shared" si="70"/>
        <v>#REF!</v>
      </c>
      <c r="C474" s="55" t="str">
        <f t="shared" si="71"/>
        <v>L-SOFC707-04</v>
      </c>
      <c r="D474" s="56" t="s">
        <v>638</v>
      </c>
      <c r="E474" s="51" t="s">
        <v>34</v>
      </c>
      <c r="F474" s="16" t="s">
        <v>94</v>
      </c>
      <c r="G474" s="17" t="s">
        <v>56</v>
      </c>
      <c r="H474" s="18">
        <v>185</v>
      </c>
      <c r="I474" s="18"/>
      <c r="J474" s="18">
        <v>119</v>
      </c>
      <c r="K474" s="56">
        <f t="shared" si="72"/>
        <v>24</v>
      </c>
      <c r="L474" s="56">
        <f t="shared" si="68"/>
        <v>452.39</v>
      </c>
      <c r="M474" s="138" t="s">
        <v>1509</v>
      </c>
      <c r="N474" s="141">
        <v>85</v>
      </c>
      <c r="O474" s="15">
        <v>0.48</v>
      </c>
      <c r="P474" s="18">
        <v>300</v>
      </c>
      <c r="Q474" s="18" t="s">
        <v>642</v>
      </c>
      <c r="R474" s="17" t="s">
        <v>792</v>
      </c>
      <c r="S474" s="17" t="s">
        <v>431</v>
      </c>
      <c r="T474" s="17" t="s">
        <v>1176</v>
      </c>
      <c r="U474" s="17" t="s">
        <v>1333</v>
      </c>
      <c r="V474" s="17" t="s">
        <v>485</v>
      </c>
      <c r="W474" s="17" t="s">
        <v>1330</v>
      </c>
      <c r="X474" s="17" t="str">
        <f t="shared" si="66"/>
        <v xml:space="preserve">K-TF-465  K-TF-243  K-TF-249                                </v>
      </c>
      <c r="Y474" s="17" t="s">
        <v>1845</v>
      </c>
      <c r="Z474" s="17" t="s">
        <v>1968</v>
      </c>
      <c r="AA474" s="17" t="s">
        <v>1954</v>
      </c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40"/>
      <c r="AT474" s="33" t="s">
        <v>807</v>
      </c>
      <c r="AU474" s="33" t="s">
        <v>998</v>
      </c>
      <c r="AV474" s="36" t="s">
        <v>1021</v>
      </c>
      <c r="AW474" s="33" t="str">
        <f t="shared" si="69"/>
        <v>L-SOFC707-04</v>
      </c>
      <c r="AX474" s="33" t="s">
        <v>998</v>
      </c>
      <c r="AZ474" s="81" t="str">
        <f t="shared" si="67"/>
        <v>0.6/1kV FR-CV 1C-185㎟-P</v>
      </c>
    </row>
    <row r="475" spans="1:52" s="4" customFormat="1" ht="25" hidden="1" customHeight="1">
      <c r="A475" s="60" t="str">
        <f t="shared" si="65"/>
        <v>X</v>
      </c>
      <c r="B475" s="60" t="e">
        <f t="shared" si="70"/>
        <v>#REF!</v>
      </c>
      <c r="C475" s="55" t="str">
        <f t="shared" si="71"/>
        <v>L-SOFC707-05</v>
      </c>
      <c r="D475" s="56" t="s">
        <v>638</v>
      </c>
      <c r="E475" s="51" t="s">
        <v>34</v>
      </c>
      <c r="F475" s="16" t="s">
        <v>108</v>
      </c>
      <c r="G475" s="17" t="s">
        <v>6</v>
      </c>
      <c r="H475" s="18">
        <v>185</v>
      </c>
      <c r="I475" s="18"/>
      <c r="J475" s="18">
        <v>119</v>
      </c>
      <c r="K475" s="56">
        <f t="shared" si="72"/>
        <v>24</v>
      </c>
      <c r="L475" s="56">
        <f t="shared" si="68"/>
        <v>452.39</v>
      </c>
      <c r="M475" s="140"/>
      <c r="N475" s="142"/>
      <c r="O475" s="15">
        <v>0.48</v>
      </c>
      <c r="P475" s="18">
        <v>300</v>
      </c>
      <c r="Q475" s="18" t="s">
        <v>646</v>
      </c>
      <c r="R475" s="17" t="s">
        <v>792</v>
      </c>
      <c r="S475" s="17" t="s">
        <v>431</v>
      </c>
      <c r="T475" s="17" t="s">
        <v>1176</v>
      </c>
      <c r="U475" s="17" t="s">
        <v>1333</v>
      </c>
      <c r="V475" s="17" t="s">
        <v>442</v>
      </c>
      <c r="W475" s="17" t="s">
        <v>1330</v>
      </c>
      <c r="X475" s="17" t="str">
        <f t="shared" si="66"/>
        <v xml:space="preserve">K-TF-465  K-TF-243  K-TF-249                                </v>
      </c>
      <c r="Y475" s="17" t="s">
        <v>1845</v>
      </c>
      <c r="Z475" s="17" t="s">
        <v>1968</v>
      </c>
      <c r="AA475" s="17" t="s">
        <v>1954</v>
      </c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40"/>
      <c r="AT475" s="33" t="s">
        <v>807</v>
      </c>
      <c r="AU475" s="33" t="s">
        <v>998</v>
      </c>
      <c r="AV475" s="36" t="s">
        <v>1022</v>
      </c>
      <c r="AW475" s="33" t="str">
        <f t="shared" si="69"/>
        <v>L-SOFC707-05</v>
      </c>
      <c r="AX475" s="33" t="s">
        <v>998</v>
      </c>
      <c r="AZ475" s="81" t="str">
        <f t="shared" si="67"/>
        <v>0.6/1kV FR-CV 1C-185㎟-P</v>
      </c>
    </row>
    <row r="476" spans="1:52" s="4" customFormat="1" ht="25" hidden="1" customHeight="1">
      <c r="A476" s="60" t="str">
        <f t="shared" si="65"/>
        <v>X</v>
      </c>
      <c r="B476" s="60" t="e">
        <f t="shared" si="70"/>
        <v>#REF!</v>
      </c>
      <c r="C476" s="55" t="str">
        <f t="shared" si="71"/>
        <v>L-SOFC707-06</v>
      </c>
      <c r="D476" s="56" t="s">
        <v>638</v>
      </c>
      <c r="E476" s="51" t="s">
        <v>478</v>
      </c>
      <c r="F476" s="16" t="s">
        <v>94</v>
      </c>
      <c r="G476" s="17" t="s">
        <v>56</v>
      </c>
      <c r="H476" s="18">
        <v>185</v>
      </c>
      <c r="I476" s="18"/>
      <c r="J476" s="18">
        <v>119</v>
      </c>
      <c r="K476" s="56">
        <f t="shared" si="72"/>
        <v>24</v>
      </c>
      <c r="L476" s="56">
        <f t="shared" si="68"/>
        <v>452.39</v>
      </c>
      <c r="M476" s="139"/>
      <c r="N476" s="143"/>
      <c r="O476" s="15">
        <v>0.48</v>
      </c>
      <c r="P476" s="18">
        <v>300</v>
      </c>
      <c r="Q476" s="18" t="s">
        <v>639</v>
      </c>
      <c r="R476" s="17" t="s">
        <v>792</v>
      </c>
      <c r="S476" s="17" t="s">
        <v>436</v>
      </c>
      <c r="T476" s="17" t="s">
        <v>1176</v>
      </c>
      <c r="U476" s="17" t="s">
        <v>1333</v>
      </c>
      <c r="V476" s="17" t="s">
        <v>442</v>
      </c>
      <c r="W476" s="17" t="s">
        <v>1330</v>
      </c>
      <c r="X476" s="17" t="str">
        <f t="shared" si="66"/>
        <v xml:space="preserve">K-TF-465  K-TF-243  K-TF-249                                </v>
      </c>
      <c r="Y476" s="17" t="s">
        <v>1845</v>
      </c>
      <c r="Z476" s="17" t="s">
        <v>1968</v>
      </c>
      <c r="AA476" s="17" t="s">
        <v>1954</v>
      </c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40"/>
      <c r="AT476" s="33" t="s">
        <v>807</v>
      </c>
      <c r="AU476" s="33" t="s">
        <v>998</v>
      </c>
      <c r="AV476" s="36" t="s">
        <v>1023</v>
      </c>
      <c r="AW476" s="33" t="str">
        <f t="shared" si="69"/>
        <v>L-SOFC707-06</v>
      </c>
      <c r="AX476" s="33" t="s">
        <v>998</v>
      </c>
      <c r="AZ476" s="81" t="str">
        <f t="shared" si="67"/>
        <v>0.6/1kV FR-CV 1C-185㎟-P</v>
      </c>
    </row>
    <row r="477" spans="1:52" s="4" customFormat="1" ht="25" hidden="1" customHeight="1">
      <c r="A477" s="60" t="str">
        <f t="shared" si="65"/>
        <v>X</v>
      </c>
      <c r="B477" s="60" t="e">
        <f t="shared" si="70"/>
        <v>#REF!</v>
      </c>
      <c r="C477" s="55" t="str">
        <f t="shared" si="71"/>
        <v>L-SOFC708-01</v>
      </c>
      <c r="D477" s="56" t="s">
        <v>638</v>
      </c>
      <c r="E477" s="51" t="s">
        <v>34</v>
      </c>
      <c r="F477" s="16" t="s">
        <v>94</v>
      </c>
      <c r="G477" s="17" t="s">
        <v>72</v>
      </c>
      <c r="H477" s="18">
        <v>185</v>
      </c>
      <c r="I477" s="18"/>
      <c r="J477" s="18">
        <v>119</v>
      </c>
      <c r="K477" s="56">
        <f t="shared" si="72"/>
        <v>24</v>
      </c>
      <c r="L477" s="56">
        <f t="shared" si="68"/>
        <v>452.39</v>
      </c>
      <c r="M477" s="138" t="s">
        <v>1510</v>
      </c>
      <c r="N477" s="141">
        <v>85</v>
      </c>
      <c r="O477" s="15">
        <v>0.48</v>
      </c>
      <c r="P477" s="18">
        <v>300</v>
      </c>
      <c r="Q477" s="18" t="s">
        <v>642</v>
      </c>
      <c r="R477" s="17" t="s">
        <v>792</v>
      </c>
      <c r="S477" s="17" t="s">
        <v>36</v>
      </c>
      <c r="T477" s="17" t="s">
        <v>1176</v>
      </c>
      <c r="U477" s="17" t="s">
        <v>1333</v>
      </c>
      <c r="V477" s="17" t="s">
        <v>443</v>
      </c>
      <c r="W477" s="17" t="s">
        <v>1331</v>
      </c>
      <c r="X477" s="17" t="str">
        <f t="shared" si="66"/>
        <v xml:space="preserve">K-TF-465  K-TF-243  K-TF-249                                </v>
      </c>
      <c r="Y477" s="17" t="s">
        <v>1845</v>
      </c>
      <c r="Z477" s="17" t="s">
        <v>1968</v>
      </c>
      <c r="AA477" s="17" t="s">
        <v>1954</v>
      </c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40"/>
      <c r="AT477" s="33" t="s">
        <v>807</v>
      </c>
      <c r="AU477" s="33" t="s">
        <v>999</v>
      </c>
      <c r="AV477" s="36" t="s">
        <v>1014</v>
      </c>
      <c r="AW477" s="33" t="str">
        <f t="shared" si="69"/>
        <v>L-SOFC708-01</v>
      </c>
      <c r="AX477" s="33" t="s">
        <v>999</v>
      </c>
      <c r="AZ477" s="81" t="str">
        <f t="shared" si="67"/>
        <v>0.6/1kV FR-CV 1C-185㎟-P</v>
      </c>
    </row>
    <row r="478" spans="1:52" s="4" customFormat="1" ht="25" hidden="1" customHeight="1">
      <c r="A478" s="60" t="str">
        <f t="shared" si="65"/>
        <v>X</v>
      </c>
      <c r="B478" s="60" t="e">
        <f t="shared" si="70"/>
        <v>#REF!</v>
      </c>
      <c r="C478" s="55" t="str">
        <f t="shared" si="71"/>
        <v>L-SOFC708-02</v>
      </c>
      <c r="D478" s="56" t="s">
        <v>638</v>
      </c>
      <c r="E478" s="51" t="s">
        <v>106</v>
      </c>
      <c r="F478" s="16" t="s">
        <v>479</v>
      </c>
      <c r="G478" s="17" t="s">
        <v>56</v>
      </c>
      <c r="H478" s="18">
        <v>185</v>
      </c>
      <c r="I478" s="18"/>
      <c r="J478" s="18">
        <v>119</v>
      </c>
      <c r="K478" s="56">
        <f t="shared" si="72"/>
        <v>24</v>
      </c>
      <c r="L478" s="56">
        <f t="shared" si="68"/>
        <v>452.39</v>
      </c>
      <c r="M478" s="140"/>
      <c r="N478" s="142"/>
      <c r="O478" s="15">
        <v>0.48</v>
      </c>
      <c r="P478" s="18">
        <v>300</v>
      </c>
      <c r="Q478" s="18" t="s">
        <v>642</v>
      </c>
      <c r="R478" s="17" t="s">
        <v>792</v>
      </c>
      <c r="S478" s="17" t="s">
        <v>431</v>
      </c>
      <c r="T478" s="17" t="s">
        <v>1176</v>
      </c>
      <c r="U478" s="17" t="s">
        <v>1333</v>
      </c>
      <c r="V478" s="17" t="s">
        <v>443</v>
      </c>
      <c r="W478" s="17" t="s">
        <v>1331</v>
      </c>
      <c r="X478" s="17" t="str">
        <f t="shared" si="66"/>
        <v xml:space="preserve">K-TF-465  K-TF-243  K-TF-249                                </v>
      </c>
      <c r="Y478" s="17" t="s">
        <v>1845</v>
      </c>
      <c r="Z478" s="17" t="s">
        <v>1968</v>
      </c>
      <c r="AA478" s="17" t="s">
        <v>1954</v>
      </c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40"/>
      <c r="AT478" s="33" t="s">
        <v>807</v>
      </c>
      <c r="AU478" s="33" t="s">
        <v>999</v>
      </c>
      <c r="AV478" s="36" t="s">
        <v>1015</v>
      </c>
      <c r="AW478" s="33" t="str">
        <f t="shared" si="69"/>
        <v>L-SOFC708-02</v>
      </c>
      <c r="AX478" s="33" t="s">
        <v>999</v>
      </c>
      <c r="AZ478" s="81" t="str">
        <f t="shared" si="67"/>
        <v>0.6/1kV FR-CV 1C-185㎟-P</v>
      </c>
    </row>
    <row r="479" spans="1:52" s="4" customFormat="1" ht="25" hidden="1" customHeight="1">
      <c r="A479" s="60" t="str">
        <f t="shared" si="65"/>
        <v>X</v>
      </c>
      <c r="B479" s="60" t="e">
        <f t="shared" si="70"/>
        <v>#REF!</v>
      </c>
      <c r="C479" s="55" t="str">
        <f t="shared" si="71"/>
        <v>L-SOFC708-03</v>
      </c>
      <c r="D479" s="56" t="s">
        <v>638</v>
      </c>
      <c r="E479" s="51" t="s">
        <v>34</v>
      </c>
      <c r="F479" s="16" t="s">
        <v>108</v>
      </c>
      <c r="G479" s="17" t="s">
        <v>56</v>
      </c>
      <c r="H479" s="18">
        <v>185</v>
      </c>
      <c r="I479" s="18"/>
      <c r="J479" s="18">
        <v>119</v>
      </c>
      <c r="K479" s="56">
        <f t="shared" si="72"/>
        <v>24</v>
      </c>
      <c r="L479" s="56">
        <f t="shared" si="68"/>
        <v>452.39</v>
      </c>
      <c r="M479" s="139"/>
      <c r="N479" s="143"/>
      <c r="O479" s="15">
        <v>0.48</v>
      </c>
      <c r="P479" s="18">
        <v>300</v>
      </c>
      <c r="Q479" s="18" t="s">
        <v>642</v>
      </c>
      <c r="R479" s="17" t="s">
        <v>792</v>
      </c>
      <c r="S479" s="17" t="s">
        <v>36</v>
      </c>
      <c r="T479" s="17" t="s">
        <v>1176</v>
      </c>
      <c r="U479" s="17" t="s">
        <v>1333</v>
      </c>
      <c r="V479" s="17" t="s">
        <v>443</v>
      </c>
      <c r="W479" s="17" t="s">
        <v>1331</v>
      </c>
      <c r="X479" s="17" t="str">
        <f t="shared" si="66"/>
        <v xml:space="preserve">K-TF-465  K-TF-243  K-TF-249                                </v>
      </c>
      <c r="Y479" s="17" t="s">
        <v>1845</v>
      </c>
      <c r="Z479" s="17" t="s">
        <v>1968</v>
      </c>
      <c r="AA479" s="17" t="s">
        <v>1954</v>
      </c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40"/>
      <c r="AT479" s="33" t="s">
        <v>807</v>
      </c>
      <c r="AU479" s="33" t="s">
        <v>999</v>
      </c>
      <c r="AV479" s="36" t="s">
        <v>1020</v>
      </c>
      <c r="AW479" s="33" t="str">
        <f t="shared" si="69"/>
        <v>L-SOFC708-03</v>
      </c>
      <c r="AX479" s="33" t="s">
        <v>999</v>
      </c>
      <c r="AZ479" s="81" t="str">
        <f t="shared" si="67"/>
        <v>0.6/1kV FR-CV 1C-185㎟-P</v>
      </c>
    </row>
    <row r="480" spans="1:52" s="4" customFormat="1" ht="25" hidden="1" customHeight="1">
      <c r="A480" s="60" t="str">
        <f t="shared" si="65"/>
        <v>X</v>
      </c>
      <c r="B480" s="60" t="e">
        <f t="shared" si="70"/>
        <v>#REF!</v>
      </c>
      <c r="C480" s="55" t="str">
        <f t="shared" si="71"/>
        <v>L-SOFC708-04</v>
      </c>
      <c r="D480" s="56" t="s">
        <v>638</v>
      </c>
      <c r="E480" s="51" t="s">
        <v>34</v>
      </c>
      <c r="F480" s="16" t="s">
        <v>108</v>
      </c>
      <c r="G480" s="17" t="s">
        <v>56</v>
      </c>
      <c r="H480" s="18">
        <v>185</v>
      </c>
      <c r="I480" s="18"/>
      <c r="J480" s="18">
        <v>119</v>
      </c>
      <c r="K480" s="56">
        <f t="shared" si="72"/>
        <v>24</v>
      </c>
      <c r="L480" s="56">
        <f t="shared" si="68"/>
        <v>452.39</v>
      </c>
      <c r="M480" s="138" t="s">
        <v>1511</v>
      </c>
      <c r="N480" s="141">
        <v>85</v>
      </c>
      <c r="O480" s="15">
        <v>0.48</v>
      </c>
      <c r="P480" s="18">
        <v>300</v>
      </c>
      <c r="Q480" s="18" t="s">
        <v>640</v>
      </c>
      <c r="R480" s="17" t="s">
        <v>792</v>
      </c>
      <c r="S480" s="17" t="s">
        <v>436</v>
      </c>
      <c r="T480" s="17" t="s">
        <v>1176</v>
      </c>
      <c r="U480" s="17" t="s">
        <v>1333</v>
      </c>
      <c r="V480" s="17" t="s">
        <v>443</v>
      </c>
      <c r="W480" s="17" t="s">
        <v>1331</v>
      </c>
      <c r="X480" s="17" t="str">
        <f t="shared" si="66"/>
        <v xml:space="preserve">K-TF-465  K-TF-243  K-TF-249                                </v>
      </c>
      <c r="Y480" s="17" t="s">
        <v>1845</v>
      </c>
      <c r="Z480" s="17" t="s">
        <v>1968</v>
      </c>
      <c r="AA480" s="17" t="s">
        <v>1954</v>
      </c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40"/>
      <c r="AT480" s="33" t="s">
        <v>807</v>
      </c>
      <c r="AU480" s="33" t="s">
        <v>999</v>
      </c>
      <c r="AV480" s="36" t="s">
        <v>1021</v>
      </c>
      <c r="AW480" s="33" t="str">
        <f t="shared" si="69"/>
        <v>L-SOFC708-04</v>
      </c>
      <c r="AX480" s="33" t="s">
        <v>999</v>
      </c>
      <c r="AZ480" s="81" t="str">
        <f t="shared" si="67"/>
        <v>0.6/1kV FR-CV 1C-185㎟-P</v>
      </c>
    </row>
    <row r="481" spans="1:52" s="4" customFormat="1" ht="25" hidden="1" customHeight="1">
      <c r="A481" s="60" t="str">
        <f t="shared" si="65"/>
        <v>X</v>
      </c>
      <c r="B481" s="60" t="e">
        <f t="shared" si="70"/>
        <v>#REF!</v>
      </c>
      <c r="C481" s="55" t="str">
        <f t="shared" si="71"/>
        <v>L-SOFC708-05</v>
      </c>
      <c r="D481" s="56" t="s">
        <v>638</v>
      </c>
      <c r="E481" s="51" t="s">
        <v>34</v>
      </c>
      <c r="F481" s="16" t="s">
        <v>94</v>
      </c>
      <c r="G481" s="17" t="s">
        <v>56</v>
      </c>
      <c r="H481" s="18">
        <v>185</v>
      </c>
      <c r="I481" s="18"/>
      <c r="J481" s="18">
        <v>119</v>
      </c>
      <c r="K481" s="56">
        <f t="shared" si="72"/>
        <v>24</v>
      </c>
      <c r="L481" s="56">
        <f t="shared" si="68"/>
        <v>452.39</v>
      </c>
      <c r="M481" s="140"/>
      <c r="N481" s="142"/>
      <c r="O481" s="15">
        <v>0.48</v>
      </c>
      <c r="P481" s="18">
        <v>300</v>
      </c>
      <c r="Q481" s="18" t="s">
        <v>642</v>
      </c>
      <c r="R481" s="17" t="s">
        <v>792</v>
      </c>
      <c r="S481" s="17" t="s">
        <v>476</v>
      </c>
      <c r="T481" s="17" t="s">
        <v>1176</v>
      </c>
      <c r="U481" s="17" t="s">
        <v>1333</v>
      </c>
      <c r="V481" s="17" t="s">
        <v>443</v>
      </c>
      <c r="W481" s="17" t="s">
        <v>1331</v>
      </c>
      <c r="X481" s="17" t="str">
        <f t="shared" si="66"/>
        <v xml:space="preserve">K-TF-465  K-TF-243  K-TF-249                                </v>
      </c>
      <c r="Y481" s="17" t="s">
        <v>1845</v>
      </c>
      <c r="Z481" s="17" t="s">
        <v>1968</v>
      </c>
      <c r="AA481" s="17" t="s">
        <v>1954</v>
      </c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40"/>
      <c r="AT481" s="33" t="s">
        <v>807</v>
      </c>
      <c r="AU481" s="33" t="s">
        <v>999</v>
      </c>
      <c r="AV481" s="36" t="s">
        <v>1022</v>
      </c>
      <c r="AW481" s="33" t="str">
        <f t="shared" si="69"/>
        <v>L-SOFC708-05</v>
      </c>
      <c r="AX481" s="33" t="s">
        <v>999</v>
      </c>
      <c r="AZ481" s="81" t="str">
        <f t="shared" si="67"/>
        <v>0.6/1kV FR-CV 1C-185㎟-P</v>
      </c>
    </row>
    <row r="482" spans="1:52" s="4" customFormat="1" ht="25" hidden="1" customHeight="1">
      <c r="A482" s="60" t="str">
        <f t="shared" si="65"/>
        <v>X</v>
      </c>
      <c r="B482" s="60" t="e">
        <f t="shared" si="70"/>
        <v>#REF!</v>
      </c>
      <c r="C482" s="55" t="str">
        <f t="shared" si="71"/>
        <v>L-SOFC708-06</v>
      </c>
      <c r="D482" s="56" t="s">
        <v>638</v>
      </c>
      <c r="E482" s="51" t="s">
        <v>106</v>
      </c>
      <c r="F482" s="16" t="s">
        <v>121</v>
      </c>
      <c r="G482" s="17" t="s">
        <v>56</v>
      </c>
      <c r="H482" s="18">
        <v>185</v>
      </c>
      <c r="I482" s="18"/>
      <c r="J482" s="18">
        <v>119</v>
      </c>
      <c r="K482" s="56">
        <f t="shared" si="72"/>
        <v>24</v>
      </c>
      <c r="L482" s="56">
        <f t="shared" si="68"/>
        <v>452.39</v>
      </c>
      <c r="M482" s="139"/>
      <c r="N482" s="143"/>
      <c r="O482" s="15">
        <v>0.48</v>
      </c>
      <c r="P482" s="18">
        <v>300</v>
      </c>
      <c r="Q482" s="18" t="s">
        <v>647</v>
      </c>
      <c r="R482" s="17" t="s">
        <v>792</v>
      </c>
      <c r="S482" s="17" t="s">
        <v>431</v>
      </c>
      <c r="T482" s="17" t="s">
        <v>1176</v>
      </c>
      <c r="U482" s="17" t="s">
        <v>1333</v>
      </c>
      <c r="V482" s="17" t="s">
        <v>486</v>
      </c>
      <c r="W482" s="17" t="s">
        <v>1331</v>
      </c>
      <c r="X482" s="17" t="str">
        <f t="shared" si="66"/>
        <v xml:space="preserve">K-TF-465  K-TF-243  K-TF-249                                </v>
      </c>
      <c r="Y482" s="17" t="s">
        <v>1845</v>
      </c>
      <c r="Z482" s="17" t="s">
        <v>1968</v>
      </c>
      <c r="AA482" s="17" t="s">
        <v>1954</v>
      </c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40"/>
      <c r="AT482" s="33" t="s">
        <v>807</v>
      </c>
      <c r="AU482" s="33" t="s">
        <v>999</v>
      </c>
      <c r="AV482" s="36" t="s">
        <v>1023</v>
      </c>
      <c r="AW482" s="33" t="str">
        <f t="shared" si="69"/>
        <v>L-SOFC708-06</v>
      </c>
      <c r="AX482" s="33" t="s">
        <v>999</v>
      </c>
      <c r="AZ482" s="81" t="str">
        <f t="shared" si="67"/>
        <v>0.6/1kV FR-CV 1C-185㎟-P</v>
      </c>
    </row>
    <row r="483" spans="1:52" s="4" customFormat="1" ht="25" hidden="1" customHeight="1">
      <c r="A483" s="60" t="str">
        <f t="shared" si="65"/>
        <v>X</v>
      </c>
      <c r="B483" s="60" t="e">
        <f t="shared" si="70"/>
        <v>#REF!</v>
      </c>
      <c r="C483" s="55" t="str">
        <f t="shared" si="71"/>
        <v>L-SOFC709-01</v>
      </c>
      <c r="D483" s="56" t="s">
        <v>638</v>
      </c>
      <c r="E483" s="51" t="s">
        <v>106</v>
      </c>
      <c r="F483" s="16" t="s">
        <v>94</v>
      </c>
      <c r="G483" s="17" t="s">
        <v>56</v>
      </c>
      <c r="H483" s="18">
        <v>185</v>
      </c>
      <c r="I483" s="18"/>
      <c r="J483" s="18">
        <v>123</v>
      </c>
      <c r="K483" s="56">
        <f t="shared" si="72"/>
        <v>24</v>
      </c>
      <c r="L483" s="56">
        <f t="shared" si="68"/>
        <v>452.39</v>
      </c>
      <c r="M483" s="138" t="s">
        <v>1512</v>
      </c>
      <c r="N483" s="141">
        <v>85</v>
      </c>
      <c r="O483" s="15">
        <v>0.48</v>
      </c>
      <c r="P483" s="18">
        <v>300</v>
      </c>
      <c r="Q483" s="18" t="s">
        <v>642</v>
      </c>
      <c r="R483" s="17" t="s">
        <v>792</v>
      </c>
      <c r="S483" s="17" t="s">
        <v>36</v>
      </c>
      <c r="T483" s="17" t="s">
        <v>1176</v>
      </c>
      <c r="U483" s="17" t="s">
        <v>1333</v>
      </c>
      <c r="V483" s="17" t="s">
        <v>445</v>
      </c>
      <c r="W483" s="17" t="s">
        <v>1332</v>
      </c>
      <c r="X483" s="17" t="str">
        <f t="shared" si="66"/>
        <v xml:space="preserve">K-TF-465  K-TF-243  K-TF-249                                </v>
      </c>
      <c r="Y483" s="17" t="s">
        <v>1845</v>
      </c>
      <c r="Z483" s="17" t="s">
        <v>1968</v>
      </c>
      <c r="AA483" s="17" t="s">
        <v>1954</v>
      </c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40"/>
      <c r="AT483" s="33" t="s">
        <v>807</v>
      </c>
      <c r="AU483" s="33" t="s">
        <v>1000</v>
      </c>
      <c r="AV483" s="36" t="s">
        <v>1014</v>
      </c>
      <c r="AW483" s="33" t="str">
        <f t="shared" si="69"/>
        <v>L-SOFC709-01</v>
      </c>
      <c r="AX483" s="33" t="s">
        <v>1000</v>
      </c>
      <c r="AZ483" s="81" t="str">
        <f t="shared" si="67"/>
        <v>0.6/1kV FR-CV 1C-185㎟-P</v>
      </c>
    </row>
    <row r="484" spans="1:52" s="4" customFormat="1" ht="25" hidden="1" customHeight="1">
      <c r="A484" s="60" t="str">
        <f t="shared" si="65"/>
        <v>X</v>
      </c>
      <c r="B484" s="60" t="e">
        <f t="shared" si="70"/>
        <v>#REF!</v>
      </c>
      <c r="C484" s="55" t="str">
        <f t="shared" si="71"/>
        <v>L-SOFC709-02</v>
      </c>
      <c r="D484" s="56" t="s">
        <v>638</v>
      </c>
      <c r="E484" s="51" t="s">
        <v>106</v>
      </c>
      <c r="F484" s="16" t="s">
        <v>108</v>
      </c>
      <c r="G484" s="17" t="s">
        <v>56</v>
      </c>
      <c r="H484" s="18">
        <v>185</v>
      </c>
      <c r="I484" s="18"/>
      <c r="J484" s="18">
        <v>123</v>
      </c>
      <c r="K484" s="56">
        <f t="shared" si="72"/>
        <v>24</v>
      </c>
      <c r="L484" s="56">
        <f t="shared" si="68"/>
        <v>452.39</v>
      </c>
      <c r="M484" s="140"/>
      <c r="N484" s="142"/>
      <c r="O484" s="15">
        <v>0.48</v>
      </c>
      <c r="P484" s="18">
        <v>300</v>
      </c>
      <c r="Q484" s="18" t="s">
        <v>642</v>
      </c>
      <c r="R484" s="17" t="s">
        <v>792</v>
      </c>
      <c r="S484" s="17" t="s">
        <v>476</v>
      </c>
      <c r="T484" s="17" t="s">
        <v>1176</v>
      </c>
      <c r="U484" s="17" t="s">
        <v>1333</v>
      </c>
      <c r="V484" s="17" t="s">
        <v>444</v>
      </c>
      <c r="W484" s="17" t="s">
        <v>1332</v>
      </c>
      <c r="X484" s="17" t="str">
        <f t="shared" si="66"/>
        <v xml:space="preserve">K-TF-465  K-TF-243  K-TF-249                                </v>
      </c>
      <c r="Y484" s="17" t="s">
        <v>1845</v>
      </c>
      <c r="Z484" s="17" t="s">
        <v>1968</v>
      </c>
      <c r="AA484" s="17" t="s">
        <v>1954</v>
      </c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40"/>
      <c r="AT484" s="33" t="s">
        <v>807</v>
      </c>
      <c r="AU484" s="33" t="s">
        <v>1000</v>
      </c>
      <c r="AV484" s="36" t="s">
        <v>1015</v>
      </c>
      <c r="AW484" s="33" t="str">
        <f t="shared" si="69"/>
        <v>L-SOFC709-02</v>
      </c>
      <c r="AX484" s="33" t="s">
        <v>1000</v>
      </c>
      <c r="AZ484" s="81" t="str">
        <f t="shared" si="67"/>
        <v>0.6/1kV FR-CV 1C-185㎟-P</v>
      </c>
    </row>
    <row r="485" spans="1:52" s="4" customFormat="1" ht="25" hidden="1" customHeight="1">
      <c r="A485" s="60" t="str">
        <f t="shared" si="65"/>
        <v>X</v>
      </c>
      <c r="B485" s="60" t="e">
        <f t="shared" si="70"/>
        <v>#REF!</v>
      </c>
      <c r="C485" s="55" t="str">
        <f t="shared" si="71"/>
        <v>L-SOFC709-03</v>
      </c>
      <c r="D485" s="56" t="s">
        <v>638</v>
      </c>
      <c r="E485" s="51" t="s">
        <v>34</v>
      </c>
      <c r="F485" s="16" t="s">
        <v>479</v>
      </c>
      <c r="G485" s="17" t="s">
        <v>56</v>
      </c>
      <c r="H485" s="18">
        <v>185</v>
      </c>
      <c r="I485" s="18"/>
      <c r="J485" s="18">
        <v>123</v>
      </c>
      <c r="K485" s="56">
        <f t="shared" si="72"/>
        <v>24</v>
      </c>
      <c r="L485" s="56">
        <f t="shared" si="68"/>
        <v>452.39</v>
      </c>
      <c r="M485" s="139"/>
      <c r="N485" s="143"/>
      <c r="O485" s="15">
        <v>0.48</v>
      </c>
      <c r="P485" s="18">
        <v>300</v>
      </c>
      <c r="Q485" s="18" t="s">
        <v>642</v>
      </c>
      <c r="R485" s="17" t="s">
        <v>792</v>
      </c>
      <c r="S485" s="17" t="s">
        <v>36</v>
      </c>
      <c r="T485" s="17" t="s">
        <v>1176</v>
      </c>
      <c r="U485" s="17" t="s">
        <v>1333</v>
      </c>
      <c r="V485" s="17" t="s">
        <v>444</v>
      </c>
      <c r="W485" s="17" t="s">
        <v>1332</v>
      </c>
      <c r="X485" s="17" t="str">
        <f t="shared" si="66"/>
        <v xml:space="preserve">K-TF-465  K-TF-243  K-TF-249                                </v>
      </c>
      <c r="Y485" s="17" t="s">
        <v>1845</v>
      </c>
      <c r="Z485" s="17" t="s">
        <v>1968</v>
      </c>
      <c r="AA485" s="17" t="s">
        <v>1954</v>
      </c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40"/>
      <c r="AT485" s="33" t="s">
        <v>807</v>
      </c>
      <c r="AU485" s="33" t="s">
        <v>1000</v>
      </c>
      <c r="AV485" s="36" t="s">
        <v>1020</v>
      </c>
      <c r="AW485" s="33" t="str">
        <f t="shared" si="69"/>
        <v>L-SOFC709-03</v>
      </c>
      <c r="AX485" s="33" t="s">
        <v>1000</v>
      </c>
      <c r="AZ485" s="81" t="str">
        <f t="shared" si="67"/>
        <v>0.6/1kV FR-CV 1C-185㎟-P</v>
      </c>
    </row>
    <row r="486" spans="1:52" s="4" customFormat="1" ht="25" hidden="1" customHeight="1">
      <c r="A486" s="60" t="str">
        <f t="shared" si="65"/>
        <v>X</v>
      </c>
      <c r="B486" s="60" t="e">
        <f t="shared" si="70"/>
        <v>#REF!</v>
      </c>
      <c r="C486" s="55" t="str">
        <f t="shared" si="71"/>
        <v>L-SOFC709-04</v>
      </c>
      <c r="D486" s="56" t="s">
        <v>638</v>
      </c>
      <c r="E486" s="51" t="s">
        <v>34</v>
      </c>
      <c r="F486" s="16" t="s">
        <v>121</v>
      </c>
      <c r="G486" s="17" t="s">
        <v>56</v>
      </c>
      <c r="H486" s="18">
        <v>185</v>
      </c>
      <c r="I486" s="18"/>
      <c r="J486" s="18">
        <v>123</v>
      </c>
      <c r="K486" s="56">
        <f t="shared" si="72"/>
        <v>24</v>
      </c>
      <c r="L486" s="56">
        <f t="shared" si="68"/>
        <v>452.39</v>
      </c>
      <c r="M486" s="138" t="s">
        <v>1513</v>
      </c>
      <c r="N486" s="141">
        <v>91</v>
      </c>
      <c r="O486" s="15">
        <v>0.48</v>
      </c>
      <c r="P486" s="18">
        <v>300</v>
      </c>
      <c r="Q486" s="18" t="s">
        <v>642</v>
      </c>
      <c r="R486" s="17" t="s">
        <v>792</v>
      </c>
      <c r="S486" s="17" t="s">
        <v>431</v>
      </c>
      <c r="T486" s="17" t="s">
        <v>1176</v>
      </c>
      <c r="U486" s="17" t="s">
        <v>1333</v>
      </c>
      <c r="V486" s="17" t="s">
        <v>487</v>
      </c>
      <c r="W486" s="17" t="s">
        <v>1332</v>
      </c>
      <c r="X486" s="17" t="str">
        <f t="shared" si="66"/>
        <v xml:space="preserve">K-TF-465  K-TF-243  K-TF-249                                </v>
      </c>
      <c r="Y486" s="17" t="s">
        <v>1845</v>
      </c>
      <c r="Z486" s="17" t="s">
        <v>1968</v>
      </c>
      <c r="AA486" s="17" t="s">
        <v>1954</v>
      </c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40"/>
      <c r="AT486" s="33" t="s">
        <v>807</v>
      </c>
      <c r="AU486" s="33" t="s">
        <v>1000</v>
      </c>
      <c r="AV486" s="36" t="s">
        <v>1021</v>
      </c>
      <c r="AW486" s="33" t="str">
        <f t="shared" si="69"/>
        <v>L-SOFC709-04</v>
      </c>
      <c r="AX486" s="33" t="s">
        <v>1000</v>
      </c>
      <c r="AZ486" s="81" t="str">
        <f t="shared" si="67"/>
        <v>0.6/1kV FR-CV 1C-185㎟-P</v>
      </c>
    </row>
    <row r="487" spans="1:52" s="4" customFormat="1" ht="25" hidden="1" customHeight="1">
      <c r="A487" s="60" t="str">
        <f t="shared" si="65"/>
        <v>X</v>
      </c>
      <c r="B487" s="60" t="e">
        <f t="shared" si="70"/>
        <v>#REF!</v>
      </c>
      <c r="C487" s="55" t="str">
        <f t="shared" si="71"/>
        <v>L-SOFC709-05</v>
      </c>
      <c r="D487" s="56" t="s">
        <v>638</v>
      </c>
      <c r="E487" s="51" t="s">
        <v>34</v>
      </c>
      <c r="F487" s="16" t="s">
        <v>108</v>
      </c>
      <c r="G487" s="17" t="s">
        <v>56</v>
      </c>
      <c r="H487" s="18">
        <v>185</v>
      </c>
      <c r="I487" s="18"/>
      <c r="J487" s="18">
        <v>123</v>
      </c>
      <c r="K487" s="56">
        <f t="shared" si="72"/>
        <v>24</v>
      </c>
      <c r="L487" s="56">
        <f t="shared" si="68"/>
        <v>452.39</v>
      </c>
      <c r="M487" s="140"/>
      <c r="N487" s="142"/>
      <c r="O487" s="15">
        <v>0.48</v>
      </c>
      <c r="P487" s="18">
        <v>300</v>
      </c>
      <c r="Q487" s="18" t="s">
        <v>642</v>
      </c>
      <c r="R487" s="17" t="s">
        <v>792</v>
      </c>
      <c r="S487" s="17" t="s">
        <v>431</v>
      </c>
      <c r="T487" s="17" t="s">
        <v>1176</v>
      </c>
      <c r="U487" s="17" t="s">
        <v>1333</v>
      </c>
      <c r="V487" s="17" t="s">
        <v>445</v>
      </c>
      <c r="W487" s="17" t="s">
        <v>1332</v>
      </c>
      <c r="X487" s="17" t="str">
        <f t="shared" si="66"/>
        <v xml:space="preserve">K-TF-465  K-TF-243  K-TF-249                                </v>
      </c>
      <c r="Y487" s="17" t="s">
        <v>1845</v>
      </c>
      <c r="Z487" s="17" t="s">
        <v>1968</v>
      </c>
      <c r="AA487" s="17" t="s">
        <v>1954</v>
      </c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40"/>
      <c r="AT487" s="33" t="s">
        <v>807</v>
      </c>
      <c r="AU487" s="33" t="s">
        <v>1000</v>
      </c>
      <c r="AV487" s="36" t="s">
        <v>1022</v>
      </c>
      <c r="AW487" s="33" t="str">
        <f t="shared" si="69"/>
        <v>L-SOFC709-05</v>
      </c>
      <c r="AX487" s="33" t="s">
        <v>1000</v>
      </c>
      <c r="AZ487" s="81" t="str">
        <f t="shared" si="67"/>
        <v>0.6/1kV FR-CV 1C-185㎟-P</v>
      </c>
    </row>
    <row r="488" spans="1:52" s="4" customFormat="1" ht="25" hidden="1" customHeight="1">
      <c r="A488" s="60" t="str">
        <f t="shared" si="65"/>
        <v>X</v>
      </c>
      <c r="B488" s="60" t="e">
        <f t="shared" si="70"/>
        <v>#REF!</v>
      </c>
      <c r="C488" s="55" t="str">
        <f t="shared" si="71"/>
        <v>L-SOFC709-06</v>
      </c>
      <c r="D488" s="56" t="s">
        <v>638</v>
      </c>
      <c r="E488" s="51" t="s">
        <v>34</v>
      </c>
      <c r="F488" s="16" t="s">
        <v>94</v>
      </c>
      <c r="G488" s="17" t="s">
        <v>56</v>
      </c>
      <c r="H488" s="18">
        <v>185</v>
      </c>
      <c r="I488" s="18"/>
      <c r="J488" s="18">
        <v>123</v>
      </c>
      <c r="K488" s="56">
        <f t="shared" si="72"/>
        <v>24</v>
      </c>
      <c r="L488" s="56">
        <f t="shared" si="68"/>
        <v>452.39</v>
      </c>
      <c r="M488" s="139"/>
      <c r="N488" s="143"/>
      <c r="O488" s="15">
        <v>0.48</v>
      </c>
      <c r="P488" s="18">
        <v>300</v>
      </c>
      <c r="Q488" s="18" t="s">
        <v>644</v>
      </c>
      <c r="R488" s="17" t="s">
        <v>792</v>
      </c>
      <c r="S488" s="17" t="s">
        <v>431</v>
      </c>
      <c r="T488" s="17" t="s">
        <v>1176</v>
      </c>
      <c r="U488" s="17" t="s">
        <v>1333</v>
      </c>
      <c r="V488" s="17" t="s">
        <v>444</v>
      </c>
      <c r="W488" s="17" t="s">
        <v>1332</v>
      </c>
      <c r="X488" s="17" t="str">
        <f t="shared" si="66"/>
        <v xml:space="preserve">K-TF-465  K-TF-243  K-TF-249                                </v>
      </c>
      <c r="Y488" s="17" t="s">
        <v>1845</v>
      </c>
      <c r="Z488" s="17" t="s">
        <v>1968</v>
      </c>
      <c r="AA488" s="17" t="s">
        <v>1954</v>
      </c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40"/>
      <c r="AT488" s="33" t="s">
        <v>807</v>
      </c>
      <c r="AU488" s="33" t="s">
        <v>1000</v>
      </c>
      <c r="AV488" s="36" t="s">
        <v>1023</v>
      </c>
      <c r="AW488" s="33" t="str">
        <f t="shared" si="69"/>
        <v>L-SOFC709-06</v>
      </c>
      <c r="AX488" s="33" t="s">
        <v>1000</v>
      </c>
      <c r="AZ488" s="81" t="str">
        <f t="shared" si="67"/>
        <v>0.6/1kV FR-CV 1C-185㎟-P</v>
      </c>
    </row>
    <row r="489" spans="1:52" s="4" customFormat="1" ht="25" hidden="1" customHeight="1">
      <c r="A489" s="60" t="str">
        <f t="shared" si="65"/>
        <v>X</v>
      </c>
      <c r="B489" s="60" t="e">
        <f t="shared" si="70"/>
        <v>#REF!</v>
      </c>
      <c r="C489" s="55" t="str">
        <f t="shared" si="71"/>
        <v>L-WDM701-01</v>
      </c>
      <c r="D489" s="56" t="s">
        <v>638</v>
      </c>
      <c r="E489" s="51" t="s">
        <v>478</v>
      </c>
      <c r="F489" s="16" t="s">
        <v>121</v>
      </c>
      <c r="G489" s="17" t="s">
        <v>8</v>
      </c>
      <c r="H489" s="18">
        <v>16</v>
      </c>
      <c r="I489" s="18"/>
      <c r="J489" s="18">
        <v>140</v>
      </c>
      <c r="K489" s="56">
        <f t="shared" si="72"/>
        <v>18.5</v>
      </c>
      <c r="L489" s="56">
        <f t="shared" si="68"/>
        <v>268.81</v>
      </c>
      <c r="M489" s="18" t="s">
        <v>1514</v>
      </c>
      <c r="N489" s="15">
        <v>57</v>
      </c>
      <c r="O489" s="15">
        <v>0.12</v>
      </c>
      <c r="P489" s="18">
        <v>1.2</v>
      </c>
      <c r="Q489" s="18" t="s">
        <v>640</v>
      </c>
      <c r="R489" s="17" t="s">
        <v>792</v>
      </c>
      <c r="S489" s="17" t="s">
        <v>446</v>
      </c>
      <c r="T489" s="17" t="s">
        <v>1177</v>
      </c>
      <c r="U489" s="17" t="s">
        <v>1333</v>
      </c>
      <c r="V489" s="17" t="s">
        <v>488</v>
      </c>
      <c r="W489" s="17" t="s">
        <v>1346</v>
      </c>
      <c r="X489" s="17" t="str">
        <f t="shared" si="66"/>
        <v xml:space="preserve">K-TF-143  K-TF-136  K-TF-124  K-TF-117  K-TF-108  K-TF-102                          </v>
      </c>
      <c r="Y489" s="17" t="s">
        <v>1846</v>
      </c>
      <c r="Z489" s="17" t="s">
        <v>1955</v>
      </c>
      <c r="AA489" s="17" t="s">
        <v>1956</v>
      </c>
      <c r="AB489" s="17" t="s">
        <v>1957</v>
      </c>
      <c r="AC489" s="17" t="s">
        <v>1960</v>
      </c>
      <c r="AD489" s="17" t="s">
        <v>1950</v>
      </c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40"/>
      <c r="AT489" s="33" t="s">
        <v>807</v>
      </c>
      <c r="AU489" s="33" t="s">
        <v>1001</v>
      </c>
      <c r="AV489" s="36" t="s">
        <v>1014</v>
      </c>
      <c r="AW489" s="33" t="str">
        <f t="shared" si="69"/>
        <v>L-WDM701-01</v>
      </c>
      <c r="AX489" s="33" t="s">
        <v>1001</v>
      </c>
      <c r="AZ489" s="81" t="str">
        <f t="shared" si="67"/>
        <v>0.6/1kV FR-CV 2C-16㎟-P</v>
      </c>
    </row>
    <row r="490" spans="1:52" s="4" customFormat="1" ht="25" hidden="1" customHeight="1">
      <c r="A490" s="60" t="str">
        <f t="shared" si="65"/>
        <v>X</v>
      </c>
      <c r="B490" s="60" t="e">
        <f t="shared" si="70"/>
        <v>#REF!</v>
      </c>
      <c r="C490" s="55" t="str">
        <f t="shared" si="71"/>
        <v>L-WDM702-02</v>
      </c>
      <c r="D490" s="56" t="s">
        <v>638</v>
      </c>
      <c r="E490" s="51" t="s">
        <v>478</v>
      </c>
      <c r="F490" s="16" t="s">
        <v>108</v>
      </c>
      <c r="G490" s="17" t="s">
        <v>155</v>
      </c>
      <c r="H490" s="18">
        <v>16</v>
      </c>
      <c r="I490" s="18"/>
      <c r="J490" s="18">
        <v>142</v>
      </c>
      <c r="K490" s="56">
        <f t="shared" si="72"/>
        <v>18.5</v>
      </c>
      <c r="L490" s="56">
        <f t="shared" si="68"/>
        <v>268.81</v>
      </c>
      <c r="M490" s="18" t="s">
        <v>1515</v>
      </c>
      <c r="N490" s="15">
        <v>56</v>
      </c>
      <c r="O490" s="15">
        <v>0.12</v>
      </c>
      <c r="P490" s="18">
        <v>1.2</v>
      </c>
      <c r="Q490" s="18" t="s">
        <v>642</v>
      </c>
      <c r="R490" s="17" t="s">
        <v>792</v>
      </c>
      <c r="S490" s="17" t="s">
        <v>45</v>
      </c>
      <c r="T490" s="17" t="s">
        <v>1177</v>
      </c>
      <c r="U490" s="17" t="s">
        <v>1333</v>
      </c>
      <c r="V490" s="17" t="s">
        <v>654</v>
      </c>
      <c r="W490" s="17" t="s">
        <v>1347</v>
      </c>
      <c r="X490" s="17" t="str">
        <f t="shared" si="66"/>
        <v xml:space="preserve">K-TF-143  K-TF-136  K-TF-124  K-TF-117  K-TF-108  K-TF-102                          </v>
      </c>
      <c r="Y490" s="17" t="s">
        <v>1846</v>
      </c>
      <c r="Z490" s="17" t="s">
        <v>1955</v>
      </c>
      <c r="AA490" s="17" t="s">
        <v>1956</v>
      </c>
      <c r="AB490" s="17" t="s">
        <v>1957</v>
      </c>
      <c r="AC490" s="17" t="s">
        <v>1960</v>
      </c>
      <c r="AD490" s="17" t="s">
        <v>1950</v>
      </c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40"/>
      <c r="AT490" s="33" t="s">
        <v>807</v>
      </c>
      <c r="AU490" s="33" t="s">
        <v>1002</v>
      </c>
      <c r="AV490" s="36" t="s">
        <v>1015</v>
      </c>
      <c r="AW490" s="33" t="str">
        <f t="shared" si="69"/>
        <v>L-WDM702-02</v>
      </c>
      <c r="AX490" s="33" t="s">
        <v>1002</v>
      </c>
      <c r="AZ490" s="81" t="str">
        <f t="shared" si="67"/>
        <v>0.6/1kV FR-CV 2C-16㎟-P</v>
      </c>
    </row>
    <row r="491" spans="1:52" s="4" customFormat="1" ht="25" hidden="1" customHeight="1">
      <c r="A491" s="60" t="str">
        <f t="shared" si="65"/>
        <v>X</v>
      </c>
      <c r="B491" s="60" t="e">
        <f t="shared" si="70"/>
        <v>#REF!</v>
      </c>
      <c r="C491" s="55" t="str">
        <f t="shared" si="71"/>
        <v>L-TC701-01</v>
      </c>
      <c r="D491" s="56" t="s">
        <v>638</v>
      </c>
      <c r="E491" s="51" t="s">
        <v>34</v>
      </c>
      <c r="F491" s="16" t="s">
        <v>94</v>
      </c>
      <c r="G491" s="17" t="s">
        <v>8</v>
      </c>
      <c r="H491" s="18">
        <v>25</v>
      </c>
      <c r="I491" s="18"/>
      <c r="J491" s="18">
        <v>138</v>
      </c>
      <c r="K491" s="56">
        <f t="shared" si="72"/>
        <v>22</v>
      </c>
      <c r="L491" s="56">
        <f t="shared" si="68"/>
        <v>380.14</v>
      </c>
      <c r="M491" s="18" t="s">
        <v>1516</v>
      </c>
      <c r="N491" s="15">
        <v>49</v>
      </c>
      <c r="O491" s="15">
        <v>0.12</v>
      </c>
      <c r="P491" s="18">
        <v>2.04</v>
      </c>
      <c r="Q491" s="18" t="s">
        <v>642</v>
      </c>
      <c r="R491" s="17" t="s">
        <v>792</v>
      </c>
      <c r="S491" s="17" t="s">
        <v>45</v>
      </c>
      <c r="T491" s="17" t="s">
        <v>1177</v>
      </c>
      <c r="U491" s="17" t="s">
        <v>1333</v>
      </c>
      <c r="V491" s="17" t="s">
        <v>489</v>
      </c>
      <c r="W491" s="17" t="s">
        <v>1354</v>
      </c>
      <c r="X491" s="17" t="str">
        <f t="shared" si="66"/>
        <v xml:space="preserve">K-TF-143  K-TF-136  K-TF-124  K-TF-117  K-TF-108  K-TF-102                          </v>
      </c>
      <c r="Y491" s="17" t="s">
        <v>1846</v>
      </c>
      <c r="Z491" s="17" t="s">
        <v>1955</v>
      </c>
      <c r="AA491" s="17" t="s">
        <v>1956</v>
      </c>
      <c r="AB491" s="17" t="s">
        <v>1957</v>
      </c>
      <c r="AC491" s="17" t="s">
        <v>1960</v>
      </c>
      <c r="AD491" s="17" t="s">
        <v>1950</v>
      </c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40"/>
      <c r="AT491" s="33" t="s">
        <v>807</v>
      </c>
      <c r="AU491" s="33" t="s">
        <v>1003</v>
      </c>
      <c r="AV491" s="36" t="s">
        <v>1014</v>
      </c>
      <c r="AW491" s="33" t="str">
        <f t="shared" si="69"/>
        <v>L-TC701-01</v>
      </c>
      <c r="AX491" s="33" t="s">
        <v>1003</v>
      </c>
      <c r="AZ491" s="81" t="str">
        <f t="shared" si="67"/>
        <v>0.6/1kV FR-CV 2C-25㎟-P</v>
      </c>
    </row>
    <row r="492" spans="1:52" s="4" customFormat="1" ht="25" hidden="1" customHeight="1">
      <c r="A492" s="60" t="str">
        <f t="shared" si="65"/>
        <v>X</v>
      </c>
      <c r="B492" s="60" t="e">
        <f t="shared" si="70"/>
        <v>#REF!</v>
      </c>
      <c r="C492" s="55" t="str">
        <f t="shared" si="71"/>
        <v>L-EHT701-01</v>
      </c>
      <c r="D492" s="56" t="s">
        <v>638</v>
      </c>
      <c r="E492" s="51" t="s">
        <v>106</v>
      </c>
      <c r="F492" s="16" t="s">
        <v>94</v>
      </c>
      <c r="G492" s="17" t="s">
        <v>155</v>
      </c>
      <c r="H492" s="18">
        <v>6</v>
      </c>
      <c r="I492" s="18"/>
      <c r="J492" s="18">
        <v>130</v>
      </c>
      <c r="K492" s="56">
        <f t="shared" si="72"/>
        <v>14</v>
      </c>
      <c r="L492" s="56">
        <f t="shared" ref="L492:L500" si="73">ROUNDUP(PI()*((K492/2)*(K492/2)),2)</f>
        <v>153.94</v>
      </c>
      <c r="M492" s="18" t="s">
        <v>1517</v>
      </c>
      <c r="N492" s="15">
        <v>85</v>
      </c>
      <c r="O492" s="15">
        <v>0.12</v>
      </c>
      <c r="P492" s="18">
        <v>0.375</v>
      </c>
      <c r="Q492" s="18" t="s">
        <v>642</v>
      </c>
      <c r="R492" s="17" t="s">
        <v>792</v>
      </c>
      <c r="S492" s="17" t="s">
        <v>446</v>
      </c>
      <c r="T492" s="17" t="s">
        <v>1177</v>
      </c>
      <c r="U492" s="17" t="s">
        <v>1333</v>
      </c>
      <c r="V492" s="17" t="s">
        <v>490</v>
      </c>
      <c r="W492" s="17" t="s">
        <v>1239</v>
      </c>
      <c r="X492" s="17" t="str">
        <f t="shared" si="66"/>
        <v xml:space="preserve">K-TF-143  K-TF-136  K-TF-124  K-TF-117  K-TF-108  K-TF-102                          </v>
      </c>
      <c r="Y492" s="17" t="s">
        <v>1846</v>
      </c>
      <c r="Z492" s="17" t="s">
        <v>1955</v>
      </c>
      <c r="AA492" s="17" t="s">
        <v>1956</v>
      </c>
      <c r="AB492" s="17" t="s">
        <v>1957</v>
      </c>
      <c r="AC492" s="17" t="s">
        <v>1960</v>
      </c>
      <c r="AD492" s="17" t="s">
        <v>1950</v>
      </c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40"/>
      <c r="AT492" s="33" t="s">
        <v>807</v>
      </c>
      <c r="AU492" s="33" t="s">
        <v>1004</v>
      </c>
      <c r="AV492" s="36" t="s">
        <v>1014</v>
      </c>
      <c r="AW492" s="33" t="str">
        <f t="shared" si="69"/>
        <v>L-EHT701-01</v>
      </c>
      <c r="AX492" s="33" t="s">
        <v>1004</v>
      </c>
      <c r="AZ492" s="81" t="str">
        <f t="shared" si="67"/>
        <v>0.6/1kV FR-CV 2C-6㎟-P</v>
      </c>
    </row>
    <row r="493" spans="1:52" s="4" customFormat="1" ht="25" hidden="1" customHeight="1">
      <c r="A493" s="60" t="str">
        <f t="shared" si="65"/>
        <v>X</v>
      </c>
      <c r="B493" s="60" t="e">
        <f t="shared" si="70"/>
        <v>#REF!</v>
      </c>
      <c r="C493" s="55" t="str">
        <f t="shared" si="71"/>
        <v>L-EHT702-02</v>
      </c>
      <c r="D493" s="56" t="s">
        <v>638</v>
      </c>
      <c r="E493" s="51" t="s">
        <v>106</v>
      </c>
      <c r="F493" s="16" t="s">
        <v>108</v>
      </c>
      <c r="G493" s="17" t="s">
        <v>155</v>
      </c>
      <c r="H493" s="18">
        <v>6</v>
      </c>
      <c r="I493" s="18"/>
      <c r="J493" s="18">
        <v>10</v>
      </c>
      <c r="K493" s="56">
        <f t="shared" si="72"/>
        <v>14</v>
      </c>
      <c r="L493" s="56">
        <f t="shared" si="73"/>
        <v>153.94</v>
      </c>
      <c r="M493" s="18" t="s">
        <v>1621</v>
      </c>
      <c r="N493" s="15">
        <v>10</v>
      </c>
      <c r="O493" s="15">
        <v>0.12</v>
      </c>
      <c r="P493" s="18">
        <v>0.375</v>
      </c>
      <c r="Q493" s="18" t="s">
        <v>642</v>
      </c>
      <c r="R493" s="17" t="s">
        <v>792</v>
      </c>
      <c r="S493" s="17" t="s">
        <v>491</v>
      </c>
      <c r="T493" s="17" t="s">
        <v>1239</v>
      </c>
      <c r="U493" s="17" t="s">
        <v>1333</v>
      </c>
      <c r="V493" s="17" t="s">
        <v>492</v>
      </c>
      <c r="W493" s="17" t="s">
        <v>1240</v>
      </c>
      <c r="X493" s="17" t="str">
        <f t="shared" si="66"/>
        <v xml:space="preserve">-                                    </v>
      </c>
      <c r="Y493" s="17" t="s">
        <v>1830</v>
      </c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40"/>
      <c r="AT493" s="33" t="s">
        <v>807</v>
      </c>
      <c r="AU493" s="33" t="s">
        <v>1005</v>
      </c>
      <c r="AV493" s="36" t="s">
        <v>1015</v>
      </c>
      <c r="AW493" s="33" t="str">
        <f t="shared" si="69"/>
        <v>L-EHT702-02</v>
      </c>
      <c r="AX493" s="33" t="s">
        <v>1005</v>
      </c>
      <c r="AZ493" s="81" t="str">
        <f t="shared" si="67"/>
        <v>0.6/1kV FR-CV 2C-6㎟-P</v>
      </c>
    </row>
    <row r="494" spans="1:52" s="4" customFormat="1" ht="25" hidden="1" customHeight="1">
      <c r="A494" s="60" t="str">
        <f t="shared" si="65"/>
        <v>X</v>
      </c>
      <c r="B494" s="60" t="e">
        <f t="shared" si="70"/>
        <v>#REF!</v>
      </c>
      <c r="C494" s="55" t="str">
        <f t="shared" si="71"/>
        <v>L-EHT703-03</v>
      </c>
      <c r="D494" s="56" t="s">
        <v>638</v>
      </c>
      <c r="E494" s="51" t="s">
        <v>34</v>
      </c>
      <c r="F494" s="16" t="s">
        <v>121</v>
      </c>
      <c r="G494" s="17" t="s">
        <v>155</v>
      </c>
      <c r="H494" s="18">
        <v>6</v>
      </c>
      <c r="I494" s="18"/>
      <c r="J494" s="18">
        <v>8</v>
      </c>
      <c r="K494" s="56">
        <f t="shared" si="72"/>
        <v>14</v>
      </c>
      <c r="L494" s="56">
        <f t="shared" si="73"/>
        <v>153.94</v>
      </c>
      <c r="M494" s="18" t="s">
        <v>1622</v>
      </c>
      <c r="N494" s="15">
        <v>8</v>
      </c>
      <c r="O494" s="15">
        <v>0.12</v>
      </c>
      <c r="P494" s="18">
        <v>0.375</v>
      </c>
      <c r="Q494" s="18" t="s">
        <v>639</v>
      </c>
      <c r="R494" s="17" t="s">
        <v>792</v>
      </c>
      <c r="S494" s="17" t="s">
        <v>492</v>
      </c>
      <c r="T494" s="17" t="s">
        <v>1240</v>
      </c>
      <c r="U494" s="17" t="s">
        <v>1333</v>
      </c>
      <c r="V494" s="17" t="s">
        <v>493</v>
      </c>
      <c r="W494" s="17" t="s">
        <v>1263</v>
      </c>
      <c r="X494" s="17" t="str">
        <f t="shared" si="66"/>
        <v xml:space="preserve">-                                    </v>
      </c>
      <c r="Y494" s="17" t="s">
        <v>1830</v>
      </c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40"/>
      <c r="AT494" s="33" t="s">
        <v>807</v>
      </c>
      <c r="AU494" s="33" t="s">
        <v>1006</v>
      </c>
      <c r="AV494" s="36" t="s">
        <v>1016</v>
      </c>
      <c r="AW494" s="33" t="str">
        <f t="shared" si="69"/>
        <v>L-EHT703-03</v>
      </c>
      <c r="AX494" s="33" t="s">
        <v>1006</v>
      </c>
      <c r="AZ494" s="81" t="str">
        <f t="shared" si="67"/>
        <v>0.6/1kV FR-CV 2C-6㎟-P</v>
      </c>
    </row>
    <row r="495" spans="1:52" s="4" customFormat="1" ht="25" hidden="1" customHeight="1">
      <c r="A495" s="60" t="str">
        <f t="shared" si="65"/>
        <v>O</v>
      </c>
      <c r="B495" s="60" t="e">
        <f t="shared" si="70"/>
        <v>#REF!</v>
      </c>
      <c r="C495" s="55" t="str">
        <f t="shared" si="71"/>
        <v>L-EHT704-04</v>
      </c>
      <c r="D495" s="56" t="s">
        <v>638</v>
      </c>
      <c r="E495" s="51" t="s">
        <v>478</v>
      </c>
      <c r="F495" s="16" t="s">
        <v>108</v>
      </c>
      <c r="G495" s="17" t="s">
        <v>8</v>
      </c>
      <c r="H495" s="18">
        <v>6</v>
      </c>
      <c r="I495" s="18"/>
      <c r="J495" s="18">
        <v>123</v>
      </c>
      <c r="K495" s="56">
        <f t="shared" si="72"/>
        <v>14</v>
      </c>
      <c r="L495" s="56">
        <f t="shared" si="73"/>
        <v>153.94</v>
      </c>
      <c r="M495" s="18" t="s">
        <v>1518</v>
      </c>
      <c r="N495" s="15">
        <v>85</v>
      </c>
      <c r="O495" s="15">
        <v>0.12</v>
      </c>
      <c r="P495" s="18">
        <v>0.375</v>
      </c>
      <c r="Q495" s="18" t="s">
        <v>639</v>
      </c>
      <c r="R495" s="17" t="s">
        <v>792</v>
      </c>
      <c r="S495" s="17" t="s">
        <v>494</v>
      </c>
      <c r="T495" s="17" t="s">
        <v>1177</v>
      </c>
      <c r="U495" s="17" t="s">
        <v>1333</v>
      </c>
      <c r="V495" s="17" t="s">
        <v>447</v>
      </c>
      <c r="W495" s="17" t="s">
        <v>1241</v>
      </c>
      <c r="X495" s="17" t="str">
        <f t="shared" si="66"/>
        <v xml:space="preserve">K-TF-143  K-TF-135  K-TF-123  K-TF-116  K-TF-112                            </v>
      </c>
      <c r="Y495" s="17" t="s">
        <v>1846</v>
      </c>
      <c r="Z495" s="17" t="s">
        <v>1938</v>
      </c>
      <c r="AA495" s="17" t="s">
        <v>1945</v>
      </c>
      <c r="AB495" s="17" t="s">
        <v>1959</v>
      </c>
      <c r="AC495" s="17" t="s">
        <v>1825</v>
      </c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40"/>
      <c r="AT495" s="33" t="s">
        <v>807</v>
      </c>
      <c r="AU495" s="33" t="s">
        <v>1007</v>
      </c>
      <c r="AV495" s="36" t="s">
        <v>1021</v>
      </c>
      <c r="AW495" s="33" t="str">
        <f t="shared" si="69"/>
        <v>L-EHT704-04</v>
      </c>
      <c r="AX495" s="33" t="s">
        <v>1007</v>
      </c>
      <c r="AZ495" s="81" t="str">
        <f t="shared" si="67"/>
        <v>0.6/1kV FR-CV 2C-6㎟-P</v>
      </c>
    </row>
    <row r="496" spans="1:52" s="4" customFormat="1" ht="25" hidden="1" customHeight="1">
      <c r="A496" s="60" t="str">
        <f t="shared" si="65"/>
        <v>X</v>
      </c>
      <c r="B496" s="60" t="e">
        <f t="shared" si="70"/>
        <v>#REF!</v>
      </c>
      <c r="C496" s="55" t="str">
        <f t="shared" si="71"/>
        <v>L-EHT705-05</v>
      </c>
      <c r="D496" s="56" t="s">
        <v>638</v>
      </c>
      <c r="E496" s="51" t="s">
        <v>34</v>
      </c>
      <c r="F496" s="16" t="s">
        <v>94</v>
      </c>
      <c r="G496" s="17" t="s">
        <v>155</v>
      </c>
      <c r="H496" s="18">
        <v>6</v>
      </c>
      <c r="I496" s="18"/>
      <c r="J496" s="18">
        <v>8</v>
      </c>
      <c r="K496" s="56">
        <f t="shared" si="72"/>
        <v>14</v>
      </c>
      <c r="L496" s="56">
        <f t="shared" si="73"/>
        <v>153.94</v>
      </c>
      <c r="M496" s="18" t="s">
        <v>1649</v>
      </c>
      <c r="N496" s="15">
        <v>8</v>
      </c>
      <c r="O496" s="15">
        <v>0.12</v>
      </c>
      <c r="P496" s="18">
        <v>0.375</v>
      </c>
      <c r="Q496" s="18" t="s">
        <v>642</v>
      </c>
      <c r="R496" s="17" t="s">
        <v>1333</v>
      </c>
      <c r="S496" s="17" t="s">
        <v>447</v>
      </c>
      <c r="T496" s="17" t="s">
        <v>1241</v>
      </c>
      <c r="U496" s="17" t="s">
        <v>1333</v>
      </c>
      <c r="V496" s="17" t="s">
        <v>495</v>
      </c>
      <c r="W496" s="17" t="s">
        <v>1242</v>
      </c>
      <c r="X496" s="17" t="str">
        <f t="shared" si="66"/>
        <v xml:space="preserve">-                                    </v>
      </c>
      <c r="Y496" s="17" t="s">
        <v>1830</v>
      </c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40"/>
      <c r="AT496" s="33" t="s">
        <v>807</v>
      </c>
      <c r="AU496" s="33" t="s">
        <v>1008</v>
      </c>
      <c r="AV496" s="36" t="s">
        <v>1022</v>
      </c>
      <c r="AW496" s="33" t="str">
        <f t="shared" si="69"/>
        <v>L-EHT705-05</v>
      </c>
      <c r="AX496" s="33" t="s">
        <v>1008</v>
      </c>
      <c r="AZ496" s="81" t="str">
        <f t="shared" si="67"/>
        <v>0.6/1kV FR-CV 2C-6㎟-P</v>
      </c>
    </row>
    <row r="497" spans="1:52" s="4" customFormat="1" ht="25" hidden="1" customHeight="1">
      <c r="A497" s="60" t="str">
        <f t="shared" ref="A497:A563" si="74">IFERROR(IF(MATCH($A$18,Y497:AQ497,0),"O","X"),"X")</f>
        <v>X</v>
      </c>
      <c r="B497" s="60" t="e">
        <f t="shared" si="70"/>
        <v>#REF!</v>
      </c>
      <c r="C497" s="55" t="str">
        <f t="shared" si="71"/>
        <v>L-EHT706-06</v>
      </c>
      <c r="D497" s="56" t="s">
        <v>638</v>
      </c>
      <c r="E497" s="51" t="s">
        <v>106</v>
      </c>
      <c r="F497" s="16" t="s">
        <v>94</v>
      </c>
      <c r="G497" s="17" t="s">
        <v>163</v>
      </c>
      <c r="H497" s="18">
        <v>6</v>
      </c>
      <c r="I497" s="18"/>
      <c r="J497" s="18">
        <v>11</v>
      </c>
      <c r="K497" s="56">
        <f t="shared" si="72"/>
        <v>14</v>
      </c>
      <c r="L497" s="56">
        <f t="shared" si="73"/>
        <v>153.94</v>
      </c>
      <c r="M497" s="18" t="s">
        <v>1650</v>
      </c>
      <c r="N497" s="15">
        <v>11</v>
      </c>
      <c r="O497" s="15">
        <v>0.12</v>
      </c>
      <c r="P497" s="18">
        <v>0.375</v>
      </c>
      <c r="Q497" s="18" t="s">
        <v>641</v>
      </c>
      <c r="R497" s="17" t="s">
        <v>1333</v>
      </c>
      <c r="S497" s="17" t="s">
        <v>495</v>
      </c>
      <c r="T497" s="17" t="s">
        <v>1242</v>
      </c>
      <c r="U497" s="17" t="s">
        <v>1333</v>
      </c>
      <c r="V497" s="17" t="s">
        <v>496</v>
      </c>
      <c r="W497" s="17" t="s">
        <v>1264</v>
      </c>
      <c r="X497" s="17" t="str">
        <f t="shared" ref="X497:X563" si="75">IF(Y497="","",CONCATENATE(Y497,"  ",Z497,"  ",AA497,"  ",AB497,"  ",AC497,"  ",AD497,"  ",AE497,"  ",AF497,"  ",AG497,"  ",AH497,"  ",AI497,"  ",AJ497,"  ",AK497,"  ",AL497,"  ",AM497,"  ",AN497,"  ",AO497,"  ",AP497,"  ",AQ497))</f>
        <v xml:space="preserve">-                                    </v>
      </c>
      <c r="Y497" s="17" t="s">
        <v>1830</v>
      </c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40"/>
      <c r="AT497" s="33" t="s">
        <v>807</v>
      </c>
      <c r="AU497" s="33" t="s">
        <v>1009</v>
      </c>
      <c r="AV497" s="36" t="s">
        <v>1023</v>
      </c>
      <c r="AW497" s="33" t="str">
        <f t="shared" si="69"/>
        <v>L-EHT706-06</v>
      </c>
      <c r="AX497" s="33" t="s">
        <v>1009</v>
      </c>
      <c r="AZ497" s="81" t="str">
        <f t="shared" ref="AZ497:AZ563" si="76">IF(F497="","",CONCATENATE(E497," ",F497," ",G497,"-",H497,"㎟","-",D497))</f>
        <v>0.6/1kV FR-CV 2C-6㎟-P</v>
      </c>
    </row>
    <row r="498" spans="1:52" s="4" customFormat="1" ht="25" hidden="1" customHeight="1">
      <c r="A498" s="60" t="str">
        <f t="shared" si="74"/>
        <v>X</v>
      </c>
      <c r="B498" s="60" t="e">
        <f t="shared" si="70"/>
        <v>#REF!</v>
      </c>
      <c r="C498" s="55" t="str">
        <f t="shared" si="71"/>
        <v>L-EHT707-07</v>
      </c>
      <c r="D498" s="56" t="s">
        <v>638</v>
      </c>
      <c r="E498" s="51" t="s">
        <v>106</v>
      </c>
      <c r="F498" s="16" t="s">
        <v>94</v>
      </c>
      <c r="G498" s="17" t="s">
        <v>155</v>
      </c>
      <c r="H498" s="18">
        <v>6</v>
      </c>
      <c r="I498" s="18"/>
      <c r="J498" s="18">
        <v>117</v>
      </c>
      <c r="K498" s="56">
        <f t="shared" si="72"/>
        <v>14</v>
      </c>
      <c r="L498" s="56">
        <f t="shared" si="73"/>
        <v>153.94</v>
      </c>
      <c r="M498" s="18" t="s">
        <v>1519</v>
      </c>
      <c r="N498" s="15">
        <v>85</v>
      </c>
      <c r="O498" s="15">
        <v>0.12</v>
      </c>
      <c r="P498" s="18">
        <v>0.375</v>
      </c>
      <c r="Q498" s="18" t="s">
        <v>641</v>
      </c>
      <c r="R498" s="17" t="s">
        <v>792</v>
      </c>
      <c r="S498" s="17" t="s">
        <v>446</v>
      </c>
      <c r="T498" s="17" t="s">
        <v>1177</v>
      </c>
      <c r="U498" s="17" t="s">
        <v>1333</v>
      </c>
      <c r="V498" s="17" t="s">
        <v>448</v>
      </c>
      <c r="W498" s="17" t="s">
        <v>1243</v>
      </c>
      <c r="X498" s="17" t="str">
        <f t="shared" si="75"/>
        <v xml:space="preserve">K-TF-143  K-TF-149                                  </v>
      </c>
      <c r="Y498" s="17" t="s">
        <v>1846</v>
      </c>
      <c r="Z498" s="17" t="s">
        <v>1941</v>
      </c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40"/>
      <c r="AT498" s="33" t="s">
        <v>807</v>
      </c>
      <c r="AU498" s="33" t="s">
        <v>1010</v>
      </c>
      <c r="AV498" s="36" t="s">
        <v>1024</v>
      </c>
      <c r="AW498" s="33" t="str">
        <f t="shared" si="69"/>
        <v>L-EHT707-07</v>
      </c>
      <c r="AX498" s="33" t="s">
        <v>1010</v>
      </c>
      <c r="AZ498" s="81" t="str">
        <f t="shared" si="76"/>
        <v>0.6/1kV FR-CV 2C-6㎟-P</v>
      </c>
    </row>
    <row r="499" spans="1:52" s="4" customFormat="1" ht="25" hidden="1" customHeight="1">
      <c r="A499" s="60" t="str">
        <f t="shared" si="74"/>
        <v>X</v>
      </c>
      <c r="B499" s="60" t="e">
        <f t="shared" si="70"/>
        <v>#REF!</v>
      </c>
      <c r="C499" s="55" t="str">
        <f t="shared" si="71"/>
        <v>L-EHT708-08</v>
      </c>
      <c r="D499" s="56" t="s">
        <v>638</v>
      </c>
      <c r="E499" s="51" t="s">
        <v>106</v>
      </c>
      <c r="F499" s="16" t="s">
        <v>94</v>
      </c>
      <c r="G499" s="17" t="s">
        <v>163</v>
      </c>
      <c r="H499" s="18">
        <v>6</v>
      </c>
      <c r="I499" s="18"/>
      <c r="J499" s="18">
        <v>10</v>
      </c>
      <c r="K499" s="56">
        <f t="shared" si="72"/>
        <v>14</v>
      </c>
      <c r="L499" s="56">
        <f t="shared" si="73"/>
        <v>153.94</v>
      </c>
      <c r="M499" s="18" t="s">
        <v>1651</v>
      </c>
      <c r="N499" s="15">
        <v>10</v>
      </c>
      <c r="O499" s="15">
        <v>0.12</v>
      </c>
      <c r="P499" s="18">
        <v>0.375</v>
      </c>
      <c r="Q499" s="18" t="s">
        <v>639</v>
      </c>
      <c r="R499" s="17" t="s">
        <v>1333</v>
      </c>
      <c r="S499" s="17" t="s">
        <v>448</v>
      </c>
      <c r="T499" s="17" t="s">
        <v>1243</v>
      </c>
      <c r="U499" s="17" t="s">
        <v>1333</v>
      </c>
      <c r="V499" s="17" t="s">
        <v>449</v>
      </c>
      <c r="W499" s="17" t="s">
        <v>1244</v>
      </c>
      <c r="X499" s="17" t="str">
        <f t="shared" si="75"/>
        <v xml:space="preserve">-                                    </v>
      </c>
      <c r="Y499" s="17" t="s">
        <v>1830</v>
      </c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40"/>
      <c r="AT499" s="33" t="s">
        <v>807</v>
      </c>
      <c r="AU499" s="33" t="s">
        <v>1011</v>
      </c>
      <c r="AV499" s="36" t="s">
        <v>1025</v>
      </c>
      <c r="AW499" s="33" t="str">
        <f t="shared" si="69"/>
        <v>L-EHT708-08</v>
      </c>
      <c r="AX499" s="33" t="s">
        <v>1011</v>
      </c>
      <c r="AZ499" s="81" t="str">
        <f t="shared" si="76"/>
        <v>0.6/1kV FR-CV 2C-6㎟-P</v>
      </c>
    </row>
    <row r="500" spans="1:52" s="4" customFormat="1" ht="25" hidden="1" customHeight="1">
      <c r="A500" s="60" t="str">
        <f t="shared" si="74"/>
        <v>X</v>
      </c>
      <c r="B500" s="60" t="e">
        <f t="shared" si="70"/>
        <v>#REF!</v>
      </c>
      <c r="C500" s="55" t="str">
        <f t="shared" si="71"/>
        <v>L-EHT709-09</v>
      </c>
      <c r="D500" s="56" t="s">
        <v>638</v>
      </c>
      <c r="E500" s="51" t="s">
        <v>34</v>
      </c>
      <c r="F500" s="16" t="s">
        <v>94</v>
      </c>
      <c r="G500" s="17" t="s">
        <v>155</v>
      </c>
      <c r="H500" s="18">
        <v>6</v>
      </c>
      <c r="I500" s="18"/>
      <c r="J500" s="18">
        <v>8</v>
      </c>
      <c r="K500" s="56">
        <f t="shared" si="72"/>
        <v>14</v>
      </c>
      <c r="L500" s="56">
        <f t="shared" si="73"/>
        <v>153.94</v>
      </c>
      <c r="M500" s="18" t="s">
        <v>1652</v>
      </c>
      <c r="N500" s="15">
        <v>8</v>
      </c>
      <c r="O500" s="15">
        <v>0.12</v>
      </c>
      <c r="P500" s="18">
        <v>0.375</v>
      </c>
      <c r="Q500" s="18" t="s">
        <v>646</v>
      </c>
      <c r="R500" s="17" t="s">
        <v>1333</v>
      </c>
      <c r="S500" s="17" t="s">
        <v>449</v>
      </c>
      <c r="T500" s="17" t="s">
        <v>1244</v>
      </c>
      <c r="U500" s="17" t="s">
        <v>1333</v>
      </c>
      <c r="V500" s="17" t="s">
        <v>497</v>
      </c>
      <c r="W500" s="17" t="s">
        <v>1265</v>
      </c>
      <c r="X500" s="17" t="str">
        <f t="shared" si="75"/>
        <v xml:space="preserve">-                                    </v>
      </c>
      <c r="Y500" s="17" t="s">
        <v>1830</v>
      </c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40"/>
      <c r="AT500" s="33" t="s">
        <v>807</v>
      </c>
      <c r="AU500" s="33" t="s">
        <v>1012</v>
      </c>
      <c r="AV500" s="36" t="s">
        <v>1026</v>
      </c>
      <c r="AW500" s="33" t="str">
        <f t="shared" ref="AW500:AW565" si="77">IF(AT500="","",CONCATENATE(AT500,"-",AU500,"-",AV500))</f>
        <v>L-EHT709-09</v>
      </c>
      <c r="AX500" s="33" t="s">
        <v>1012</v>
      </c>
      <c r="AZ500" s="81" t="str">
        <f t="shared" si="76"/>
        <v>0.6/1kV FR-CV 2C-6㎟-P</v>
      </c>
    </row>
    <row r="501" spans="1:52" s="4" customFormat="1" ht="25" hidden="1" customHeight="1">
      <c r="A501" s="60" t="str">
        <f t="shared" si="74"/>
        <v>X</v>
      </c>
      <c r="B501" s="60"/>
      <c r="C501" s="55" t="str">
        <f t="shared" si="71"/>
        <v/>
      </c>
      <c r="D501" s="18"/>
      <c r="E501" s="51"/>
      <c r="F501" s="16"/>
      <c r="G501" s="17"/>
      <c r="H501" s="18"/>
      <c r="I501" s="18"/>
      <c r="J501" s="18"/>
      <c r="K501" s="56" t="str">
        <f t="shared" si="72"/>
        <v/>
      </c>
      <c r="L501" s="18"/>
      <c r="M501" s="18"/>
      <c r="N501" s="15"/>
      <c r="O501" s="15"/>
      <c r="P501" s="18"/>
      <c r="Q501" s="18"/>
      <c r="R501" s="17"/>
      <c r="S501" s="17"/>
      <c r="T501" s="17"/>
      <c r="U501" s="17"/>
      <c r="V501" s="17"/>
      <c r="W501" s="17"/>
      <c r="X501" s="17" t="str">
        <f t="shared" si="75"/>
        <v/>
      </c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40"/>
      <c r="AT501" s="33"/>
      <c r="AU501" s="33"/>
      <c r="AV501" s="33"/>
      <c r="AW501" s="33" t="str">
        <f t="shared" si="77"/>
        <v/>
      </c>
      <c r="AX501" s="33"/>
      <c r="AZ501" s="81" t="str">
        <f t="shared" si="76"/>
        <v/>
      </c>
    </row>
    <row r="502" spans="1:52" s="4" customFormat="1" ht="25" hidden="1" customHeight="1">
      <c r="A502" s="60" t="str">
        <f t="shared" si="74"/>
        <v>X</v>
      </c>
      <c r="B502" s="60" t="e">
        <f t="shared" si="70"/>
        <v>#REF!</v>
      </c>
      <c r="C502" s="55" t="str">
        <f t="shared" si="71"/>
        <v>L-ELAVR001-01</v>
      </c>
      <c r="D502" s="56" t="s">
        <v>638</v>
      </c>
      <c r="E502" s="51" t="s">
        <v>34</v>
      </c>
      <c r="F502" s="16" t="s">
        <v>108</v>
      </c>
      <c r="G502" s="17" t="s">
        <v>2456</v>
      </c>
      <c r="H502" s="18">
        <v>25</v>
      </c>
      <c r="I502" s="18"/>
      <c r="J502" s="18">
        <v>30</v>
      </c>
      <c r="K502" s="56">
        <f t="shared" si="72"/>
        <v>22</v>
      </c>
      <c r="L502" s="56">
        <f t="shared" ref="L502:L509" si="78">ROUNDUP(PI()*((K502/2)*(K502/2)),2)</f>
        <v>380.14</v>
      </c>
      <c r="M502" s="18" t="s">
        <v>1355</v>
      </c>
      <c r="N502" s="15" t="s">
        <v>2038</v>
      </c>
      <c r="O502" s="15">
        <v>0.38</v>
      </c>
      <c r="P502" s="18">
        <v>20</v>
      </c>
      <c r="Q502" s="18" t="s">
        <v>646</v>
      </c>
      <c r="R502" s="17" t="s">
        <v>792</v>
      </c>
      <c r="S502" s="17" t="s">
        <v>51</v>
      </c>
      <c r="T502" s="17" t="s">
        <v>1178</v>
      </c>
      <c r="U502" s="17" t="s">
        <v>792</v>
      </c>
      <c r="V502" s="17" t="s">
        <v>498</v>
      </c>
      <c r="W502" s="17" t="s">
        <v>1036</v>
      </c>
      <c r="X502" s="17" t="str">
        <f t="shared" si="75"/>
        <v xml:space="preserve">K-TF-329  K-TF-328  K-TF-338  K-TF-342  K-TB-354                            </v>
      </c>
      <c r="Y502" s="17" t="s">
        <v>1796</v>
      </c>
      <c r="Z502" s="17" t="s">
        <v>1969</v>
      </c>
      <c r="AA502" s="17" t="s">
        <v>1970</v>
      </c>
      <c r="AB502" s="17" t="s">
        <v>1971</v>
      </c>
      <c r="AC502" s="17" t="s">
        <v>1972</v>
      </c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40"/>
      <c r="AT502" s="33" t="s">
        <v>807</v>
      </c>
      <c r="AU502" s="33" t="s">
        <v>820</v>
      </c>
      <c r="AV502" s="36" t="s">
        <v>1014</v>
      </c>
      <c r="AW502" s="33" t="str">
        <f t="shared" si="77"/>
        <v>L-ELAVR001-01</v>
      </c>
      <c r="AX502" s="33" t="s">
        <v>820</v>
      </c>
      <c r="AZ502" s="81" t="str">
        <f t="shared" si="76"/>
        <v>0.6/1kV FR-CV 2C-25㎟-P</v>
      </c>
    </row>
    <row r="503" spans="1:52" s="4" customFormat="1" ht="25" hidden="1" customHeight="1">
      <c r="A503" s="60" t="str">
        <f t="shared" si="74"/>
        <v>X</v>
      </c>
      <c r="B503" s="60" t="e">
        <f t="shared" si="70"/>
        <v>#REF!</v>
      </c>
      <c r="C503" s="55" t="str">
        <f t="shared" si="71"/>
        <v>L-ELHF001-01</v>
      </c>
      <c r="D503" s="56" t="s">
        <v>638</v>
      </c>
      <c r="E503" s="51" t="s">
        <v>34</v>
      </c>
      <c r="F503" s="16" t="s">
        <v>108</v>
      </c>
      <c r="G503" s="17" t="s">
        <v>10</v>
      </c>
      <c r="H503" s="18">
        <v>25</v>
      </c>
      <c r="I503" s="18"/>
      <c r="J503" s="18">
        <v>70</v>
      </c>
      <c r="K503" s="56">
        <f t="shared" si="72"/>
        <v>26</v>
      </c>
      <c r="L503" s="56">
        <f t="shared" si="78"/>
        <v>530.92999999999995</v>
      </c>
      <c r="M503" s="18" t="s">
        <v>1653</v>
      </c>
      <c r="N503" s="15">
        <v>4</v>
      </c>
      <c r="O503" s="15">
        <v>0.38</v>
      </c>
      <c r="P503" s="18">
        <v>31.5</v>
      </c>
      <c r="Q503" s="18" t="s">
        <v>646</v>
      </c>
      <c r="R503" s="17" t="s">
        <v>792</v>
      </c>
      <c r="S503" s="17" t="s">
        <v>51</v>
      </c>
      <c r="T503" s="17" t="s">
        <v>1178</v>
      </c>
      <c r="U503" s="17" t="s">
        <v>1333</v>
      </c>
      <c r="V503" s="17" t="s">
        <v>503</v>
      </c>
      <c r="W503" s="17" t="s">
        <v>504</v>
      </c>
      <c r="X503" s="17" t="str">
        <f t="shared" si="75"/>
        <v xml:space="preserve">K-TF-329  K-TF-328  K-TF-333  K-TF-332  K-TF-322  K-PC-564                          </v>
      </c>
      <c r="Y503" s="17" t="s">
        <v>1796</v>
      </c>
      <c r="Z503" s="17" t="s">
        <v>1969</v>
      </c>
      <c r="AA503" s="17" t="s">
        <v>1973</v>
      </c>
      <c r="AB503" s="17" t="s">
        <v>1974</v>
      </c>
      <c r="AC503" s="17" t="s">
        <v>1962</v>
      </c>
      <c r="AD503" s="17" t="s">
        <v>1848</v>
      </c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40"/>
      <c r="AT503" s="33" t="s">
        <v>807</v>
      </c>
      <c r="AU503" s="33" t="s">
        <v>823</v>
      </c>
      <c r="AV503" s="36" t="s">
        <v>1014</v>
      </c>
      <c r="AW503" s="33" t="str">
        <f t="shared" si="77"/>
        <v>L-ELHF001-01</v>
      </c>
      <c r="AX503" s="33" t="s">
        <v>823</v>
      </c>
      <c r="AZ503" s="81" t="str">
        <f t="shared" si="76"/>
        <v>0.6/1kV FR-CV 4C-25㎟-P</v>
      </c>
    </row>
    <row r="504" spans="1:52" s="4" customFormat="1" ht="25" hidden="1" customHeight="1">
      <c r="A504" s="60" t="str">
        <f t="shared" si="74"/>
        <v>X</v>
      </c>
      <c r="B504" s="60" t="e">
        <f t="shared" si="70"/>
        <v>#REF!</v>
      </c>
      <c r="C504" s="55" t="str">
        <f t="shared" si="71"/>
        <v>L-HVPC001A-01</v>
      </c>
      <c r="D504" s="56" t="s">
        <v>638</v>
      </c>
      <c r="E504" s="51" t="s">
        <v>478</v>
      </c>
      <c r="F504" s="16" t="s">
        <v>94</v>
      </c>
      <c r="G504" s="17" t="s">
        <v>467</v>
      </c>
      <c r="H504" s="18">
        <v>10</v>
      </c>
      <c r="I504" s="18"/>
      <c r="J504" s="18">
        <v>44</v>
      </c>
      <c r="K504" s="56">
        <f t="shared" si="72"/>
        <v>20</v>
      </c>
      <c r="L504" s="56">
        <f t="shared" si="78"/>
        <v>314.15999999999997</v>
      </c>
      <c r="M504" s="18" t="s">
        <v>1783</v>
      </c>
      <c r="N504" s="15">
        <v>16</v>
      </c>
      <c r="O504" s="15">
        <v>0.38</v>
      </c>
      <c r="P504" s="18">
        <v>21</v>
      </c>
      <c r="Q504" s="18" t="s">
        <v>646</v>
      </c>
      <c r="R504" s="17" t="s">
        <v>792</v>
      </c>
      <c r="S504" s="17" t="s">
        <v>51</v>
      </c>
      <c r="T504" s="17" t="s">
        <v>1178</v>
      </c>
      <c r="U504" s="17" t="s">
        <v>792</v>
      </c>
      <c r="V504" s="17" t="s">
        <v>507</v>
      </c>
      <c r="W504" s="17" t="s">
        <v>508</v>
      </c>
      <c r="X504" s="17" t="str">
        <f t="shared" si="75"/>
        <v xml:space="preserve">K-TF-329  K-TF-328  K-TF-338  K-TF-341  K-TF-340                            </v>
      </c>
      <c r="Y504" s="17" t="s">
        <v>1796</v>
      </c>
      <c r="Z504" s="17" t="s">
        <v>1969</v>
      </c>
      <c r="AA504" s="17" t="s">
        <v>1970</v>
      </c>
      <c r="AB504" s="17" t="s">
        <v>1975</v>
      </c>
      <c r="AC504" s="17" t="s">
        <v>1976</v>
      </c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40"/>
      <c r="AT504" s="33" t="s">
        <v>807</v>
      </c>
      <c r="AU504" s="33" t="s">
        <v>826</v>
      </c>
      <c r="AV504" s="36" t="s">
        <v>1014</v>
      </c>
      <c r="AW504" s="33" t="str">
        <f t="shared" si="77"/>
        <v>L-HVPC001A-01</v>
      </c>
      <c r="AX504" s="33" t="s">
        <v>826</v>
      </c>
      <c r="AZ504" s="81" t="str">
        <f t="shared" si="76"/>
        <v>0.6/1kV FR-CV 4C-10㎟-P</v>
      </c>
    </row>
    <row r="505" spans="1:52" s="4" customFormat="1" ht="25" hidden="1" customHeight="1">
      <c r="A505" s="60" t="str">
        <f t="shared" si="74"/>
        <v>X</v>
      </c>
      <c r="B505" s="60" t="e">
        <f t="shared" si="70"/>
        <v>#REF!</v>
      </c>
      <c r="C505" s="55" t="str">
        <f t="shared" si="71"/>
        <v>L-HVPC001B-01</v>
      </c>
      <c r="D505" s="56" t="s">
        <v>638</v>
      </c>
      <c r="E505" s="51" t="s">
        <v>118</v>
      </c>
      <c r="F505" s="16" t="s">
        <v>94</v>
      </c>
      <c r="G505" s="17" t="s">
        <v>10</v>
      </c>
      <c r="H505" s="18">
        <v>10</v>
      </c>
      <c r="I505" s="18"/>
      <c r="J505" s="18">
        <v>46</v>
      </c>
      <c r="K505" s="56">
        <f t="shared" si="72"/>
        <v>20</v>
      </c>
      <c r="L505" s="56">
        <f t="shared" si="78"/>
        <v>314.15999999999997</v>
      </c>
      <c r="M505" s="18" t="s">
        <v>1655</v>
      </c>
      <c r="N505" s="15">
        <v>18</v>
      </c>
      <c r="O505" s="15">
        <v>0.38</v>
      </c>
      <c r="P505" s="18">
        <v>21</v>
      </c>
      <c r="Q505" s="18" t="s">
        <v>646</v>
      </c>
      <c r="R505" s="17" t="s">
        <v>792</v>
      </c>
      <c r="S505" s="17" t="s">
        <v>51</v>
      </c>
      <c r="T505" s="17" t="s">
        <v>1178</v>
      </c>
      <c r="U505" s="17" t="s">
        <v>792</v>
      </c>
      <c r="V505" s="17" t="s">
        <v>509</v>
      </c>
      <c r="W505" s="17" t="s">
        <v>510</v>
      </c>
      <c r="X505" s="17" t="str">
        <f t="shared" si="75"/>
        <v xml:space="preserve">K-TF-329  K-TF-328  K-TF-338  K-TF-341  K-TF-340                            </v>
      </c>
      <c r="Y505" s="17" t="s">
        <v>1796</v>
      </c>
      <c r="Z505" s="17" t="s">
        <v>1969</v>
      </c>
      <c r="AA505" s="17" t="s">
        <v>1970</v>
      </c>
      <c r="AB505" s="17" t="s">
        <v>1975</v>
      </c>
      <c r="AC505" s="17" t="s">
        <v>1976</v>
      </c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40"/>
      <c r="AT505" s="33" t="s">
        <v>807</v>
      </c>
      <c r="AU505" s="33" t="s">
        <v>827</v>
      </c>
      <c r="AV505" s="36" t="s">
        <v>1014</v>
      </c>
      <c r="AW505" s="33" t="str">
        <f t="shared" si="77"/>
        <v>L-HVPC001B-01</v>
      </c>
      <c r="AX505" s="33" t="s">
        <v>827</v>
      </c>
      <c r="AZ505" s="81" t="str">
        <f t="shared" si="76"/>
        <v>0.6/1kV FR-CV 4C-10㎟-P</v>
      </c>
    </row>
    <row r="506" spans="1:52" s="4" customFormat="1" ht="25" hidden="1" customHeight="1">
      <c r="A506" s="60" t="str">
        <f t="shared" si="74"/>
        <v>X</v>
      </c>
      <c r="B506" s="60" t="e">
        <f t="shared" si="70"/>
        <v>#REF!</v>
      </c>
      <c r="C506" s="55" t="str">
        <f t="shared" si="71"/>
        <v>L-HVPC001C-01</v>
      </c>
      <c r="D506" s="56" t="s">
        <v>638</v>
      </c>
      <c r="E506" s="51" t="s">
        <v>34</v>
      </c>
      <c r="F506" s="16" t="s">
        <v>94</v>
      </c>
      <c r="G506" s="17" t="s">
        <v>467</v>
      </c>
      <c r="H506" s="18">
        <v>10</v>
      </c>
      <c r="I506" s="18"/>
      <c r="J506" s="18">
        <v>48</v>
      </c>
      <c r="K506" s="56">
        <f t="shared" si="72"/>
        <v>20</v>
      </c>
      <c r="L506" s="56">
        <f t="shared" si="78"/>
        <v>314.15999999999997</v>
      </c>
      <c r="M506" s="18" t="s">
        <v>1656</v>
      </c>
      <c r="N506" s="15">
        <v>20</v>
      </c>
      <c r="O506" s="15">
        <v>0.38</v>
      </c>
      <c r="P506" s="18">
        <v>21</v>
      </c>
      <c r="Q506" s="18" t="s">
        <v>646</v>
      </c>
      <c r="R506" s="17" t="s">
        <v>792</v>
      </c>
      <c r="S506" s="17" t="s">
        <v>51</v>
      </c>
      <c r="T506" s="17" t="s">
        <v>1178</v>
      </c>
      <c r="U506" s="17" t="s">
        <v>792</v>
      </c>
      <c r="V506" s="17" t="s">
        <v>511</v>
      </c>
      <c r="W506" s="17" t="s">
        <v>512</v>
      </c>
      <c r="X506" s="17" t="str">
        <f t="shared" si="75"/>
        <v xml:space="preserve">K-TF-329  K-TF-328  K-TF-338  K-TF-341  K-TF-340                            </v>
      </c>
      <c r="Y506" s="17" t="s">
        <v>1796</v>
      </c>
      <c r="Z506" s="17" t="s">
        <v>1969</v>
      </c>
      <c r="AA506" s="17" t="s">
        <v>1970</v>
      </c>
      <c r="AB506" s="17" t="s">
        <v>1975</v>
      </c>
      <c r="AC506" s="17" t="s">
        <v>1976</v>
      </c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40"/>
      <c r="AT506" s="33" t="s">
        <v>807</v>
      </c>
      <c r="AU506" s="33" t="s">
        <v>828</v>
      </c>
      <c r="AV506" s="36" t="s">
        <v>1014</v>
      </c>
      <c r="AW506" s="33" t="str">
        <f t="shared" si="77"/>
        <v>L-HVPC001C-01</v>
      </c>
      <c r="AX506" s="33" t="s">
        <v>828</v>
      </c>
      <c r="AZ506" s="81" t="str">
        <f t="shared" si="76"/>
        <v>0.6/1kV FR-CV 4C-10㎟-P</v>
      </c>
    </row>
    <row r="507" spans="1:52" s="4" customFormat="1" ht="25" hidden="1" customHeight="1">
      <c r="A507" s="60" t="str">
        <f t="shared" si="74"/>
        <v>X</v>
      </c>
      <c r="B507" s="60" t="e">
        <f t="shared" si="70"/>
        <v>#REF!</v>
      </c>
      <c r="C507" s="55" t="str">
        <f t="shared" si="71"/>
        <v>L-HVPC001D-01</v>
      </c>
      <c r="D507" s="56" t="s">
        <v>638</v>
      </c>
      <c r="E507" s="51" t="s">
        <v>34</v>
      </c>
      <c r="F507" s="16" t="s">
        <v>94</v>
      </c>
      <c r="G507" s="17" t="s">
        <v>10</v>
      </c>
      <c r="H507" s="18">
        <v>10</v>
      </c>
      <c r="I507" s="18"/>
      <c r="J507" s="18">
        <v>50</v>
      </c>
      <c r="K507" s="56">
        <f t="shared" si="72"/>
        <v>20</v>
      </c>
      <c r="L507" s="56">
        <f t="shared" si="78"/>
        <v>314.15999999999997</v>
      </c>
      <c r="M507" s="18" t="s">
        <v>1657</v>
      </c>
      <c r="N507" s="15">
        <v>22</v>
      </c>
      <c r="O507" s="15">
        <v>0.38</v>
      </c>
      <c r="P507" s="18">
        <v>21</v>
      </c>
      <c r="Q507" s="18" t="s">
        <v>646</v>
      </c>
      <c r="R507" s="17" t="s">
        <v>792</v>
      </c>
      <c r="S507" s="17" t="s">
        <v>51</v>
      </c>
      <c r="T507" s="17" t="s">
        <v>1178</v>
      </c>
      <c r="U507" s="17" t="s">
        <v>792</v>
      </c>
      <c r="V507" s="17" t="s">
        <v>513</v>
      </c>
      <c r="W507" s="17" t="s">
        <v>514</v>
      </c>
      <c r="X507" s="17" t="str">
        <f t="shared" si="75"/>
        <v xml:space="preserve">K-TF-329  K-TF-328  K-TF-338  K-TF-341  K-TF-340                            </v>
      </c>
      <c r="Y507" s="17" t="s">
        <v>1796</v>
      </c>
      <c r="Z507" s="17" t="s">
        <v>1969</v>
      </c>
      <c r="AA507" s="17" t="s">
        <v>1970</v>
      </c>
      <c r="AB507" s="17" t="s">
        <v>1975</v>
      </c>
      <c r="AC507" s="17" t="s">
        <v>1976</v>
      </c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40"/>
      <c r="AT507" s="33" t="s">
        <v>807</v>
      </c>
      <c r="AU507" s="33" t="s">
        <v>829</v>
      </c>
      <c r="AV507" s="36" t="s">
        <v>1014</v>
      </c>
      <c r="AW507" s="33" t="str">
        <f t="shared" si="77"/>
        <v>L-HVPC001D-01</v>
      </c>
      <c r="AX507" s="33" t="s">
        <v>829</v>
      </c>
      <c r="AZ507" s="81" t="str">
        <f t="shared" si="76"/>
        <v>0.6/1kV FR-CV 4C-10㎟-P</v>
      </c>
    </row>
    <row r="508" spans="1:52" s="4" customFormat="1" ht="25" hidden="1" customHeight="1">
      <c r="A508" s="60" t="str">
        <f t="shared" si="74"/>
        <v>X</v>
      </c>
      <c r="B508" s="60" t="e">
        <f t="shared" si="70"/>
        <v>#REF!</v>
      </c>
      <c r="C508" s="55" t="str">
        <f t="shared" si="71"/>
        <v>L-HVPC001E-01</v>
      </c>
      <c r="D508" s="56" t="s">
        <v>638</v>
      </c>
      <c r="E508" s="51" t="s">
        <v>118</v>
      </c>
      <c r="F508" s="16" t="s">
        <v>121</v>
      </c>
      <c r="G508" s="17" t="s">
        <v>467</v>
      </c>
      <c r="H508" s="18">
        <v>10</v>
      </c>
      <c r="I508" s="18"/>
      <c r="J508" s="18">
        <v>52</v>
      </c>
      <c r="K508" s="56">
        <f t="shared" si="72"/>
        <v>20</v>
      </c>
      <c r="L508" s="56">
        <f t="shared" si="78"/>
        <v>314.15999999999997</v>
      </c>
      <c r="M508" s="18" t="s">
        <v>1658</v>
      </c>
      <c r="N508" s="15">
        <v>24</v>
      </c>
      <c r="O508" s="15">
        <v>0.38</v>
      </c>
      <c r="P508" s="18">
        <v>21</v>
      </c>
      <c r="Q508" s="18" t="s">
        <v>646</v>
      </c>
      <c r="R508" s="17" t="s">
        <v>792</v>
      </c>
      <c r="S508" s="17" t="s">
        <v>48</v>
      </c>
      <c r="T508" s="17" t="s">
        <v>1178</v>
      </c>
      <c r="U508" s="17" t="s">
        <v>792</v>
      </c>
      <c r="V508" s="17" t="s">
        <v>515</v>
      </c>
      <c r="W508" s="17" t="s">
        <v>516</v>
      </c>
      <c r="X508" s="17" t="str">
        <f t="shared" si="75"/>
        <v xml:space="preserve">K-TF-329  K-TF-328  K-TF-338  K-TF-341  K-TF-340                            </v>
      </c>
      <c r="Y508" s="17" t="s">
        <v>1796</v>
      </c>
      <c r="Z508" s="17" t="s">
        <v>1969</v>
      </c>
      <c r="AA508" s="17" t="s">
        <v>1970</v>
      </c>
      <c r="AB508" s="17" t="s">
        <v>1975</v>
      </c>
      <c r="AC508" s="17" t="s">
        <v>1976</v>
      </c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40"/>
      <c r="AT508" s="33" t="s">
        <v>807</v>
      </c>
      <c r="AU508" s="33" t="s">
        <v>830</v>
      </c>
      <c r="AV508" s="36" t="s">
        <v>1014</v>
      </c>
      <c r="AW508" s="33" t="str">
        <f t="shared" si="77"/>
        <v>L-HVPC001E-01</v>
      </c>
      <c r="AX508" s="33" t="s">
        <v>830</v>
      </c>
      <c r="AZ508" s="81" t="str">
        <f t="shared" si="76"/>
        <v>0.6/1kV FR-CV 4C-10㎟-P</v>
      </c>
    </row>
    <row r="509" spans="1:52" s="4" customFormat="1" ht="25" hidden="1" customHeight="1">
      <c r="A509" s="60" t="str">
        <f t="shared" si="74"/>
        <v>X</v>
      </c>
      <c r="B509" s="60" t="e">
        <f t="shared" si="70"/>
        <v>#REF!</v>
      </c>
      <c r="C509" s="55" t="str">
        <f t="shared" si="71"/>
        <v>L-HVPC001F-01</v>
      </c>
      <c r="D509" s="56" t="s">
        <v>638</v>
      </c>
      <c r="E509" s="51" t="s">
        <v>106</v>
      </c>
      <c r="F509" s="16" t="s">
        <v>94</v>
      </c>
      <c r="G509" s="17" t="s">
        <v>467</v>
      </c>
      <c r="H509" s="18">
        <v>10</v>
      </c>
      <c r="I509" s="18"/>
      <c r="J509" s="18">
        <v>42</v>
      </c>
      <c r="K509" s="56">
        <f t="shared" si="72"/>
        <v>20</v>
      </c>
      <c r="L509" s="56">
        <f t="shared" si="78"/>
        <v>314.15999999999997</v>
      </c>
      <c r="M509" s="18" t="s">
        <v>1659</v>
      </c>
      <c r="N509" s="15">
        <v>18</v>
      </c>
      <c r="O509" s="15">
        <v>0.38</v>
      </c>
      <c r="P509" s="18">
        <v>21</v>
      </c>
      <c r="Q509" s="18" t="s">
        <v>646</v>
      </c>
      <c r="R509" s="17" t="s">
        <v>792</v>
      </c>
      <c r="S509" s="17" t="s">
        <v>51</v>
      </c>
      <c r="T509" s="17" t="s">
        <v>1178</v>
      </c>
      <c r="U509" s="17" t="s">
        <v>792</v>
      </c>
      <c r="V509" s="17" t="s">
        <v>453</v>
      </c>
      <c r="W509" s="17" t="s">
        <v>517</v>
      </c>
      <c r="X509" s="17" t="str">
        <f t="shared" si="75"/>
        <v xml:space="preserve">K-TF-330  K-TF-338  K-TF-341                                </v>
      </c>
      <c r="Y509" s="17" t="s">
        <v>1849</v>
      </c>
      <c r="Z509" s="17" t="s">
        <v>1970</v>
      </c>
      <c r="AA509" s="17" t="s">
        <v>1975</v>
      </c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40"/>
      <c r="AT509" s="33" t="s">
        <v>807</v>
      </c>
      <c r="AU509" s="33" t="s">
        <v>831</v>
      </c>
      <c r="AV509" s="36" t="s">
        <v>1014</v>
      </c>
      <c r="AW509" s="33" t="str">
        <f t="shared" si="77"/>
        <v>L-HVPC001F-01</v>
      </c>
      <c r="AX509" s="33" t="s">
        <v>831</v>
      </c>
      <c r="AZ509" s="81" t="str">
        <f t="shared" si="76"/>
        <v>0.6/1kV FR-CV 4C-10㎟-P</v>
      </c>
    </row>
    <row r="510" spans="1:52" s="4" customFormat="1" ht="25" hidden="1" customHeight="1">
      <c r="A510" s="60" t="str">
        <f t="shared" si="74"/>
        <v>X</v>
      </c>
      <c r="B510" s="60" t="e">
        <f t="shared" si="70"/>
        <v>#REF!</v>
      </c>
      <c r="C510" s="55" t="str">
        <f t="shared" si="71"/>
        <v>L-MEPP001A-01</v>
      </c>
      <c r="D510" s="56" t="s">
        <v>638</v>
      </c>
      <c r="E510" s="51" t="s">
        <v>106</v>
      </c>
      <c r="F510" s="16" t="s">
        <v>108</v>
      </c>
      <c r="G510" s="17" t="s">
        <v>10</v>
      </c>
      <c r="H510" s="18">
        <v>6</v>
      </c>
      <c r="I510" s="18"/>
      <c r="J510" s="18">
        <v>35</v>
      </c>
      <c r="K510" s="56">
        <f t="shared" si="72"/>
        <v>16</v>
      </c>
      <c r="L510" s="56">
        <f>ROUNDUP(PI()*((K510/2)*(K510/2)),2)</f>
        <v>201.07</v>
      </c>
      <c r="M510" s="18" t="s">
        <v>1660</v>
      </c>
      <c r="N510" s="15">
        <v>7</v>
      </c>
      <c r="O510" s="15">
        <v>0.22</v>
      </c>
      <c r="P510" s="18">
        <v>2.5</v>
      </c>
      <c r="Q510" s="18" t="s">
        <v>639</v>
      </c>
      <c r="R510" s="17" t="s">
        <v>792</v>
      </c>
      <c r="S510" s="17" t="s">
        <v>790</v>
      </c>
      <c r="T510" s="17" t="s">
        <v>2663</v>
      </c>
      <c r="U510" s="17" t="s">
        <v>796</v>
      </c>
      <c r="V510" s="17" t="s">
        <v>540</v>
      </c>
      <c r="W510" s="17" t="s">
        <v>2452</v>
      </c>
      <c r="X510" s="17" t="str">
        <f t="shared" si="75"/>
        <v xml:space="preserve">K-TF-329  K-TF-318  K-TB-315                                </v>
      </c>
      <c r="Y510" s="17" t="s">
        <v>1796</v>
      </c>
      <c r="Z510" s="17" t="s">
        <v>1853</v>
      </c>
      <c r="AA510" s="17" t="s">
        <v>1852</v>
      </c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40"/>
      <c r="AS510" s="3">
        <v>191015</v>
      </c>
      <c r="AT510" s="33" t="s">
        <v>807</v>
      </c>
      <c r="AU510" s="33" t="s">
        <v>847</v>
      </c>
      <c r="AV510" s="36" t="s">
        <v>1014</v>
      </c>
      <c r="AW510" s="33" t="str">
        <f t="shared" ref="AW510:AW514" si="79">IF(AT510="","",CONCATENATE(AT510,"-",AU510,"-",AV510))</f>
        <v>L-MEPP001A-01</v>
      </c>
      <c r="AX510" s="33" t="s">
        <v>847</v>
      </c>
      <c r="AZ510" s="81" t="str">
        <f t="shared" si="76"/>
        <v>0.6/1kV FR-CV 4C-6㎟-P</v>
      </c>
    </row>
    <row r="511" spans="1:52" s="4" customFormat="1" ht="25" hidden="1" customHeight="1">
      <c r="A511" s="60" t="str">
        <f t="shared" si="74"/>
        <v>X</v>
      </c>
      <c r="B511" s="60" t="e">
        <f t="shared" si="70"/>
        <v>#REF!</v>
      </c>
      <c r="C511" s="55" t="str">
        <f t="shared" si="71"/>
        <v>L-ELHV001-01</v>
      </c>
      <c r="D511" s="56" t="s">
        <v>638</v>
      </c>
      <c r="E511" s="51" t="s">
        <v>106</v>
      </c>
      <c r="F511" s="16" t="s">
        <v>108</v>
      </c>
      <c r="G511" s="17" t="s">
        <v>163</v>
      </c>
      <c r="H511" s="18">
        <v>16</v>
      </c>
      <c r="I511" s="18"/>
      <c r="J511" s="18">
        <v>32</v>
      </c>
      <c r="K511" s="56">
        <f t="shared" si="72"/>
        <v>18.5</v>
      </c>
      <c r="L511" s="56">
        <f t="shared" ref="L511:L516" si="80">ROUNDUP(PI()*((K511/2)*(K511/2)),2)</f>
        <v>268.81</v>
      </c>
      <c r="M511" s="18" t="s">
        <v>1355</v>
      </c>
      <c r="N511" s="15" t="s">
        <v>2038</v>
      </c>
      <c r="O511" s="15">
        <v>0.22</v>
      </c>
      <c r="P511" s="18">
        <v>6</v>
      </c>
      <c r="Q511" s="18" t="s">
        <v>646</v>
      </c>
      <c r="R511" s="17" t="s">
        <v>792</v>
      </c>
      <c r="S511" s="17" t="s">
        <v>529</v>
      </c>
      <c r="T511" s="17" t="s">
        <v>1178</v>
      </c>
      <c r="U511" s="17" t="s">
        <v>792</v>
      </c>
      <c r="V511" s="17" t="s">
        <v>530</v>
      </c>
      <c r="W511" s="17" t="s">
        <v>456</v>
      </c>
      <c r="X511" s="17" t="str">
        <f t="shared" si="75"/>
        <v xml:space="preserve">K-TF-329  K-TF-318  K-TB-315                                </v>
      </c>
      <c r="Y511" s="17" t="s">
        <v>1796</v>
      </c>
      <c r="Z511" s="17" t="s">
        <v>1853</v>
      </c>
      <c r="AA511" s="17" t="s">
        <v>1852</v>
      </c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40"/>
      <c r="AT511" s="33" t="s">
        <v>807</v>
      </c>
      <c r="AU511" s="33" t="s">
        <v>838</v>
      </c>
      <c r="AV511" s="36" t="s">
        <v>1014</v>
      </c>
      <c r="AW511" s="33" t="str">
        <f t="shared" si="79"/>
        <v>L-ELHV001-01</v>
      </c>
      <c r="AX511" s="33" t="s">
        <v>838</v>
      </c>
      <c r="AZ511" s="81" t="str">
        <f t="shared" si="76"/>
        <v>0.6/1kV FR-CV 2C-16㎟-P</v>
      </c>
    </row>
    <row r="512" spans="1:52" s="4" customFormat="1" ht="25" hidden="1" customHeight="1">
      <c r="A512" s="60" t="str">
        <f t="shared" si="74"/>
        <v>X</v>
      </c>
      <c r="B512" s="60" t="e">
        <f t="shared" si="70"/>
        <v>#REF!</v>
      </c>
      <c r="C512" s="55" t="str">
        <f t="shared" si="71"/>
        <v>L-ELLV101-01</v>
      </c>
      <c r="D512" s="56" t="s">
        <v>638</v>
      </c>
      <c r="E512" s="51" t="s">
        <v>106</v>
      </c>
      <c r="F512" s="16" t="s">
        <v>94</v>
      </c>
      <c r="G512" s="17" t="s">
        <v>531</v>
      </c>
      <c r="H512" s="18">
        <v>4</v>
      </c>
      <c r="I512" s="18"/>
      <c r="J512" s="18">
        <v>35</v>
      </c>
      <c r="K512" s="56">
        <f t="shared" si="72"/>
        <v>13</v>
      </c>
      <c r="L512" s="56">
        <f t="shared" si="80"/>
        <v>132.73999999999998</v>
      </c>
      <c r="M512" s="18" t="s">
        <v>1355</v>
      </c>
      <c r="N512" s="15" t="s">
        <v>2037</v>
      </c>
      <c r="O512" s="15">
        <v>0.22</v>
      </c>
      <c r="P512" s="18">
        <v>0.5</v>
      </c>
      <c r="Q512" s="18" t="s">
        <v>646</v>
      </c>
      <c r="R512" s="17" t="s">
        <v>792</v>
      </c>
      <c r="S512" s="17" t="s">
        <v>51</v>
      </c>
      <c r="T512" s="17" t="s">
        <v>1178</v>
      </c>
      <c r="U512" s="17" t="s">
        <v>792</v>
      </c>
      <c r="V512" s="17" t="s">
        <v>532</v>
      </c>
      <c r="W512" s="17" t="s">
        <v>458</v>
      </c>
      <c r="X512" s="17" t="str">
        <f t="shared" si="75"/>
        <v xml:space="preserve">K-TF-329  K-TF-318  K-TF-314  K-TF-313                              </v>
      </c>
      <c r="Y512" s="17" t="s">
        <v>1796</v>
      </c>
      <c r="Z512" s="17" t="s">
        <v>1853</v>
      </c>
      <c r="AA512" s="17" t="s">
        <v>1977</v>
      </c>
      <c r="AB512" s="17" t="s">
        <v>1978</v>
      </c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40"/>
      <c r="AT512" s="33" t="s">
        <v>807</v>
      </c>
      <c r="AU512" s="33" t="s">
        <v>839</v>
      </c>
      <c r="AV512" s="36" t="s">
        <v>1014</v>
      </c>
      <c r="AW512" s="33" t="str">
        <f t="shared" si="79"/>
        <v>L-ELLV101-01</v>
      </c>
      <c r="AX512" s="33" t="s">
        <v>839</v>
      </c>
      <c r="AZ512" s="81" t="str">
        <f t="shared" si="76"/>
        <v>0.6/1kV FR-CV 2C-4㎟-P</v>
      </c>
    </row>
    <row r="513" spans="1:52" s="4" customFormat="1" ht="25" hidden="1" customHeight="1">
      <c r="A513" s="60" t="str">
        <f t="shared" si="74"/>
        <v>X</v>
      </c>
      <c r="B513" s="60" t="e">
        <f t="shared" si="70"/>
        <v>#REF!</v>
      </c>
      <c r="C513" s="55" t="str">
        <f t="shared" si="71"/>
        <v>L-ELLV201-01</v>
      </c>
      <c r="D513" s="56" t="s">
        <v>638</v>
      </c>
      <c r="E513" s="51" t="s">
        <v>34</v>
      </c>
      <c r="F513" s="16" t="s">
        <v>108</v>
      </c>
      <c r="G513" s="17" t="s">
        <v>155</v>
      </c>
      <c r="H513" s="18">
        <v>4</v>
      </c>
      <c r="I513" s="18"/>
      <c r="J513" s="18">
        <v>33</v>
      </c>
      <c r="K513" s="56">
        <f t="shared" si="72"/>
        <v>13</v>
      </c>
      <c r="L513" s="56">
        <f t="shared" si="80"/>
        <v>132.73999999999998</v>
      </c>
      <c r="M513" s="18" t="s">
        <v>1355</v>
      </c>
      <c r="N513" s="15" t="s">
        <v>2037</v>
      </c>
      <c r="O513" s="15">
        <v>0.22</v>
      </c>
      <c r="P513" s="18">
        <v>0.5</v>
      </c>
      <c r="Q513" s="18" t="s">
        <v>646</v>
      </c>
      <c r="R513" s="17" t="s">
        <v>792</v>
      </c>
      <c r="S513" s="17" t="s">
        <v>51</v>
      </c>
      <c r="T513" s="17" t="s">
        <v>1178</v>
      </c>
      <c r="U513" s="17" t="s">
        <v>792</v>
      </c>
      <c r="V513" s="17" t="s">
        <v>533</v>
      </c>
      <c r="W513" s="17" t="s">
        <v>457</v>
      </c>
      <c r="X513" s="17" t="str">
        <f t="shared" si="75"/>
        <v xml:space="preserve">K-TF-329  K-TF-321                                  </v>
      </c>
      <c r="Y513" s="17" t="s">
        <v>1796</v>
      </c>
      <c r="Z513" s="17" t="s">
        <v>1979</v>
      </c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40"/>
      <c r="AT513" s="33" t="s">
        <v>807</v>
      </c>
      <c r="AU513" s="33" t="s">
        <v>840</v>
      </c>
      <c r="AV513" s="36" t="s">
        <v>1014</v>
      </c>
      <c r="AW513" s="33" t="str">
        <f t="shared" si="79"/>
        <v>L-ELLV201-01</v>
      </c>
      <c r="AX513" s="33" t="s">
        <v>840</v>
      </c>
      <c r="AZ513" s="81" t="str">
        <f t="shared" si="76"/>
        <v>0.6/1kV FR-CV 2C-4㎟-P</v>
      </c>
    </row>
    <row r="514" spans="1:52" s="4" customFormat="1" ht="25" hidden="1" customHeight="1">
      <c r="A514" s="60" t="str">
        <f t="shared" si="74"/>
        <v>X</v>
      </c>
      <c r="B514" s="60" t="e">
        <f t="shared" si="70"/>
        <v>#REF!</v>
      </c>
      <c r="C514" s="55" t="str">
        <f t="shared" si="71"/>
        <v>L-ELLV301-01</v>
      </c>
      <c r="D514" s="56" t="s">
        <v>638</v>
      </c>
      <c r="E514" s="51" t="s">
        <v>34</v>
      </c>
      <c r="F514" s="16" t="s">
        <v>94</v>
      </c>
      <c r="G514" s="17" t="s">
        <v>531</v>
      </c>
      <c r="H514" s="18">
        <v>4</v>
      </c>
      <c r="I514" s="18"/>
      <c r="J514" s="18">
        <v>20</v>
      </c>
      <c r="K514" s="56">
        <f t="shared" si="72"/>
        <v>13</v>
      </c>
      <c r="L514" s="56">
        <f t="shared" si="80"/>
        <v>132.73999999999998</v>
      </c>
      <c r="M514" s="18" t="s">
        <v>1355</v>
      </c>
      <c r="N514" s="15" t="s">
        <v>2042</v>
      </c>
      <c r="O514" s="15">
        <v>0.22</v>
      </c>
      <c r="P514" s="18">
        <v>0.5</v>
      </c>
      <c r="Q514" s="18" t="s">
        <v>646</v>
      </c>
      <c r="R514" s="17" t="s">
        <v>792</v>
      </c>
      <c r="S514" s="17" t="s">
        <v>52</v>
      </c>
      <c r="T514" s="17" t="s">
        <v>1178</v>
      </c>
      <c r="U514" s="17" t="s">
        <v>792</v>
      </c>
      <c r="V514" s="17" t="s">
        <v>459</v>
      </c>
      <c r="W514" s="17" t="s">
        <v>457</v>
      </c>
      <c r="X514" s="17" t="str">
        <f t="shared" si="75"/>
        <v xml:space="preserve">K-TF-329  K-TF-328  K-TF-333                                </v>
      </c>
      <c r="Y514" s="17" t="s">
        <v>1796</v>
      </c>
      <c r="Z514" s="17" t="s">
        <v>1969</v>
      </c>
      <c r="AA514" s="17" t="s">
        <v>1973</v>
      </c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40"/>
      <c r="AT514" s="33" t="s">
        <v>807</v>
      </c>
      <c r="AU514" s="33" t="s">
        <v>841</v>
      </c>
      <c r="AV514" s="36" t="s">
        <v>1014</v>
      </c>
      <c r="AW514" s="33" t="str">
        <f t="shared" si="79"/>
        <v>L-ELLV301-01</v>
      </c>
      <c r="AX514" s="33" t="s">
        <v>841</v>
      </c>
      <c r="AZ514" s="81" t="str">
        <f t="shared" si="76"/>
        <v>0.6/1kV FR-CV 2C-4㎟-P</v>
      </c>
    </row>
    <row r="515" spans="1:52" s="4" customFormat="1" ht="25" hidden="1" customHeight="1">
      <c r="A515" s="60" t="str">
        <f t="shared" si="74"/>
        <v>X</v>
      </c>
      <c r="B515" s="60" t="e">
        <f t="shared" si="70"/>
        <v>#REF!</v>
      </c>
      <c r="C515" s="55" t="str">
        <f t="shared" si="71"/>
        <v>L-ELLV401-01</v>
      </c>
      <c r="D515" s="56" t="s">
        <v>638</v>
      </c>
      <c r="E515" s="51" t="s">
        <v>118</v>
      </c>
      <c r="F515" s="16" t="s">
        <v>94</v>
      </c>
      <c r="G515" s="17" t="s">
        <v>155</v>
      </c>
      <c r="H515" s="18">
        <v>4</v>
      </c>
      <c r="I515" s="18"/>
      <c r="J515" s="18">
        <v>35</v>
      </c>
      <c r="K515" s="56">
        <f t="shared" si="72"/>
        <v>13</v>
      </c>
      <c r="L515" s="56">
        <f t="shared" si="80"/>
        <v>132.73999999999998</v>
      </c>
      <c r="M515" s="18" t="s">
        <v>1355</v>
      </c>
      <c r="N515" s="15" t="s">
        <v>2037</v>
      </c>
      <c r="O515" s="15">
        <v>0.22</v>
      </c>
      <c r="P515" s="18">
        <v>0.5</v>
      </c>
      <c r="Q515" s="18" t="s">
        <v>646</v>
      </c>
      <c r="R515" s="17" t="s">
        <v>792</v>
      </c>
      <c r="S515" s="17" t="s">
        <v>48</v>
      </c>
      <c r="T515" s="17" t="s">
        <v>1178</v>
      </c>
      <c r="U515" s="17" t="s">
        <v>792</v>
      </c>
      <c r="V515" s="17" t="s">
        <v>534</v>
      </c>
      <c r="W515" s="17" t="s">
        <v>457</v>
      </c>
      <c r="X515" s="17" t="str">
        <f t="shared" si="75"/>
        <v xml:space="preserve">K-TF-329  K-TF-328  K-TF-338  K-TF-341                              </v>
      </c>
      <c r="Y515" s="17" t="s">
        <v>1796</v>
      </c>
      <c r="Z515" s="17" t="s">
        <v>1969</v>
      </c>
      <c r="AA515" s="17" t="s">
        <v>1970</v>
      </c>
      <c r="AB515" s="17" t="s">
        <v>1975</v>
      </c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40"/>
      <c r="AT515" s="33" t="s">
        <v>807</v>
      </c>
      <c r="AU515" s="33" t="s">
        <v>842</v>
      </c>
      <c r="AV515" s="36" t="s">
        <v>1014</v>
      </c>
      <c r="AW515" s="33" t="str">
        <f>IF(AT515="","",CONCATENATE(AT515,"-",AU515,"-",AV515))</f>
        <v>L-ELLV401-01</v>
      </c>
      <c r="AX515" s="33" t="s">
        <v>842</v>
      </c>
      <c r="AZ515" s="81" t="str">
        <f t="shared" si="76"/>
        <v>0.6/1kV FR-CV 2C-4㎟-P</v>
      </c>
    </row>
    <row r="516" spans="1:52" s="4" customFormat="1" ht="25" hidden="1" customHeight="1">
      <c r="A516" s="60" t="str">
        <f t="shared" si="74"/>
        <v>X</v>
      </c>
      <c r="B516" s="60" t="e">
        <f t="shared" si="70"/>
        <v>#REF!</v>
      </c>
      <c r="C516" s="55" t="str">
        <f t="shared" si="71"/>
        <v>L-LATER-01</v>
      </c>
      <c r="D516" s="56" t="s">
        <v>638</v>
      </c>
      <c r="E516" s="51" t="s">
        <v>118</v>
      </c>
      <c r="F516" s="16" t="s">
        <v>94</v>
      </c>
      <c r="G516" s="17" t="s">
        <v>155</v>
      </c>
      <c r="H516" s="18">
        <v>4</v>
      </c>
      <c r="I516" s="18"/>
      <c r="J516" s="18">
        <v>48</v>
      </c>
      <c r="K516" s="56">
        <f t="shared" si="72"/>
        <v>13</v>
      </c>
      <c r="L516" s="56">
        <f t="shared" si="80"/>
        <v>132.73999999999998</v>
      </c>
      <c r="M516" s="18" t="s">
        <v>1778</v>
      </c>
      <c r="N516" s="15">
        <v>10</v>
      </c>
      <c r="O516" s="15">
        <v>0.22</v>
      </c>
      <c r="P516" s="18">
        <v>0.3</v>
      </c>
      <c r="Q516" s="18" t="s">
        <v>646</v>
      </c>
      <c r="R516" s="17" t="s">
        <v>1751</v>
      </c>
      <c r="S516" s="17" t="s">
        <v>48</v>
      </c>
      <c r="T516" s="17" t="s">
        <v>1178</v>
      </c>
      <c r="U516" s="32" t="s">
        <v>1357</v>
      </c>
      <c r="V516" s="17" t="s">
        <v>1170</v>
      </c>
      <c r="W516" s="17" t="s">
        <v>1171</v>
      </c>
      <c r="X516" s="17" t="str">
        <f t="shared" si="75"/>
        <v xml:space="preserve">K-TF-329  K-TF-318  K-TB-315                                </v>
      </c>
      <c r="Y516" s="17" t="s">
        <v>1796</v>
      </c>
      <c r="Z516" s="17" t="s">
        <v>1853</v>
      </c>
      <c r="AA516" s="17" t="s">
        <v>1852</v>
      </c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40"/>
      <c r="AT516" s="33" t="s">
        <v>807</v>
      </c>
      <c r="AU516" s="33" t="s">
        <v>1738</v>
      </c>
      <c r="AV516" s="36" t="s">
        <v>1014</v>
      </c>
      <c r="AW516" s="33" t="str">
        <f>IF(AT516="","",CONCATENATE(AT516,"-",AU516,"-",AV516))</f>
        <v>L-LATER-01</v>
      </c>
      <c r="AX516" s="33" t="s">
        <v>1775</v>
      </c>
      <c r="AZ516" s="81" t="str">
        <f t="shared" si="76"/>
        <v>0.6/1kV FR-CV 2C-4㎟-P</v>
      </c>
    </row>
    <row r="517" spans="1:52" s="4" customFormat="1" ht="25" hidden="1" customHeight="1">
      <c r="A517" s="60" t="str">
        <f t="shared" ref="A517" si="81">IFERROR(IF(MATCH($A$18,Y517:AQ517,0),"O","X"),"X")</f>
        <v>X</v>
      </c>
      <c r="B517" s="60" t="e">
        <f t="shared" ref="B517" si="82">IF(C516="",B515+1,B516+1)</f>
        <v>#REF!</v>
      </c>
      <c r="C517" s="55" t="str">
        <f t="shared" si="71"/>
        <v>L-LATER-02</v>
      </c>
      <c r="D517" s="56" t="s">
        <v>638</v>
      </c>
      <c r="E517" s="51" t="s">
        <v>34</v>
      </c>
      <c r="F517" s="16" t="s">
        <v>94</v>
      </c>
      <c r="G517" s="17" t="s">
        <v>10</v>
      </c>
      <c r="H517" s="18">
        <v>6</v>
      </c>
      <c r="I517" s="18"/>
      <c r="J517" s="18">
        <v>25</v>
      </c>
      <c r="K517" s="56">
        <f t="shared" si="72"/>
        <v>16</v>
      </c>
      <c r="L517" s="56">
        <f t="shared" ref="L517" si="83">ROUNDUP(PI()*((K517/2)*(K517/2)),2)</f>
        <v>201.07</v>
      </c>
      <c r="M517" s="18" t="s">
        <v>763</v>
      </c>
      <c r="N517" s="15">
        <v>10</v>
      </c>
      <c r="O517" s="15">
        <v>0.22</v>
      </c>
      <c r="P517" s="18">
        <v>2.5</v>
      </c>
      <c r="Q517" s="18" t="s">
        <v>639</v>
      </c>
      <c r="R517" s="17" t="s">
        <v>792</v>
      </c>
      <c r="S517" s="17" t="s">
        <v>48</v>
      </c>
      <c r="T517" s="17" t="s">
        <v>1178</v>
      </c>
      <c r="U517" s="32" t="s">
        <v>1357</v>
      </c>
      <c r="V517" s="17" t="s">
        <v>1013</v>
      </c>
      <c r="W517" s="17" t="s">
        <v>2664</v>
      </c>
      <c r="X517" s="17" t="str">
        <f t="shared" ref="X517" si="84">IF(Y517="","",CONCATENATE(Y517,"  ",Z517,"  ",AA517,"  ",AB517,"  ",AC517,"  ",AD517,"  ",AE517,"  ",AF517,"  ",AG517,"  ",AH517,"  ",AI517,"  ",AJ517,"  ",AK517,"  ",AL517,"  ",AM517,"  ",AN517,"  ",AO517,"  ",AP517,"  ",AQ517))</f>
        <v/>
      </c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40"/>
      <c r="AT517" s="33" t="s">
        <v>807</v>
      </c>
      <c r="AU517" s="33" t="s">
        <v>1013</v>
      </c>
      <c r="AV517" s="36" t="s">
        <v>1015</v>
      </c>
      <c r="AW517" s="33" t="str">
        <f>IF(AT517="","",CONCATENATE(AT517,"-",AU517,"-",AV517))</f>
        <v>L-LATER-02</v>
      </c>
      <c r="AX517" s="33" t="s">
        <v>1013</v>
      </c>
      <c r="AZ517" s="81" t="str">
        <f t="shared" ref="AZ517" si="85">IF(F517="","",CONCATENATE(E517," ",F517," ",G517,"-",H517,"㎟","-",D517))</f>
        <v>0.6/1kV FR-CV 4C-6㎟-P</v>
      </c>
    </row>
    <row r="518" spans="1:52" s="4" customFormat="1" ht="25" hidden="1" customHeight="1">
      <c r="A518" s="60" t="str">
        <f t="shared" ref="A518" si="86">IFERROR(IF(MATCH($A$18,Y518:AQ518,0),"O","X"),"X")</f>
        <v>X</v>
      </c>
      <c r="B518" s="60" t="e">
        <f t="shared" ref="B518" si="87">IF(C517="",B516+1,B517+1)</f>
        <v>#REF!</v>
      </c>
      <c r="C518" s="55" t="str">
        <f t="shared" si="71"/>
        <v>L-LATER-03</v>
      </c>
      <c r="D518" s="56" t="s">
        <v>638</v>
      </c>
      <c r="E518" s="51" t="s">
        <v>34</v>
      </c>
      <c r="F518" s="16" t="s">
        <v>94</v>
      </c>
      <c r="G518" s="17" t="s">
        <v>8</v>
      </c>
      <c r="H518" s="18">
        <v>35</v>
      </c>
      <c r="I518" s="18"/>
      <c r="J518" s="18">
        <v>80</v>
      </c>
      <c r="K518" s="56">
        <f t="shared" si="72"/>
        <v>24</v>
      </c>
      <c r="L518" s="56">
        <f t="shared" ref="L518" si="88">ROUNDUP(PI()*((K518/2)*(K518/2)),2)</f>
        <v>452.39</v>
      </c>
      <c r="M518" s="18" t="s">
        <v>763</v>
      </c>
      <c r="N518" s="15">
        <v>10</v>
      </c>
      <c r="O518" s="15" t="s">
        <v>2665</v>
      </c>
      <c r="P518" s="18">
        <v>2.5</v>
      </c>
      <c r="Q518" s="18" t="s">
        <v>639</v>
      </c>
      <c r="R518" s="17" t="s">
        <v>792</v>
      </c>
      <c r="S518" s="17" t="s">
        <v>2668</v>
      </c>
      <c r="T518" s="17" t="s">
        <v>1295</v>
      </c>
      <c r="U518" s="32" t="s">
        <v>1357</v>
      </c>
      <c r="V518" s="17" t="s">
        <v>1013</v>
      </c>
      <c r="W518" s="17" t="s">
        <v>2664</v>
      </c>
      <c r="X518" s="17" t="str">
        <f t="shared" ref="X518" si="89">IF(Y518="","",CONCATENATE(Y518,"  ",Z518,"  ",AA518,"  ",AB518,"  ",AC518,"  ",AD518,"  ",AE518,"  ",AF518,"  ",AG518,"  ",AH518,"  ",AI518,"  ",AJ518,"  ",AK518,"  ",AL518,"  ",AM518,"  ",AN518,"  ",AO518,"  ",AP518,"  ",AQ518))</f>
        <v/>
      </c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40"/>
      <c r="AT518" s="33" t="s">
        <v>807</v>
      </c>
      <c r="AU518" s="33" t="s">
        <v>1013</v>
      </c>
      <c r="AV518" s="36" t="s">
        <v>1016</v>
      </c>
      <c r="AW518" s="33" t="str">
        <f>IF(AT518="","",CONCATENATE(AT518,"-",AU518,"-",AV518))</f>
        <v>L-LATER-03</v>
      </c>
      <c r="AX518" s="33" t="s">
        <v>1013</v>
      </c>
      <c r="AZ518" s="81" t="str">
        <f t="shared" ref="AZ518" si="90">IF(F518="","",CONCATENATE(E518," ",F518," ",G518,"-",H518,"㎟","-",D518))</f>
        <v>0.6/1kV FR-CV 2C-35㎟-P</v>
      </c>
    </row>
    <row r="519" spans="1:52" s="4" customFormat="1" ht="25" hidden="1" customHeight="1">
      <c r="A519" s="60" t="str">
        <f t="shared" ref="A519" si="91">IFERROR(IF(MATCH($A$18,Y519:AQ519,0),"O","X"),"X")</f>
        <v>X</v>
      </c>
      <c r="B519" s="60" t="e">
        <f t="shared" ref="B519" si="92">IF(C518="",B517+1,B518+1)</f>
        <v>#REF!</v>
      </c>
      <c r="C519" s="55" t="str">
        <f t="shared" si="71"/>
        <v>L-LATER-04</v>
      </c>
      <c r="D519" s="56" t="s">
        <v>638</v>
      </c>
      <c r="E519" s="51" t="s">
        <v>34</v>
      </c>
      <c r="F519" s="16" t="s">
        <v>94</v>
      </c>
      <c r="G519" s="17" t="s">
        <v>8</v>
      </c>
      <c r="H519" s="18">
        <v>35</v>
      </c>
      <c r="I519" s="18"/>
      <c r="J519" s="18">
        <v>105</v>
      </c>
      <c r="K519" s="56">
        <f t="shared" si="72"/>
        <v>24</v>
      </c>
      <c r="L519" s="56">
        <f t="shared" ref="L519" si="93">ROUNDUP(PI()*((K519/2)*(K519/2)),2)</f>
        <v>452.39</v>
      </c>
      <c r="M519" s="18" t="s">
        <v>763</v>
      </c>
      <c r="N519" s="15">
        <v>10</v>
      </c>
      <c r="O519" s="15" t="s">
        <v>2665</v>
      </c>
      <c r="P519" s="18">
        <v>2.5</v>
      </c>
      <c r="Q519" s="18" t="s">
        <v>639</v>
      </c>
      <c r="R519" s="17" t="s">
        <v>792</v>
      </c>
      <c r="S519" s="17" t="s">
        <v>2667</v>
      </c>
      <c r="T519" s="17" t="s">
        <v>1295</v>
      </c>
      <c r="U519" s="32" t="s">
        <v>1357</v>
      </c>
      <c r="V519" s="17" t="s">
        <v>1013</v>
      </c>
      <c r="W519" s="17" t="s">
        <v>2664</v>
      </c>
      <c r="X519" s="17" t="str">
        <f t="shared" ref="X519" si="94">IF(Y519="","",CONCATENATE(Y519,"  ",Z519,"  ",AA519,"  ",AB519,"  ",AC519,"  ",AD519,"  ",AE519,"  ",AF519,"  ",AG519,"  ",AH519,"  ",AI519,"  ",AJ519,"  ",AK519,"  ",AL519,"  ",AM519,"  ",AN519,"  ",AO519,"  ",AP519,"  ",AQ519))</f>
        <v/>
      </c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40"/>
      <c r="AT519" s="33" t="s">
        <v>807</v>
      </c>
      <c r="AU519" s="33" t="s">
        <v>1013</v>
      </c>
      <c r="AV519" s="36" t="s">
        <v>1021</v>
      </c>
      <c r="AW519" s="33" t="str">
        <f>IF(AT519="","",CONCATENATE(AT519,"-",AU519,"-",AV519))</f>
        <v>L-LATER-04</v>
      </c>
      <c r="AX519" s="33" t="s">
        <v>1013</v>
      </c>
      <c r="AZ519" s="81" t="str">
        <f t="shared" ref="AZ519" si="95">IF(F519="","",CONCATENATE(E519," ",F519," ",G519,"-",H519,"㎟","-",D519))</f>
        <v>0.6/1kV FR-CV 2C-35㎟-P</v>
      </c>
    </row>
    <row r="520" spans="1:52" s="4" customFormat="1" ht="25" hidden="1" customHeight="1">
      <c r="A520" s="60" t="str">
        <f t="shared" si="74"/>
        <v>X</v>
      </c>
      <c r="B520" s="60"/>
      <c r="C520" s="55" t="str">
        <f t="shared" si="71"/>
        <v/>
      </c>
      <c r="D520" s="18"/>
      <c r="E520" s="51"/>
      <c r="F520" s="16"/>
      <c r="G520" s="17"/>
      <c r="H520" s="18"/>
      <c r="I520" s="18"/>
      <c r="J520" s="18"/>
      <c r="K520" s="56" t="str">
        <f t="shared" si="72"/>
        <v/>
      </c>
      <c r="L520" s="18"/>
      <c r="M520" s="18"/>
      <c r="N520" s="15"/>
      <c r="O520" s="15"/>
      <c r="P520" s="47"/>
      <c r="Q520" s="18"/>
      <c r="R520" s="17"/>
      <c r="S520" s="17"/>
      <c r="T520" s="17"/>
      <c r="U520" s="17"/>
      <c r="V520" s="17"/>
      <c r="W520" s="17"/>
      <c r="X520" s="17" t="str">
        <f t="shared" si="75"/>
        <v/>
      </c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40"/>
      <c r="AT520" s="33"/>
      <c r="AU520" s="33"/>
      <c r="AV520" s="33"/>
      <c r="AW520" s="33" t="str">
        <f t="shared" si="77"/>
        <v/>
      </c>
      <c r="AX520" s="33"/>
      <c r="AZ520" s="81" t="str">
        <f t="shared" si="76"/>
        <v/>
      </c>
    </row>
    <row r="521" spans="1:52" s="4" customFormat="1" ht="25" hidden="1" customHeight="1">
      <c r="A521" s="60" t="str">
        <f t="shared" si="74"/>
        <v>X</v>
      </c>
      <c r="B521" s="60" t="e">
        <f>IF(C520="",B516+1,B520+1)</f>
        <v>#REF!</v>
      </c>
      <c r="C521" s="55" t="str">
        <f t="shared" si="71"/>
        <v>L-ELUPS&amp;DC001-01</v>
      </c>
      <c r="D521" s="56" t="s">
        <v>638</v>
      </c>
      <c r="E521" s="51" t="s">
        <v>34</v>
      </c>
      <c r="F521" s="16" t="s">
        <v>108</v>
      </c>
      <c r="G521" s="17" t="s">
        <v>499</v>
      </c>
      <c r="H521" s="18">
        <v>25</v>
      </c>
      <c r="I521" s="18"/>
      <c r="J521" s="18">
        <v>32</v>
      </c>
      <c r="K521" s="56">
        <f t="shared" si="72"/>
        <v>23</v>
      </c>
      <c r="L521" s="56">
        <f>ROUNDUP(PI()*((K521/2)*(K521/2)),2)</f>
        <v>415.48</v>
      </c>
      <c r="M521" s="18" t="s">
        <v>1355</v>
      </c>
      <c r="N521" s="15" t="s">
        <v>2038</v>
      </c>
      <c r="O521" s="15">
        <v>0.38</v>
      </c>
      <c r="P521" s="18">
        <v>30</v>
      </c>
      <c r="Q521" s="18" t="s">
        <v>646</v>
      </c>
      <c r="R521" s="17" t="s">
        <v>792</v>
      </c>
      <c r="S521" s="17" t="s">
        <v>1139</v>
      </c>
      <c r="T521" s="17" t="s">
        <v>1178</v>
      </c>
      <c r="U521" s="17" t="s">
        <v>792</v>
      </c>
      <c r="V521" s="17" t="s">
        <v>450</v>
      </c>
      <c r="W521" s="17" t="s">
        <v>500</v>
      </c>
      <c r="X521" s="17" t="str">
        <f t="shared" si="75"/>
        <v xml:space="preserve">K-TF-330  K-TF-338  K-TF-342  K-TB-354                              </v>
      </c>
      <c r="Y521" s="17" t="s">
        <v>1797</v>
      </c>
      <c r="Z521" s="17" t="s">
        <v>1970</v>
      </c>
      <c r="AA521" s="17" t="s">
        <v>1971</v>
      </c>
      <c r="AB521" s="17" t="s">
        <v>1847</v>
      </c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40"/>
      <c r="AT521" s="33" t="s">
        <v>807</v>
      </c>
      <c r="AU521" s="33" t="s">
        <v>821</v>
      </c>
      <c r="AV521" s="36" t="s">
        <v>1014</v>
      </c>
      <c r="AW521" s="33" t="str">
        <f t="shared" ref="AW521:AW529" si="96">IF(AT521="","",CONCATENATE(AT521,"-",AU521,"-",AV521))</f>
        <v>L-ELUPS&amp;DC001-01</v>
      </c>
      <c r="AX521" s="33" t="s">
        <v>821</v>
      </c>
      <c r="AZ521" s="81" t="str">
        <f t="shared" si="76"/>
        <v>0.6/1kV FR-CV 3C-25㎟-P</v>
      </c>
    </row>
    <row r="522" spans="1:52" s="4" customFormat="1" ht="25" hidden="1" customHeight="1">
      <c r="A522" s="60" t="str">
        <f t="shared" si="74"/>
        <v>X</v>
      </c>
      <c r="B522" s="60" t="e">
        <f t="shared" si="70"/>
        <v>#REF!</v>
      </c>
      <c r="C522" s="55" t="str">
        <f t="shared" si="71"/>
        <v>L-ELHF002-02</v>
      </c>
      <c r="D522" s="56" t="s">
        <v>638</v>
      </c>
      <c r="E522" s="51" t="s">
        <v>34</v>
      </c>
      <c r="F522" s="16" t="s">
        <v>479</v>
      </c>
      <c r="G522" s="17" t="s">
        <v>467</v>
      </c>
      <c r="H522" s="18">
        <v>25</v>
      </c>
      <c r="I522" s="18"/>
      <c r="J522" s="18">
        <v>95</v>
      </c>
      <c r="K522" s="56">
        <f t="shared" si="72"/>
        <v>26</v>
      </c>
      <c r="L522" s="56">
        <f>ROUNDUP(PI()*((K522/2)*(K522/2)),2)</f>
        <v>530.92999999999995</v>
      </c>
      <c r="M522" s="18" t="s">
        <v>1654</v>
      </c>
      <c r="N522" s="15">
        <v>4</v>
      </c>
      <c r="O522" s="15">
        <v>0.38</v>
      </c>
      <c r="P522" s="18">
        <v>31.5</v>
      </c>
      <c r="Q522" s="18" t="s">
        <v>646</v>
      </c>
      <c r="R522" s="17" t="s">
        <v>792</v>
      </c>
      <c r="S522" s="17" t="s">
        <v>1139</v>
      </c>
      <c r="T522" s="17" t="s">
        <v>1178</v>
      </c>
      <c r="U522" s="17" t="s">
        <v>1333</v>
      </c>
      <c r="V522" s="17" t="s">
        <v>505</v>
      </c>
      <c r="W522" s="17" t="s">
        <v>451</v>
      </c>
      <c r="X522" s="17" t="str">
        <f t="shared" si="75"/>
        <v xml:space="preserve">K-TF-329  K-TF-328  K-TF-333  K-TF-332  K-TF-322  K-PC-564                          </v>
      </c>
      <c r="Y522" s="17" t="s">
        <v>1796</v>
      </c>
      <c r="Z522" s="17" t="s">
        <v>1969</v>
      </c>
      <c r="AA522" s="17" t="s">
        <v>1973</v>
      </c>
      <c r="AB522" s="17" t="s">
        <v>1974</v>
      </c>
      <c r="AC522" s="17" t="s">
        <v>1962</v>
      </c>
      <c r="AD522" s="17" t="s">
        <v>1848</v>
      </c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40"/>
      <c r="AT522" s="33" t="s">
        <v>807</v>
      </c>
      <c r="AU522" s="33" t="s">
        <v>824</v>
      </c>
      <c r="AV522" s="36" t="s">
        <v>1015</v>
      </c>
      <c r="AW522" s="33" t="str">
        <f t="shared" si="96"/>
        <v>L-ELHF002-02</v>
      </c>
      <c r="AX522" s="33" t="s">
        <v>824</v>
      </c>
      <c r="AZ522" s="81" t="str">
        <f t="shared" si="76"/>
        <v>0.6/1kV FR-CV 4C-25㎟-P</v>
      </c>
    </row>
    <row r="523" spans="1:52" s="4" customFormat="1" ht="25" hidden="1" customHeight="1">
      <c r="A523" s="60" t="str">
        <f t="shared" si="74"/>
        <v>X</v>
      </c>
      <c r="B523" s="60" t="e">
        <f t="shared" si="70"/>
        <v>#REF!</v>
      </c>
      <c r="C523" s="55" t="str">
        <f t="shared" si="71"/>
        <v>L-ELLP001-01</v>
      </c>
      <c r="D523" s="56" t="s">
        <v>638</v>
      </c>
      <c r="E523" s="51" t="s">
        <v>34</v>
      </c>
      <c r="F523" s="16" t="s">
        <v>94</v>
      </c>
      <c r="G523" s="17" t="s">
        <v>467</v>
      </c>
      <c r="H523" s="18">
        <v>10</v>
      </c>
      <c r="I523" s="18"/>
      <c r="J523" s="18">
        <v>20</v>
      </c>
      <c r="K523" s="56">
        <f t="shared" si="72"/>
        <v>20</v>
      </c>
      <c r="L523" s="56">
        <f t="shared" ref="L523:L529" si="97">ROUNDUP(PI()*((K523/2)*(K523/2)),2)</f>
        <v>314.15999999999997</v>
      </c>
      <c r="M523" s="18" t="s">
        <v>1661</v>
      </c>
      <c r="N523" s="15">
        <v>10</v>
      </c>
      <c r="O523" s="15">
        <v>0.38</v>
      </c>
      <c r="P523" s="18">
        <v>25</v>
      </c>
      <c r="Q523" s="18" t="s">
        <v>646</v>
      </c>
      <c r="R523" s="17" t="s">
        <v>792</v>
      </c>
      <c r="S523" s="17" t="s">
        <v>1139</v>
      </c>
      <c r="T523" s="17" t="s">
        <v>1178</v>
      </c>
      <c r="U523" s="17" t="s">
        <v>792</v>
      </c>
      <c r="V523" s="17" t="s">
        <v>501</v>
      </c>
      <c r="W523" s="17" t="s">
        <v>502</v>
      </c>
      <c r="X523" s="17" t="str">
        <f t="shared" si="75"/>
        <v xml:space="preserve">K-TF-330                                    </v>
      </c>
      <c r="Y523" s="17" t="s">
        <v>1849</v>
      </c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40"/>
      <c r="AT523" s="33" t="s">
        <v>807</v>
      </c>
      <c r="AU523" s="33" t="s">
        <v>822</v>
      </c>
      <c r="AV523" s="36" t="s">
        <v>1014</v>
      </c>
      <c r="AW523" s="33" t="str">
        <f t="shared" si="96"/>
        <v>L-ELLP001-01</v>
      </c>
      <c r="AX523" s="33" t="s">
        <v>822</v>
      </c>
      <c r="AZ523" s="81" t="str">
        <f t="shared" si="76"/>
        <v>0.6/1kV FR-CV 4C-10㎟-P</v>
      </c>
    </row>
    <row r="524" spans="1:52" s="4" customFormat="1" ht="25" hidden="1" customHeight="1">
      <c r="A524" s="60" t="str">
        <f t="shared" si="74"/>
        <v>X</v>
      </c>
      <c r="B524" s="60" t="e">
        <f t="shared" si="70"/>
        <v>#REF!</v>
      </c>
      <c r="C524" s="55" t="str">
        <f t="shared" si="71"/>
        <v>L-HVPC001G-01</v>
      </c>
      <c r="D524" s="56" t="s">
        <v>638</v>
      </c>
      <c r="E524" s="51" t="s">
        <v>34</v>
      </c>
      <c r="F524" s="16" t="s">
        <v>94</v>
      </c>
      <c r="G524" s="17" t="s">
        <v>518</v>
      </c>
      <c r="H524" s="18">
        <v>10</v>
      </c>
      <c r="I524" s="18"/>
      <c r="J524" s="18">
        <v>34</v>
      </c>
      <c r="K524" s="56">
        <f t="shared" si="72"/>
        <v>20</v>
      </c>
      <c r="L524" s="56">
        <f t="shared" si="97"/>
        <v>314.15999999999997</v>
      </c>
      <c r="M524" s="18" t="s">
        <v>1784</v>
      </c>
      <c r="N524" s="15">
        <v>16</v>
      </c>
      <c r="O524" s="15">
        <v>0.38</v>
      </c>
      <c r="P524" s="18">
        <v>21</v>
      </c>
      <c r="Q524" s="18" t="s">
        <v>646</v>
      </c>
      <c r="R524" s="17" t="s">
        <v>792</v>
      </c>
      <c r="S524" s="17" t="s">
        <v>1139</v>
      </c>
      <c r="T524" s="17" t="s">
        <v>1178</v>
      </c>
      <c r="U524" s="17" t="s">
        <v>792</v>
      </c>
      <c r="V524" s="17" t="s">
        <v>519</v>
      </c>
      <c r="W524" s="17" t="s">
        <v>520</v>
      </c>
      <c r="X524" s="17" t="str">
        <f t="shared" si="75"/>
        <v xml:space="preserve">K-TF-330  K-TF-338  K-TF-341                                </v>
      </c>
      <c r="Y524" s="17" t="s">
        <v>1849</v>
      </c>
      <c r="Z524" s="17" t="s">
        <v>1970</v>
      </c>
      <c r="AA524" s="17" t="s">
        <v>1975</v>
      </c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40"/>
      <c r="AT524" s="33" t="s">
        <v>807</v>
      </c>
      <c r="AU524" s="33" t="s">
        <v>832</v>
      </c>
      <c r="AV524" s="36" t="s">
        <v>1014</v>
      </c>
      <c r="AW524" s="33" t="str">
        <f t="shared" si="96"/>
        <v>L-HVPC001G-01</v>
      </c>
      <c r="AX524" s="33" t="s">
        <v>832</v>
      </c>
      <c r="AZ524" s="81" t="str">
        <f t="shared" si="76"/>
        <v>0.6/1kV FR-CV 4C-10㎟-P</v>
      </c>
    </row>
    <row r="525" spans="1:52" s="4" customFormat="1" ht="25" hidden="1" customHeight="1">
      <c r="A525" s="60" t="str">
        <f t="shared" si="74"/>
        <v>X</v>
      </c>
      <c r="B525" s="60" t="e">
        <f t="shared" si="70"/>
        <v>#REF!</v>
      </c>
      <c r="C525" s="55" t="str">
        <f t="shared" si="71"/>
        <v>L-HVPC001H-01</v>
      </c>
      <c r="D525" s="56" t="s">
        <v>638</v>
      </c>
      <c r="E525" s="51" t="s">
        <v>34</v>
      </c>
      <c r="F525" s="16" t="s">
        <v>94</v>
      </c>
      <c r="G525" s="17" t="s">
        <v>518</v>
      </c>
      <c r="H525" s="18">
        <v>10</v>
      </c>
      <c r="I525" s="18"/>
      <c r="J525" s="18">
        <v>28</v>
      </c>
      <c r="K525" s="56">
        <f t="shared" si="72"/>
        <v>20</v>
      </c>
      <c r="L525" s="56">
        <f t="shared" si="97"/>
        <v>314.15999999999997</v>
      </c>
      <c r="M525" s="18" t="s">
        <v>1785</v>
      </c>
      <c r="N525" s="15">
        <v>21</v>
      </c>
      <c r="O525" s="15">
        <v>0.38</v>
      </c>
      <c r="P525" s="18">
        <v>21</v>
      </c>
      <c r="Q525" s="18" t="s">
        <v>646</v>
      </c>
      <c r="R525" s="17" t="s">
        <v>792</v>
      </c>
      <c r="S525" s="17" t="s">
        <v>1139</v>
      </c>
      <c r="T525" s="17" t="s">
        <v>1178</v>
      </c>
      <c r="U525" s="17" t="s">
        <v>792</v>
      </c>
      <c r="V525" s="17" t="s">
        <v>521</v>
      </c>
      <c r="W525" s="17" t="s">
        <v>522</v>
      </c>
      <c r="X525" s="17" t="str">
        <f t="shared" si="75"/>
        <v xml:space="preserve">K-TF-330                                    </v>
      </c>
      <c r="Y525" s="17" t="s">
        <v>1849</v>
      </c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40"/>
      <c r="AT525" s="33" t="s">
        <v>807</v>
      </c>
      <c r="AU525" s="33" t="s">
        <v>833</v>
      </c>
      <c r="AV525" s="36" t="s">
        <v>1014</v>
      </c>
      <c r="AW525" s="33" t="str">
        <f t="shared" si="96"/>
        <v>L-HVPC001H-01</v>
      </c>
      <c r="AX525" s="33" t="s">
        <v>833</v>
      </c>
      <c r="AZ525" s="81" t="str">
        <f t="shared" si="76"/>
        <v>0.6/1kV FR-CV 4C-10㎟-P</v>
      </c>
    </row>
    <row r="526" spans="1:52" s="4" customFormat="1" ht="25" hidden="1" customHeight="1">
      <c r="A526" s="60" t="str">
        <f t="shared" si="74"/>
        <v>X</v>
      </c>
      <c r="B526" s="60" t="e">
        <f t="shared" si="70"/>
        <v>#REF!</v>
      </c>
      <c r="C526" s="55" t="str">
        <f t="shared" si="71"/>
        <v>L-HVPC001I-01</v>
      </c>
      <c r="D526" s="56" t="s">
        <v>638</v>
      </c>
      <c r="E526" s="51" t="s">
        <v>34</v>
      </c>
      <c r="F526" s="16" t="s">
        <v>108</v>
      </c>
      <c r="G526" s="17" t="s">
        <v>467</v>
      </c>
      <c r="H526" s="18">
        <v>10</v>
      </c>
      <c r="I526" s="18"/>
      <c r="J526" s="18">
        <v>26</v>
      </c>
      <c r="K526" s="56">
        <f t="shared" si="72"/>
        <v>20</v>
      </c>
      <c r="L526" s="56">
        <f t="shared" si="97"/>
        <v>314.15999999999997</v>
      </c>
      <c r="M526" s="18" t="s">
        <v>1786</v>
      </c>
      <c r="N526" s="15">
        <v>19</v>
      </c>
      <c r="O526" s="15">
        <v>0.38</v>
      </c>
      <c r="P526" s="18">
        <v>21</v>
      </c>
      <c r="Q526" s="18" t="s">
        <v>646</v>
      </c>
      <c r="R526" s="17" t="s">
        <v>792</v>
      </c>
      <c r="S526" s="17" t="s">
        <v>1139</v>
      </c>
      <c r="T526" s="17" t="s">
        <v>1178</v>
      </c>
      <c r="U526" s="17" t="s">
        <v>792</v>
      </c>
      <c r="V526" s="17" t="s">
        <v>523</v>
      </c>
      <c r="W526" s="17" t="s">
        <v>524</v>
      </c>
      <c r="X526" s="17" t="str">
        <f t="shared" si="75"/>
        <v xml:space="preserve">K-TF-330                                    </v>
      </c>
      <c r="Y526" s="17" t="s">
        <v>1849</v>
      </c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40"/>
      <c r="AT526" s="33" t="s">
        <v>807</v>
      </c>
      <c r="AU526" s="33" t="s">
        <v>834</v>
      </c>
      <c r="AV526" s="36" t="s">
        <v>1014</v>
      </c>
      <c r="AW526" s="33" t="str">
        <f t="shared" si="96"/>
        <v>L-HVPC001I-01</v>
      </c>
      <c r="AX526" s="33" t="s">
        <v>834</v>
      </c>
      <c r="AZ526" s="81" t="str">
        <f t="shared" si="76"/>
        <v>0.6/1kV FR-CV 4C-10㎟-P</v>
      </c>
    </row>
    <row r="527" spans="1:52" s="4" customFormat="1" ht="25" hidden="1" customHeight="1">
      <c r="A527" s="60" t="str">
        <f t="shared" si="74"/>
        <v>X</v>
      </c>
      <c r="B527" s="60" t="e">
        <f t="shared" si="70"/>
        <v>#REF!</v>
      </c>
      <c r="C527" s="55" t="str">
        <f t="shared" si="71"/>
        <v>L-HVPC001J-01</v>
      </c>
      <c r="D527" s="56" t="s">
        <v>638</v>
      </c>
      <c r="E527" s="51" t="s">
        <v>34</v>
      </c>
      <c r="F527" s="16" t="s">
        <v>94</v>
      </c>
      <c r="G527" s="17" t="s">
        <v>10</v>
      </c>
      <c r="H527" s="18">
        <v>10</v>
      </c>
      <c r="I527" s="18"/>
      <c r="J527" s="18">
        <v>24</v>
      </c>
      <c r="K527" s="56">
        <f t="shared" si="72"/>
        <v>20</v>
      </c>
      <c r="L527" s="56">
        <f t="shared" si="97"/>
        <v>314.15999999999997</v>
      </c>
      <c r="M527" s="18" t="s">
        <v>1787</v>
      </c>
      <c r="N527" s="15">
        <v>17</v>
      </c>
      <c r="O527" s="15">
        <v>0.38</v>
      </c>
      <c r="P527" s="18">
        <v>21</v>
      </c>
      <c r="Q527" s="18" t="s">
        <v>646</v>
      </c>
      <c r="R527" s="17" t="s">
        <v>792</v>
      </c>
      <c r="S527" s="17" t="s">
        <v>1139</v>
      </c>
      <c r="T527" s="17" t="s">
        <v>1178</v>
      </c>
      <c r="U527" s="17" t="s">
        <v>792</v>
      </c>
      <c r="V527" s="17" t="s">
        <v>454</v>
      </c>
      <c r="W527" s="17" t="s">
        <v>525</v>
      </c>
      <c r="X527" s="17" t="str">
        <f t="shared" si="75"/>
        <v xml:space="preserve">K-TF-330                                    </v>
      </c>
      <c r="Y527" s="17" t="s">
        <v>1849</v>
      </c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40"/>
      <c r="AT527" s="33" t="s">
        <v>807</v>
      </c>
      <c r="AU527" s="33" t="s">
        <v>835</v>
      </c>
      <c r="AV527" s="36" t="s">
        <v>1014</v>
      </c>
      <c r="AW527" s="33" t="str">
        <f t="shared" si="96"/>
        <v>L-HVPC001J-01</v>
      </c>
      <c r="AX527" s="33" t="s">
        <v>835</v>
      </c>
      <c r="AZ527" s="81" t="str">
        <f t="shared" si="76"/>
        <v>0.6/1kV FR-CV 4C-10㎟-P</v>
      </c>
    </row>
    <row r="528" spans="1:52" s="4" customFormat="1" ht="25" hidden="1" customHeight="1">
      <c r="A528" s="60" t="str">
        <f t="shared" si="74"/>
        <v>X</v>
      </c>
      <c r="B528" s="60" t="e">
        <f t="shared" ref="B528:B591" si="98">IF(C527="",B526+1,B527+1)</f>
        <v>#REF!</v>
      </c>
      <c r="C528" s="55" t="str">
        <f t="shared" si="71"/>
        <v>L-HVPC001K-01</v>
      </c>
      <c r="D528" s="56" t="s">
        <v>638</v>
      </c>
      <c r="E528" s="51" t="s">
        <v>34</v>
      </c>
      <c r="F528" s="16" t="s">
        <v>94</v>
      </c>
      <c r="G528" s="17" t="s">
        <v>467</v>
      </c>
      <c r="H528" s="18">
        <v>10</v>
      </c>
      <c r="I528" s="18"/>
      <c r="J528" s="18">
        <v>48</v>
      </c>
      <c r="K528" s="56">
        <f t="shared" si="72"/>
        <v>20</v>
      </c>
      <c r="L528" s="56">
        <f t="shared" si="97"/>
        <v>314.15999999999997</v>
      </c>
      <c r="M528" s="18" t="s">
        <v>1788</v>
      </c>
      <c r="N528" s="15">
        <v>17</v>
      </c>
      <c r="O528" s="15">
        <v>0.38</v>
      </c>
      <c r="P528" s="18">
        <v>21</v>
      </c>
      <c r="Q528" s="18" t="s">
        <v>646</v>
      </c>
      <c r="R528" s="17" t="s">
        <v>792</v>
      </c>
      <c r="S528" s="17" t="s">
        <v>1139</v>
      </c>
      <c r="T528" s="17" t="s">
        <v>1178</v>
      </c>
      <c r="U528" s="17" t="s">
        <v>792</v>
      </c>
      <c r="V528" s="17" t="s">
        <v>455</v>
      </c>
      <c r="W528" s="17" t="s">
        <v>526</v>
      </c>
      <c r="X528" s="17" t="str">
        <f t="shared" si="75"/>
        <v xml:space="preserve">K-TF-330  K-TF-328  K-TF-318  K-TB-315                              </v>
      </c>
      <c r="Y528" s="17" t="s">
        <v>1849</v>
      </c>
      <c r="Z528" s="17" t="s">
        <v>1850</v>
      </c>
      <c r="AA528" s="17" t="s">
        <v>1851</v>
      </c>
      <c r="AB528" s="17" t="s">
        <v>1852</v>
      </c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40"/>
      <c r="AT528" s="33" t="s">
        <v>807</v>
      </c>
      <c r="AU528" s="33" t="s">
        <v>836</v>
      </c>
      <c r="AV528" s="36" t="s">
        <v>1014</v>
      </c>
      <c r="AW528" s="33" t="str">
        <f t="shared" si="96"/>
        <v>L-HVPC001K-01</v>
      </c>
      <c r="AX528" s="33" t="s">
        <v>836</v>
      </c>
      <c r="AZ528" s="81" t="str">
        <f t="shared" si="76"/>
        <v>0.6/1kV FR-CV 4C-10㎟-P</v>
      </c>
    </row>
    <row r="529" spans="1:52" s="4" customFormat="1" ht="25" hidden="1" customHeight="1">
      <c r="A529" s="60" t="str">
        <f t="shared" si="74"/>
        <v>X</v>
      </c>
      <c r="B529" s="60" t="e">
        <f t="shared" si="98"/>
        <v>#REF!</v>
      </c>
      <c r="C529" s="55" t="str">
        <f t="shared" si="71"/>
        <v>L-HVPC001L-01</v>
      </c>
      <c r="D529" s="56" t="s">
        <v>638</v>
      </c>
      <c r="E529" s="51" t="s">
        <v>34</v>
      </c>
      <c r="F529" s="16" t="s">
        <v>479</v>
      </c>
      <c r="G529" s="17" t="s">
        <v>10</v>
      </c>
      <c r="H529" s="18">
        <v>10</v>
      </c>
      <c r="I529" s="18"/>
      <c r="J529" s="18">
        <v>46</v>
      </c>
      <c r="K529" s="56">
        <f t="shared" si="72"/>
        <v>20</v>
      </c>
      <c r="L529" s="56">
        <f t="shared" si="97"/>
        <v>314.15999999999997</v>
      </c>
      <c r="M529" s="18" t="s">
        <v>1789</v>
      </c>
      <c r="N529" s="15">
        <v>15</v>
      </c>
      <c r="O529" s="15">
        <v>0.38</v>
      </c>
      <c r="P529" s="18">
        <v>21</v>
      </c>
      <c r="Q529" s="18" t="s">
        <v>646</v>
      </c>
      <c r="R529" s="17" t="s">
        <v>792</v>
      </c>
      <c r="S529" s="17" t="s">
        <v>1139</v>
      </c>
      <c r="T529" s="17" t="s">
        <v>1178</v>
      </c>
      <c r="U529" s="17" t="s">
        <v>792</v>
      </c>
      <c r="V529" s="17" t="s">
        <v>527</v>
      </c>
      <c r="W529" s="17" t="s">
        <v>528</v>
      </c>
      <c r="X529" s="17" t="str">
        <f t="shared" si="75"/>
        <v xml:space="preserve">K-TF-330  K-TF-328  K-TF-318  K-TB-315                              </v>
      </c>
      <c r="Y529" s="17" t="s">
        <v>1849</v>
      </c>
      <c r="Z529" s="17" t="s">
        <v>1850</v>
      </c>
      <c r="AA529" s="17" t="s">
        <v>1851</v>
      </c>
      <c r="AB529" s="17" t="s">
        <v>1852</v>
      </c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40"/>
      <c r="AT529" s="33" t="s">
        <v>807</v>
      </c>
      <c r="AU529" s="33" t="s">
        <v>837</v>
      </c>
      <c r="AV529" s="36" t="s">
        <v>1014</v>
      </c>
      <c r="AW529" s="33" t="str">
        <f t="shared" si="96"/>
        <v>L-HVPC001L-01</v>
      </c>
      <c r="AX529" s="33" t="s">
        <v>837</v>
      </c>
      <c r="AZ529" s="81" t="str">
        <f t="shared" si="76"/>
        <v>0.6/1kV FR-CV 4C-10㎟-P</v>
      </c>
    </row>
    <row r="530" spans="1:52" s="4" customFormat="1" ht="25" hidden="1" customHeight="1">
      <c r="A530" s="60" t="str">
        <f t="shared" si="74"/>
        <v>X</v>
      </c>
      <c r="B530" s="60" t="e">
        <f t="shared" si="98"/>
        <v>#REF!</v>
      </c>
      <c r="C530" s="55" t="str">
        <f t="shared" si="71"/>
        <v>L-ELEP001A-01</v>
      </c>
      <c r="D530" s="56" t="s">
        <v>638</v>
      </c>
      <c r="E530" s="51" t="s">
        <v>34</v>
      </c>
      <c r="F530" s="16" t="s">
        <v>94</v>
      </c>
      <c r="G530" s="17" t="s">
        <v>155</v>
      </c>
      <c r="H530" s="18">
        <v>4</v>
      </c>
      <c r="I530" s="18"/>
      <c r="J530" s="18">
        <v>30</v>
      </c>
      <c r="K530" s="56">
        <f t="shared" si="72"/>
        <v>13</v>
      </c>
      <c r="L530" s="56">
        <f t="shared" ref="L530:L536" si="99">ROUNDUP(PI()*((K530/2)*(K530/2)),2)</f>
        <v>132.73999999999998</v>
      </c>
      <c r="M530" s="18" t="s">
        <v>1662</v>
      </c>
      <c r="N530" s="15">
        <v>23</v>
      </c>
      <c r="O530" s="15">
        <v>0.22</v>
      </c>
      <c r="P530" s="18">
        <v>2.8</v>
      </c>
      <c r="Q530" s="18" t="s">
        <v>646</v>
      </c>
      <c r="R530" s="17" t="s">
        <v>792</v>
      </c>
      <c r="S530" s="17" t="s">
        <v>1139</v>
      </c>
      <c r="T530" s="17" t="s">
        <v>1178</v>
      </c>
      <c r="U530" s="17" t="s">
        <v>1333</v>
      </c>
      <c r="V530" s="17" t="s">
        <v>506</v>
      </c>
      <c r="W530" s="17" t="s">
        <v>452</v>
      </c>
      <c r="X530" s="17" t="str">
        <f t="shared" si="75"/>
        <v xml:space="preserve">K-TF-330                                    </v>
      </c>
      <c r="Y530" s="17" t="s">
        <v>1849</v>
      </c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40"/>
      <c r="AT530" s="33" t="s">
        <v>807</v>
      </c>
      <c r="AU530" s="33" t="s">
        <v>825</v>
      </c>
      <c r="AV530" s="36" t="s">
        <v>1029</v>
      </c>
      <c r="AW530" s="33" t="str">
        <f>IF(AT530="","",CONCATENATE(AT530,"-",AU530,"-",AV530))</f>
        <v>L-ELEP001A-01</v>
      </c>
      <c r="AX530" s="33" t="s">
        <v>825</v>
      </c>
      <c r="AZ530" s="81" t="str">
        <f t="shared" si="76"/>
        <v>0.6/1kV FR-CV 2C-4㎟-P</v>
      </c>
    </row>
    <row r="531" spans="1:52" s="4" customFormat="1" ht="25" hidden="1" customHeight="1">
      <c r="A531" s="60" t="str">
        <f t="shared" si="74"/>
        <v>X</v>
      </c>
      <c r="B531" s="60" t="e">
        <f t="shared" si="98"/>
        <v>#REF!</v>
      </c>
      <c r="C531" s="55" t="str">
        <f t="shared" si="71"/>
        <v>L-MEPP001B-01</v>
      </c>
      <c r="D531" s="56" t="s">
        <v>638</v>
      </c>
      <c r="E531" s="51" t="s">
        <v>34</v>
      </c>
      <c r="F531" s="16" t="s">
        <v>108</v>
      </c>
      <c r="G531" s="17" t="s">
        <v>499</v>
      </c>
      <c r="H531" s="18">
        <v>6</v>
      </c>
      <c r="I531" s="18"/>
      <c r="J531" s="18">
        <v>35</v>
      </c>
      <c r="K531" s="56">
        <f t="shared" si="72"/>
        <v>14.5</v>
      </c>
      <c r="L531" s="56">
        <f t="shared" si="99"/>
        <v>165.13</v>
      </c>
      <c r="M531" s="18" t="s">
        <v>1663</v>
      </c>
      <c r="N531" s="15">
        <v>7</v>
      </c>
      <c r="O531" s="15">
        <v>0.22</v>
      </c>
      <c r="P531" s="18">
        <v>2.5</v>
      </c>
      <c r="Q531" s="18" t="s">
        <v>648</v>
      </c>
      <c r="R531" s="17" t="s">
        <v>792</v>
      </c>
      <c r="S531" s="17" t="s">
        <v>1139</v>
      </c>
      <c r="T531" s="17" t="s">
        <v>1178</v>
      </c>
      <c r="U531" s="17" t="s">
        <v>796</v>
      </c>
      <c r="V531" s="17" t="s">
        <v>541</v>
      </c>
      <c r="W531" s="17" t="s">
        <v>2452</v>
      </c>
      <c r="X531" s="17" t="str">
        <f t="shared" si="75"/>
        <v xml:space="preserve">K-TF-330  K-TF-328  K-TF-318  K-TB-315                              </v>
      </c>
      <c r="Y531" s="17" t="s">
        <v>1849</v>
      </c>
      <c r="Z531" s="17" t="s">
        <v>1850</v>
      </c>
      <c r="AA531" s="17" t="s">
        <v>1853</v>
      </c>
      <c r="AB531" s="17" t="s">
        <v>1852</v>
      </c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40"/>
      <c r="AT531" s="33" t="s">
        <v>807</v>
      </c>
      <c r="AU531" s="33" t="s">
        <v>848</v>
      </c>
      <c r="AV531" s="36" t="s">
        <v>1014</v>
      </c>
      <c r="AW531" s="33" t="str">
        <f>IF(AT531="","",CONCATENATE(AT531,"-",AU531,"-",AV531))</f>
        <v>L-MEPP001B-01</v>
      </c>
      <c r="AX531" s="33" t="s">
        <v>848</v>
      </c>
      <c r="AZ531" s="81" t="str">
        <f t="shared" si="76"/>
        <v>0.6/1kV FR-CV 3C-6㎟-P</v>
      </c>
    </row>
    <row r="532" spans="1:52" s="4" customFormat="1" ht="25" hidden="1" customHeight="1">
      <c r="A532" s="60" t="str">
        <f t="shared" si="74"/>
        <v>X</v>
      </c>
      <c r="B532" s="60" t="e">
        <f t="shared" si="98"/>
        <v>#REF!</v>
      </c>
      <c r="C532" s="55" t="str">
        <f t="shared" ref="C532:C560" si="100">AW532</f>
        <v>L-ELLV501-01</v>
      </c>
      <c r="D532" s="56" t="s">
        <v>638</v>
      </c>
      <c r="E532" s="51" t="s">
        <v>106</v>
      </c>
      <c r="F532" s="16" t="s">
        <v>108</v>
      </c>
      <c r="G532" s="17" t="s">
        <v>155</v>
      </c>
      <c r="H532" s="18">
        <v>4</v>
      </c>
      <c r="I532" s="18"/>
      <c r="J532" s="18">
        <v>26</v>
      </c>
      <c r="K532" s="56">
        <f t="shared" ref="K532:K595" si="101">IF(AZ532="","",(VLOOKUP(AZ532,cable,2,FALSE)))</f>
        <v>13</v>
      </c>
      <c r="L532" s="56">
        <f t="shared" si="99"/>
        <v>132.73999999999998</v>
      </c>
      <c r="M532" s="18" t="s">
        <v>1356</v>
      </c>
      <c r="N532" s="15" t="s">
        <v>2037</v>
      </c>
      <c r="O532" s="15">
        <v>0.22</v>
      </c>
      <c r="P532" s="18">
        <v>0.5</v>
      </c>
      <c r="Q532" s="18" t="s">
        <v>646</v>
      </c>
      <c r="R532" s="17" t="s">
        <v>792</v>
      </c>
      <c r="S532" s="17" t="s">
        <v>1139</v>
      </c>
      <c r="T532" s="17" t="s">
        <v>1178</v>
      </c>
      <c r="U532" s="17" t="s">
        <v>792</v>
      </c>
      <c r="V532" s="17" t="s">
        <v>535</v>
      </c>
      <c r="W532" s="17" t="s">
        <v>457</v>
      </c>
      <c r="X532" s="17" t="str">
        <f t="shared" si="75"/>
        <v xml:space="preserve">K-TF-330  K-TF-328  K-TF-321  K-TF-320                              </v>
      </c>
      <c r="Y532" s="17" t="s">
        <v>1849</v>
      </c>
      <c r="Z532" s="17" t="s">
        <v>1850</v>
      </c>
      <c r="AA532" s="17" t="s">
        <v>1855</v>
      </c>
      <c r="AB532" s="17" t="s">
        <v>1856</v>
      </c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40"/>
      <c r="AT532" s="33" t="s">
        <v>807</v>
      </c>
      <c r="AU532" s="33" t="s">
        <v>843</v>
      </c>
      <c r="AV532" s="36" t="s">
        <v>1014</v>
      </c>
      <c r="AW532" s="33" t="str">
        <f t="shared" si="77"/>
        <v>L-ELLV501-01</v>
      </c>
      <c r="AX532" s="33" t="s">
        <v>843</v>
      </c>
      <c r="AZ532" s="81" t="str">
        <f t="shared" si="76"/>
        <v>0.6/1kV FR-CV 2C-4㎟-P</v>
      </c>
    </row>
    <row r="533" spans="1:52" s="4" customFormat="1" ht="25" hidden="1" customHeight="1">
      <c r="A533" s="60" t="str">
        <f t="shared" si="74"/>
        <v>X</v>
      </c>
      <c r="B533" s="60" t="e">
        <f t="shared" si="98"/>
        <v>#REF!</v>
      </c>
      <c r="C533" s="55" t="str">
        <f t="shared" si="100"/>
        <v>L-ELLV601-01</v>
      </c>
      <c r="D533" s="56" t="s">
        <v>638</v>
      </c>
      <c r="E533" s="51" t="s">
        <v>34</v>
      </c>
      <c r="F533" s="16" t="s">
        <v>94</v>
      </c>
      <c r="G533" s="17" t="s">
        <v>531</v>
      </c>
      <c r="H533" s="18">
        <v>4</v>
      </c>
      <c r="I533" s="18"/>
      <c r="J533" s="18">
        <v>38</v>
      </c>
      <c r="K533" s="56">
        <f t="shared" si="101"/>
        <v>13</v>
      </c>
      <c r="L533" s="56">
        <f t="shared" si="99"/>
        <v>132.73999999999998</v>
      </c>
      <c r="M533" s="18" t="s">
        <v>1520</v>
      </c>
      <c r="N533" s="15" t="s">
        <v>2037</v>
      </c>
      <c r="O533" s="15">
        <v>0.22</v>
      </c>
      <c r="P533" s="18">
        <v>0.5</v>
      </c>
      <c r="Q533" s="18" t="s">
        <v>646</v>
      </c>
      <c r="R533" s="17" t="s">
        <v>792</v>
      </c>
      <c r="S533" s="17" t="s">
        <v>1139</v>
      </c>
      <c r="T533" s="17" t="s">
        <v>1178</v>
      </c>
      <c r="U533" s="17" t="s">
        <v>792</v>
      </c>
      <c r="V533" s="17" t="s">
        <v>536</v>
      </c>
      <c r="W533" s="17" t="s">
        <v>457</v>
      </c>
      <c r="X533" s="17" t="str">
        <f t="shared" si="75"/>
        <v xml:space="preserve">K-TF-330  K-TF-333  K-TF-332                                </v>
      </c>
      <c r="Y533" s="17" t="s">
        <v>1849</v>
      </c>
      <c r="Z533" s="17" t="s">
        <v>1973</v>
      </c>
      <c r="AA533" s="17" t="s">
        <v>1974</v>
      </c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40"/>
      <c r="AT533" s="33" t="s">
        <v>807</v>
      </c>
      <c r="AU533" s="33" t="s">
        <v>844</v>
      </c>
      <c r="AV533" s="36" t="s">
        <v>1014</v>
      </c>
      <c r="AW533" s="33" t="str">
        <f t="shared" si="77"/>
        <v>L-ELLV601-01</v>
      </c>
      <c r="AX533" s="33" t="s">
        <v>844</v>
      </c>
      <c r="AZ533" s="81" t="str">
        <f t="shared" si="76"/>
        <v>0.6/1kV FR-CV 2C-4㎟-P</v>
      </c>
    </row>
    <row r="534" spans="1:52" s="4" customFormat="1" ht="25" hidden="1" customHeight="1">
      <c r="A534" s="60" t="str">
        <f t="shared" si="74"/>
        <v>X</v>
      </c>
      <c r="B534" s="60" t="e">
        <f t="shared" si="98"/>
        <v>#REF!</v>
      </c>
      <c r="C534" s="55" t="str">
        <f t="shared" si="100"/>
        <v>L-ELLV701-01</v>
      </c>
      <c r="D534" s="56" t="s">
        <v>638</v>
      </c>
      <c r="E534" s="51" t="s">
        <v>478</v>
      </c>
      <c r="F534" s="16" t="s">
        <v>108</v>
      </c>
      <c r="G534" s="17" t="s">
        <v>8</v>
      </c>
      <c r="H534" s="18">
        <v>4</v>
      </c>
      <c r="I534" s="18"/>
      <c r="J534" s="18">
        <v>30</v>
      </c>
      <c r="K534" s="56">
        <f t="shared" si="101"/>
        <v>13</v>
      </c>
      <c r="L534" s="56">
        <f t="shared" si="99"/>
        <v>132.73999999999998</v>
      </c>
      <c r="M534" s="18" t="s">
        <v>1355</v>
      </c>
      <c r="N534" s="15" t="s">
        <v>2037</v>
      </c>
      <c r="O534" s="15">
        <v>0.22</v>
      </c>
      <c r="P534" s="18">
        <v>0.5</v>
      </c>
      <c r="Q534" s="18" t="s">
        <v>646</v>
      </c>
      <c r="R534" s="17" t="s">
        <v>792</v>
      </c>
      <c r="S534" s="17" t="s">
        <v>1139</v>
      </c>
      <c r="T534" s="17" t="s">
        <v>1178</v>
      </c>
      <c r="U534" s="17" t="s">
        <v>792</v>
      </c>
      <c r="V534" s="17" t="s">
        <v>537</v>
      </c>
      <c r="W534" s="17" t="s">
        <v>457</v>
      </c>
      <c r="X534" s="17" t="str">
        <f t="shared" si="75"/>
        <v xml:space="preserve">K-TF-330  K-TF-338  K-TF-341  K-TF-340                              </v>
      </c>
      <c r="Y534" s="17" t="s">
        <v>1797</v>
      </c>
      <c r="Z534" s="17" t="s">
        <v>1970</v>
      </c>
      <c r="AA534" s="17" t="s">
        <v>1975</v>
      </c>
      <c r="AB534" s="17" t="s">
        <v>1976</v>
      </c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40"/>
      <c r="AT534" s="33" t="s">
        <v>807</v>
      </c>
      <c r="AU534" s="33" t="s">
        <v>845</v>
      </c>
      <c r="AV534" s="36" t="s">
        <v>1014</v>
      </c>
      <c r="AW534" s="33" t="str">
        <f t="shared" si="77"/>
        <v>L-ELLV701-01</v>
      </c>
      <c r="AX534" s="33" t="s">
        <v>845</v>
      </c>
      <c r="AZ534" s="81" t="str">
        <f t="shared" si="76"/>
        <v>0.6/1kV FR-CV 2C-4㎟-P</v>
      </c>
    </row>
    <row r="535" spans="1:52" s="4" customFormat="1" ht="25" hidden="1" customHeight="1">
      <c r="A535" s="60" t="str">
        <f t="shared" si="74"/>
        <v>X</v>
      </c>
      <c r="B535" s="60" t="e">
        <f t="shared" si="98"/>
        <v>#REF!</v>
      </c>
      <c r="C535" s="55" t="str">
        <f t="shared" si="100"/>
        <v>L-ELLV801-01</v>
      </c>
      <c r="D535" s="56" t="s">
        <v>638</v>
      </c>
      <c r="E535" s="51" t="s">
        <v>106</v>
      </c>
      <c r="F535" s="16" t="s">
        <v>94</v>
      </c>
      <c r="G535" s="17" t="s">
        <v>155</v>
      </c>
      <c r="H535" s="18">
        <v>4</v>
      </c>
      <c r="I535" s="18"/>
      <c r="J535" s="18">
        <v>10</v>
      </c>
      <c r="K535" s="56">
        <f t="shared" si="101"/>
        <v>13</v>
      </c>
      <c r="L535" s="56">
        <f t="shared" si="99"/>
        <v>132.73999999999998</v>
      </c>
      <c r="M535" s="18" t="s">
        <v>1355</v>
      </c>
      <c r="N535" s="15" t="s">
        <v>2038</v>
      </c>
      <c r="O535" s="15">
        <v>0.22</v>
      </c>
      <c r="P535" s="18">
        <v>0.5</v>
      </c>
      <c r="Q535" s="18" t="s">
        <v>646</v>
      </c>
      <c r="R535" s="17" t="s">
        <v>792</v>
      </c>
      <c r="S535" s="17" t="s">
        <v>1139</v>
      </c>
      <c r="T535" s="17" t="s">
        <v>1178</v>
      </c>
      <c r="U535" s="17" t="s">
        <v>792</v>
      </c>
      <c r="V535" s="17" t="s">
        <v>538</v>
      </c>
      <c r="W535" s="17" t="s">
        <v>539</v>
      </c>
      <c r="X535" s="17" t="str">
        <f t="shared" si="75"/>
        <v xml:space="preserve">K-TF-330  K-TF-328  K-TF-329                                </v>
      </c>
      <c r="Y535" s="17" t="s">
        <v>1849</v>
      </c>
      <c r="Z535" s="17" t="s">
        <v>1850</v>
      </c>
      <c r="AA535" s="17" t="s">
        <v>1980</v>
      </c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40"/>
      <c r="AT535" s="33" t="s">
        <v>807</v>
      </c>
      <c r="AU535" s="33" t="s">
        <v>846</v>
      </c>
      <c r="AV535" s="36" t="s">
        <v>1014</v>
      </c>
      <c r="AW535" s="33" t="str">
        <f t="shared" si="77"/>
        <v>L-ELLV801-01</v>
      </c>
      <c r="AX535" s="33" t="s">
        <v>846</v>
      </c>
      <c r="AZ535" s="81" t="str">
        <f t="shared" si="76"/>
        <v>0.6/1kV FR-CV 2C-4㎟-P</v>
      </c>
    </row>
    <row r="536" spans="1:52" s="4" customFormat="1" ht="25" hidden="1" customHeight="1">
      <c r="A536" s="60" t="str">
        <f t="shared" si="74"/>
        <v>X</v>
      </c>
      <c r="B536" s="60" t="e">
        <f t="shared" si="98"/>
        <v>#REF!</v>
      </c>
      <c r="C536" s="55" t="str">
        <f t="shared" si="100"/>
        <v>L-ELLV901-01</v>
      </c>
      <c r="D536" s="56" t="s">
        <v>638</v>
      </c>
      <c r="E536" s="51" t="s">
        <v>34</v>
      </c>
      <c r="F536" s="16" t="s">
        <v>94</v>
      </c>
      <c r="G536" s="17" t="s">
        <v>8</v>
      </c>
      <c r="H536" s="18">
        <v>4</v>
      </c>
      <c r="I536" s="18"/>
      <c r="J536" s="18">
        <v>10</v>
      </c>
      <c r="K536" s="56">
        <f t="shared" si="101"/>
        <v>13</v>
      </c>
      <c r="L536" s="56">
        <f t="shared" si="99"/>
        <v>132.73999999999998</v>
      </c>
      <c r="M536" s="18" t="s">
        <v>1355</v>
      </c>
      <c r="N536" s="15" t="s">
        <v>2037</v>
      </c>
      <c r="O536" s="15">
        <v>0.22</v>
      </c>
      <c r="P536" s="18">
        <v>0.5</v>
      </c>
      <c r="Q536" s="18" t="s">
        <v>639</v>
      </c>
      <c r="R536" s="17" t="s">
        <v>792</v>
      </c>
      <c r="S536" s="17" t="s">
        <v>1139</v>
      </c>
      <c r="T536" s="17" t="s">
        <v>1178</v>
      </c>
      <c r="U536" s="17" t="s">
        <v>792</v>
      </c>
      <c r="V536" s="17" t="s">
        <v>1140</v>
      </c>
      <c r="W536" s="17" t="s">
        <v>539</v>
      </c>
      <c r="X536" s="17" t="str">
        <f t="shared" si="75"/>
        <v xml:space="preserve">-                                    </v>
      </c>
      <c r="Y536" s="17" t="s">
        <v>1798</v>
      </c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40"/>
      <c r="AT536" s="33" t="s">
        <v>807</v>
      </c>
      <c r="AU536" s="33" t="s">
        <v>1141</v>
      </c>
      <c r="AV536" s="36" t="s">
        <v>1014</v>
      </c>
      <c r="AW536" s="33" t="str">
        <f>IF(AT536="","",CONCATENATE(AT536,"-",AU536,"-",AV536))</f>
        <v>L-ELLV901-01</v>
      </c>
      <c r="AX536" s="33" t="s">
        <v>1774</v>
      </c>
      <c r="AZ536" s="81" t="str">
        <f t="shared" si="76"/>
        <v>0.6/1kV FR-CV 2C-4㎟-P</v>
      </c>
    </row>
    <row r="537" spans="1:52" s="4" customFormat="1" ht="25" hidden="1" customHeight="1">
      <c r="A537" s="60" t="str">
        <f t="shared" si="74"/>
        <v>X</v>
      </c>
      <c r="B537" s="60"/>
      <c r="C537" s="55" t="str">
        <f t="shared" si="100"/>
        <v/>
      </c>
      <c r="D537" s="18"/>
      <c r="E537" s="51"/>
      <c r="F537" s="16"/>
      <c r="G537" s="17"/>
      <c r="H537" s="18"/>
      <c r="I537" s="18"/>
      <c r="J537" s="18"/>
      <c r="K537" s="56" t="str">
        <f t="shared" si="101"/>
        <v/>
      </c>
      <c r="L537" s="18"/>
      <c r="M537" s="18"/>
      <c r="N537" s="15"/>
      <c r="O537" s="15"/>
      <c r="P537" s="18"/>
      <c r="Q537" s="18"/>
      <c r="R537" s="17"/>
      <c r="S537" s="17"/>
      <c r="T537" s="17"/>
      <c r="U537" s="17"/>
      <c r="V537" s="17"/>
      <c r="W537" s="17"/>
      <c r="X537" s="17" t="str">
        <f t="shared" si="75"/>
        <v/>
      </c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40"/>
      <c r="AT537" s="33"/>
      <c r="AU537" s="33"/>
      <c r="AV537" s="33"/>
      <c r="AW537" s="33" t="str">
        <f t="shared" si="77"/>
        <v/>
      </c>
      <c r="AX537" s="33"/>
      <c r="AZ537" s="81" t="str">
        <f t="shared" si="76"/>
        <v/>
      </c>
    </row>
    <row r="538" spans="1:52" s="4" customFormat="1" ht="25" hidden="1" customHeight="1">
      <c r="A538" s="60" t="str">
        <f t="shared" si="74"/>
        <v>X</v>
      </c>
      <c r="B538" s="60" t="e">
        <f t="shared" si="98"/>
        <v>#REF!</v>
      </c>
      <c r="C538" s="55" t="str">
        <f t="shared" si="100"/>
        <v>L-INPLC001-02</v>
      </c>
      <c r="D538" s="56" t="s">
        <v>638</v>
      </c>
      <c r="E538" s="51" t="s">
        <v>34</v>
      </c>
      <c r="F538" s="16" t="s">
        <v>94</v>
      </c>
      <c r="G538" s="17" t="s">
        <v>155</v>
      </c>
      <c r="H538" s="18">
        <v>4</v>
      </c>
      <c r="I538" s="18"/>
      <c r="J538" s="18">
        <v>28</v>
      </c>
      <c r="K538" s="56">
        <f t="shared" si="101"/>
        <v>13</v>
      </c>
      <c r="L538" s="56">
        <f t="shared" ref="L538:L547" si="102">ROUNDUP(PI()*((K538/2)*(K538/2)),2)</f>
        <v>132.73999999999998</v>
      </c>
      <c r="M538" s="18" t="s">
        <v>1355</v>
      </c>
      <c r="N538" s="15" t="s">
        <v>2042</v>
      </c>
      <c r="O538" s="15">
        <v>0.22</v>
      </c>
      <c r="P538" s="18"/>
      <c r="Q538" s="18" t="s">
        <v>646</v>
      </c>
      <c r="R538" s="17" t="s">
        <v>792</v>
      </c>
      <c r="S538" s="17" t="s">
        <v>461</v>
      </c>
      <c r="T538" s="17" t="s">
        <v>1179</v>
      </c>
      <c r="U538" s="32" t="s">
        <v>795</v>
      </c>
      <c r="V538" s="17" t="s">
        <v>804</v>
      </c>
      <c r="W538" s="17" t="s">
        <v>460</v>
      </c>
      <c r="X538" s="17" t="str">
        <f t="shared" si="75"/>
        <v xml:space="preserve">K-TB-351  K-TB-352  K-TB-370                                </v>
      </c>
      <c r="Y538" s="17" t="s">
        <v>1799</v>
      </c>
      <c r="Z538" s="17" t="s">
        <v>1981</v>
      </c>
      <c r="AA538" s="17" t="s">
        <v>1854</v>
      </c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40"/>
      <c r="AS538" s="3">
        <v>190822</v>
      </c>
      <c r="AT538" s="33" t="s">
        <v>807</v>
      </c>
      <c r="AU538" s="44" t="s">
        <v>1083</v>
      </c>
      <c r="AV538" s="45" t="s">
        <v>1015</v>
      </c>
      <c r="AW538" s="44" t="str">
        <f t="shared" si="77"/>
        <v>L-INPLC001-02</v>
      </c>
      <c r="AX538" s="33" t="s">
        <v>849</v>
      </c>
      <c r="AZ538" s="81" t="str">
        <f t="shared" si="76"/>
        <v>0.6/1kV FR-CV 2C-4㎟-P</v>
      </c>
    </row>
    <row r="539" spans="1:52" s="4" customFormat="1" ht="25" hidden="1" customHeight="1">
      <c r="A539" s="60" t="str">
        <f t="shared" si="74"/>
        <v>X</v>
      </c>
      <c r="B539" s="60" t="e">
        <f t="shared" si="98"/>
        <v>#REF!</v>
      </c>
      <c r="C539" s="55" t="str">
        <f t="shared" si="100"/>
        <v>L-INPLC001-03</v>
      </c>
      <c r="D539" s="56" t="s">
        <v>638</v>
      </c>
      <c r="E539" s="51" t="s">
        <v>34</v>
      </c>
      <c r="F539" s="16" t="s">
        <v>479</v>
      </c>
      <c r="G539" s="17" t="s">
        <v>8</v>
      </c>
      <c r="H539" s="18">
        <v>4</v>
      </c>
      <c r="I539" s="18"/>
      <c r="J539" s="18">
        <v>28</v>
      </c>
      <c r="K539" s="56">
        <f t="shared" si="101"/>
        <v>13</v>
      </c>
      <c r="L539" s="56">
        <f t="shared" si="102"/>
        <v>132.73999999999998</v>
      </c>
      <c r="M539" s="18" t="s">
        <v>1355</v>
      </c>
      <c r="N539" s="15" t="s">
        <v>2037</v>
      </c>
      <c r="O539" s="15">
        <v>0.22</v>
      </c>
      <c r="P539" s="18"/>
      <c r="Q539" s="18" t="s">
        <v>646</v>
      </c>
      <c r="R539" s="17" t="s">
        <v>792</v>
      </c>
      <c r="S539" s="17" t="s">
        <v>461</v>
      </c>
      <c r="T539" s="17" t="s">
        <v>1179</v>
      </c>
      <c r="U539" s="32" t="s">
        <v>795</v>
      </c>
      <c r="V539" s="17" t="s">
        <v>804</v>
      </c>
      <c r="W539" s="17" t="s">
        <v>542</v>
      </c>
      <c r="X539" s="17" t="str">
        <f t="shared" si="75"/>
        <v xml:space="preserve">K-TB-351  K-TB-352  K-TB-370                                </v>
      </c>
      <c r="Y539" s="17" t="s">
        <v>1799</v>
      </c>
      <c r="Z539" s="17" t="s">
        <v>1981</v>
      </c>
      <c r="AA539" s="17" t="s">
        <v>1854</v>
      </c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40"/>
      <c r="AS539" s="3">
        <v>190822</v>
      </c>
      <c r="AT539" s="33" t="s">
        <v>807</v>
      </c>
      <c r="AU539" s="44" t="s">
        <v>1083</v>
      </c>
      <c r="AV539" s="45" t="s">
        <v>1016</v>
      </c>
      <c r="AW539" s="44" t="str">
        <f t="shared" si="77"/>
        <v>L-INPLC001-03</v>
      </c>
      <c r="AX539" s="33" t="s">
        <v>849</v>
      </c>
      <c r="AZ539" s="81" t="str">
        <f t="shared" si="76"/>
        <v>0.6/1kV FR-CV 2C-4㎟-P</v>
      </c>
    </row>
    <row r="540" spans="1:52" s="4" customFormat="1" ht="25" hidden="1" customHeight="1">
      <c r="A540" s="60" t="str">
        <f t="shared" si="74"/>
        <v>X</v>
      </c>
      <c r="B540" s="60" t="e">
        <f t="shared" si="98"/>
        <v>#REF!</v>
      </c>
      <c r="C540" s="55" t="str">
        <f t="shared" si="100"/>
        <v>L-ELMDF001-01</v>
      </c>
      <c r="D540" s="56" t="s">
        <v>638</v>
      </c>
      <c r="E540" s="51" t="s">
        <v>34</v>
      </c>
      <c r="F540" s="16" t="s">
        <v>94</v>
      </c>
      <c r="G540" s="17" t="s">
        <v>8</v>
      </c>
      <c r="H540" s="18">
        <v>4</v>
      </c>
      <c r="I540" s="18"/>
      <c r="J540" s="18">
        <v>27</v>
      </c>
      <c r="K540" s="56">
        <f t="shared" si="101"/>
        <v>13</v>
      </c>
      <c r="L540" s="56">
        <f t="shared" si="102"/>
        <v>132.73999999999998</v>
      </c>
      <c r="M540" s="18" t="s">
        <v>1355</v>
      </c>
      <c r="N540" s="15" t="s">
        <v>2038</v>
      </c>
      <c r="O540" s="15">
        <v>0.22</v>
      </c>
      <c r="P540" s="18"/>
      <c r="Q540" s="18" t="s">
        <v>646</v>
      </c>
      <c r="R540" s="17" t="s">
        <v>792</v>
      </c>
      <c r="S540" s="17" t="s">
        <v>49</v>
      </c>
      <c r="T540" s="17" t="s">
        <v>1179</v>
      </c>
      <c r="U540" s="32" t="s">
        <v>795</v>
      </c>
      <c r="V540" s="17" t="s">
        <v>1151</v>
      </c>
      <c r="W540" s="17" t="s">
        <v>1074</v>
      </c>
      <c r="X540" s="17" t="str">
        <f t="shared" si="75"/>
        <v xml:space="preserve">K-TB-351  K-TB-352  K-TB-370                                </v>
      </c>
      <c r="Y540" s="17" t="s">
        <v>1799</v>
      </c>
      <c r="Z540" s="17" t="s">
        <v>1981</v>
      </c>
      <c r="AA540" s="17" t="s">
        <v>1854</v>
      </c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40"/>
      <c r="AS540" s="3">
        <v>190822</v>
      </c>
      <c r="AT540" s="33" t="s">
        <v>807</v>
      </c>
      <c r="AU540" s="44" t="s">
        <v>1075</v>
      </c>
      <c r="AV540" s="45" t="s">
        <v>1044</v>
      </c>
      <c r="AW540" s="44" t="str">
        <f t="shared" si="77"/>
        <v>L-ELMDF001-01</v>
      </c>
      <c r="AX540" s="33" t="s">
        <v>1085</v>
      </c>
      <c r="AZ540" s="81" t="str">
        <f t="shared" si="76"/>
        <v>0.6/1kV FR-CV 2C-4㎟-P</v>
      </c>
    </row>
    <row r="541" spans="1:52" s="4" customFormat="1" ht="25" hidden="1" customHeight="1">
      <c r="A541" s="60" t="str">
        <f t="shared" si="74"/>
        <v>X</v>
      </c>
      <c r="B541" s="60" t="e">
        <f t="shared" si="98"/>
        <v>#REF!</v>
      </c>
      <c r="C541" s="55" t="str">
        <f t="shared" si="100"/>
        <v>L-GDRP-01</v>
      </c>
      <c r="D541" s="56" t="s">
        <v>638</v>
      </c>
      <c r="E541" s="51" t="s">
        <v>106</v>
      </c>
      <c r="F541" s="16" t="s">
        <v>94</v>
      </c>
      <c r="G541" s="17" t="s">
        <v>155</v>
      </c>
      <c r="H541" s="18">
        <v>4</v>
      </c>
      <c r="I541" s="18"/>
      <c r="J541" s="18">
        <v>26</v>
      </c>
      <c r="K541" s="56">
        <f t="shared" si="101"/>
        <v>13</v>
      </c>
      <c r="L541" s="56">
        <f t="shared" si="102"/>
        <v>132.73999999999998</v>
      </c>
      <c r="M541" s="18" t="s">
        <v>1355</v>
      </c>
      <c r="N541" s="15" t="s">
        <v>2037</v>
      </c>
      <c r="O541" s="15">
        <v>0.22</v>
      </c>
      <c r="P541" s="18"/>
      <c r="Q541" s="18" t="s">
        <v>646</v>
      </c>
      <c r="R541" s="17" t="s">
        <v>792</v>
      </c>
      <c r="S541" s="17" t="s">
        <v>49</v>
      </c>
      <c r="T541" s="17" t="s">
        <v>1179</v>
      </c>
      <c r="U541" s="32" t="s">
        <v>795</v>
      </c>
      <c r="V541" s="17" t="s">
        <v>1038</v>
      </c>
      <c r="W541" s="17" t="s">
        <v>563</v>
      </c>
      <c r="X541" s="17" t="str">
        <f t="shared" si="75"/>
        <v xml:space="preserve">K-TB-351  K-TB-352  K-TB-370                                </v>
      </c>
      <c r="Y541" s="17" t="s">
        <v>1799</v>
      </c>
      <c r="Z541" s="17" t="s">
        <v>1981</v>
      </c>
      <c r="AA541" s="17" t="s">
        <v>1854</v>
      </c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40"/>
      <c r="AS541" s="3">
        <v>190822</v>
      </c>
      <c r="AT541" s="33" t="s">
        <v>807</v>
      </c>
      <c r="AU541" s="44" t="s">
        <v>1038</v>
      </c>
      <c r="AV541" s="45" t="s">
        <v>1014</v>
      </c>
      <c r="AW541" s="44" t="str">
        <f t="shared" si="77"/>
        <v>L-GDRP-01</v>
      </c>
      <c r="AX541" s="33" t="s">
        <v>1084</v>
      </c>
      <c r="AZ541" s="81" t="str">
        <f t="shared" si="76"/>
        <v>0.6/1kV FR-CV 2C-4㎟-P</v>
      </c>
    </row>
    <row r="542" spans="1:52" s="4" customFormat="1" ht="25" hidden="1" customHeight="1">
      <c r="A542" s="60" t="str">
        <f t="shared" si="74"/>
        <v>X</v>
      </c>
      <c r="B542" s="60" t="e">
        <f t="shared" si="98"/>
        <v>#REF!</v>
      </c>
      <c r="C542" s="55" t="str">
        <f t="shared" si="100"/>
        <v>L-INOWS001-01</v>
      </c>
      <c r="D542" s="56" t="s">
        <v>638</v>
      </c>
      <c r="E542" s="51" t="s">
        <v>34</v>
      </c>
      <c r="F542" s="16" t="s">
        <v>94</v>
      </c>
      <c r="G542" s="17" t="s">
        <v>8</v>
      </c>
      <c r="H542" s="18">
        <v>4</v>
      </c>
      <c r="I542" s="18"/>
      <c r="J542" s="18">
        <v>30</v>
      </c>
      <c r="K542" s="56">
        <f t="shared" si="101"/>
        <v>13</v>
      </c>
      <c r="L542" s="56">
        <f t="shared" si="102"/>
        <v>132.73999999999998</v>
      </c>
      <c r="M542" s="18" t="s">
        <v>1790</v>
      </c>
      <c r="N542" s="15">
        <v>8</v>
      </c>
      <c r="O542" s="15">
        <v>0.22</v>
      </c>
      <c r="P542" s="18"/>
      <c r="Q542" s="18" t="s">
        <v>646</v>
      </c>
      <c r="R542" s="17" t="s">
        <v>792</v>
      </c>
      <c r="S542" s="17" t="s">
        <v>461</v>
      </c>
      <c r="T542" s="17" t="s">
        <v>1179</v>
      </c>
      <c r="U542" s="32" t="s">
        <v>795</v>
      </c>
      <c r="V542" s="17" t="s">
        <v>1742</v>
      </c>
      <c r="W542" s="17" t="s">
        <v>543</v>
      </c>
      <c r="X542" s="17" t="str">
        <f t="shared" si="75"/>
        <v xml:space="preserve">K-TB-351  K-TB-352  K-TB-370                                </v>
      </c>
      <c r="Y542" s="17" t="s">
        <v>1799</v>
      </c>
      <c r="Z542" s="17" t="s">
        <v>1981</v>
      </c>
      <c r="AA542" s="17" t="s">
        <v>1854</v>
      </c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40"/>
      <c r="AS542" s="3">
        <v>190822</v>
      </c>
      <c r="AT542" s="33" t="s">
        <v>807</v>
      </c>
      <c r="AU542" s="44" t="s">
        <v>1076</v>
      </c>
      <c r="AV542" s="45" t="s">
        <v>1044</v>
      </c>
      <c r="AW542" s="44" t="str">
        <f t="shared" si="77"/>
        <v>L-INOWS001-01</v>
      </c>
      <c r="AX542" s="33" t="s">
        <v>790</v>
      </c>
      <c r="AZ542" s="81" t="str">
        <f t="shared" si="76"/>
        <v>0.6/1kV FR-CV 2C-4㎟-P</v>
      </c>
    </row>
    <row r="543" spans="1:52" s="4" customFormat="1" ht="25" hidden="1" customHeight="1">
      <c r="A543" s="60" t="str">
        <f t="shared" si="74"/>
        <v>X</v>
      </c>
      <c r="B543" s="60" t="e">
        <f t="shared" si="98"/>
        <v>#REF!</v>
      </c>
      <c r="C543" s="55" t="str">
        <f t="shared" si="100"/>
        <v>L-FFFA001-01</v>
      </c>
      <c r="D543" s="56" t="s">
        <v>638</v>
      </c>
      <c r="E543" s="51" t="s">
        <v>106</v>
      </c>
      <c r="F543" s="16" t="s">
        <v>94</v>
      </c>
      <c r="G543" s="17" t="s">
        <v>155</v>
      </c>
      <c r="H543" s="18">
        <v>4</v>
      </c>
      <c r="I543" s="18"/>
      <c r="J543" s="18">
        <v>31</v>
      </c>
      <c r="K543" s="56">
        <f t="shared" si="101"/>
        <v>13</v>
      </c>
      <c r="L543" s="56">
        <f t="shared" si="102"/>
        <v>132.73999999999998</v>
      </c>
      <c r="M543" s="18" t="s">
        <v>1355</v>
      </c>
      <c r="N543" s="15" t="s">
        <v>2038</v>
      </c>
      <c r="O543" s="15">
        <v>0.22</v>
      </c>
      <c r="P543" s="18"/>
      <c r="Q543" s="18" t="s">
        <v>646</v>
      </c>
      <c r="R543" s="17" t="s">
        <v>792</v>
      </c>
      <c r="S543" s="17" t="s">
        <v>49</v>
      </c>
      <c r="T543" s="17" t="s">
        <v>1179</v>
      </c>
      <c r="U543" s="32" t="s">
        <v>795</v>
      </c>
      <c r="V543" s="17" t="s">
        <v>1072</v>
      </c>
      <c r="W543" s="17" t="s">
        <v>761</v>
      </c>
      <c r="X543" s="17" t="str">
        <f t="shared" si="75"/>
        <v xml:space="preserve">K-TB-351  K-TB-352  K-TB-370                                </v>
      </c>
      <c r="Y543" s="17" t="s">
        <v>1799</v>
      </c>
      <c r="Z543" s="17" t="s">
        <v>1981</v>
      </c>
      <c r="AA543" s="17" t="s">
        <v>1854</v>
      </c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40"/>
      <c r="AS543" s="3">
        <v>190822</v>
      </c>
      <c r="AT543" s="33" t="s">
        <v>807</v>
      </c>
      <c r="AU543" s="44" t="s">
        <v>1077</v>
      </c>
      <c r="AV543" s="45" t="s">
        <v>1044</v>
      </c>
      <c r="AW543" s="44" t="str">
        <f t="shared" si="77"/>
        <v>L-FFFA001-01</v>
      </c>
      <c r="AX543" s="33" t="s">
        <v>790</v>
      </c>
      <c r="AZ543" s="81" t="str">
        <f t="shared" si="76"/>
        <v>0.6/1kV FR-CV 2C-4㎟-P</v>
      </c>
    </row>
    <row r="544" spans="1:52" s="4" customFormat="1" ht="25" hidden="1" customHeight="1">
      <c r="A544" s="60" t="str">
        <f t="shared" si="74"/>
        <v>X</v>
      </c>
      <c r="B544" s="60" t="e">
        <f t="shared" si="98"/>
        <v>#REF!</v>
      </c>
      <c r="C544" s="55" t="str">
        <f t="shared" si="100"/>
        <v>L-SIGNBOARD-01</v>
      </c>
      <c r="D544" s="56" t="s">
        <v>638</v>
      </c>
      <c r="E544" s="51" t="s">
        <v>34</v>
      </c>
      <c r="F544" s="16" t="s">
        <v>94</v>
      </c>
      <c r="G544" s="17" t="s">
        <v>8</v>
      </c>
      <c r="H544" s="18">
        <v>4</v>
      </c>
      <c r="I544" s="18"/>
      <c r="J544" s="18">
        <v>25</v>
      </c>
      <c r="K544" s="56">
        <f t="shared" si="101"/>
        <v>13</v>
      </c>
      <c r="L544" s="56">
        <f t="shared" si="102"/>
        <v>132.73999999999998</v>
      </c>
      <c r="M544" s="18" t="s">
        <v>1781</v>
      </c>
      <c r="N544" s="15">
        <v>6</v>
      </c>
      <c r="O544" s="15">
        <v>0.22</v>
      </c>
      <c r="P544" s="18"/>
      <c r="Q544" s="18" t="s">
        <v>646</v>
      </c>
      <c r="R544" s="17" t="s">
        <v>792</v>
      </c>
      <c r="S544" s="17" t="s">
        <v>461</v>
      </c>
      <c r="T544" s="17" t="s">
        <v>1179</v>
      </c>
      <c r="U544" s="17" t="s">
        <v>1157</v>
      </c>
      <c r="V544" s="17" t="s">
        <v>1037</v>
      </c>
      <c r="W544" s="17" t="s">
        <v>462</v>
      </c>
      <c r="X544" s="17" t="str">
        <f t="shared" si="75"/>
        <v xml:space="preserve">K-TF-342  K-TF-338  K-TF-328  K-TF-329                              </v>
      </c>
      <c r="Y544" s="17" t="s">
        <v>1857</v>
      </c>
      <c r="Z544" s="17" t="s">
        <v>1970</v>
      </c>
      <c r="AA544" s="17" t="s">
        <v>1850</v>
      </c>
      <c r="AB544" s="17" t="s">
        <v>1980</v>
      </c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40"/>
      <c r="AS544" s="3">
        <v>190822</v>
      </c>
      <c r="AT544" s="33" t="s">
        <v>807</v>
      </c>
      <c r="AU544" s="44" t="s">
        <v>1078</v>
      </c>
      <c r="AV544" s="45" t="s">
        <v>1044</v>
      </c>
      <c r="AW544" s="44" t="str">
        <f t="shared" si="77"/>
        <v>L-SIGNBOARD-01</v>
      </c>
      <c r="AX544" s="33" t="s">
        <v>790</v>
      </c>
      <c r="AZ544" s="81" t="str">
        <f t="shared" si="76"/>
        <v>0.6/1kV FR-CV 2C-4㎟-P</v>
      </c>
    </row>
    <row r="545" spans="1:52" s="4" customFormat="1" ht="25" hidden="1" customHeight="1">
      <c r="A545" s="60" t="str">
        <f t="shared" si="74"/>
        <v>X</v>
      </c>
      <c r="B545" s="60" t="e">
        <f t="shared" si="98"/>
        <v>#REF!</v>
      </c>
      <c r="C545" s="55" t="str">
        <f t="shared" si="100"/>
        <v>L-ELMDF001-02</v>
      </c>
      <c r="D545" s="56" t="s">
        <v>638</v>
      </c>
      <c r="E545" s="51" t="s">
        <v>34</v>
      </c>
      <c r="F545" s="16" t="s">
        <v>94</v>
      </c>
      <c r="G545" s="17" t="s">
        <v>155</v>
      </c>
      <c r="H545" s="18">
        <v>4</v>
      </c>
      <c r="I545" s="18"/>
      <c r="J545" s="18">
        <v>27</v>
      </c>
      <c r="K545" s="56">
        <f t="shared" si="101"/>
        <v>13</v>
      </c>
      <c r="L545" s="56">
        <f t="shared" si="102"/>
        <v>132.73999999999998</v>
      </c>
      <c r="M545" s="18" t="s">
        <v>1355</v>
      </c>
      <c r="N545" s="15" t="s">
        <v>2038</v>
      </c>
      <c r="O545" s="15">
        <v>0.22</v>
      </c>
      <c r="P545" s="18"/>
      <c r="Q545" s="18" t="s">
        <v>646</v>
      </c>
      <c r="R545" s="17" t="s">
        <v>792</v>
      </c>
      <c r="S545" s="17" t="s">
        <v>461</v>
      </c>
      <c r="T545" s="17" t="s">
        <v>1179</v>
      </c>
      <c r="U545" s="32" t="s">
        <v>795</v>
      </c>
      <c r="V545" s="17" t="s">
        <v>1741</v>
      </c>
      <c r="W545" s="17" t="s">
        <v>1081</v>
      </c>
      <c r="X545" s="17" t="str">
        <f t="shared" si="75"/>
        <v xml:space="preserve">K-TB-351  K-TB-352  K-TB-370                                </v>
      </c>
      <c r="Y545" s="17" t="s">
        <v>1799</v>
      </c>
      <c r="Z545" s="17" t="s">
        <v>1981</v>
      </c>
      <c r="AA545" s="17" t="s">
        <v>1854</v>
      </c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40"/>
      <c r="AS545" s="3">
        <v>190822</v>
      </c>
      <c r="AT545" s="33" t="s">
        <v>807</v>
      </c>
      <c r="AU545" s="44" t="s">
        <v>1079</v>
      </c>
      <c r="AV545" s="45" t="s">
        <v>1045</v>
      </c>
      <c r="AW545" s="44" t="str">
        <f t="shared" si="77"/>
        <v>L-ELMDF001-02</v>
      </c>
      <c r="AX545" s="33" t="s">
        <v>790</v>
      </c>
      <c r="AZ545" s="81" t="str">
        <f t="shared" si="76"/>
        <v>0.6/1kV FR-CV 2C-4㎟-P</v>
      </c>
    </row>
    <row r="546" spans="1:52" s="4" customFormat="1" ht="25" hidden="1" customHeight="1">
      <c r="A546" s="60" t="str">
        <f t="shared" si="74"/>
        <v>X</v>
      </c>
      <c r="B546" s="60" t="e">
        <f t="shared" si="98"/>
        <v>#REF!</v>
      </c>
      <c r="C546" s="55" t="str">
        <f t="shared" si="100"/>
        <v>L-FC1FQIT101-01</v>
      </c>
      <c r="D546" s="56" t="s">
        <v>638</v>
      </c>
      <c r="E546" s="51" t="s">
        <v>106</v>
      </c>
      <c r="F546" s="16" t="s">
        <v>94</v>
      </c>
      <c r="G546" s="17" t="s">
        <v>155</v>
      </c>
      <c r="H546" s="18">
        <v>4</v>
      </c>
      <c r="I546" s="18"/>
      <c r="J546" s="18">
        <v>47</v>
      </c>
      <c r="K546" s="56">
        <f t="shared" si="101"/>
        <v>13</v>
      </c>
      <c r="L546" s="56">
        <f t="shared" si="102"/>
        <v>132.73999999999998</v>
      </c>
      <c r="M546" s="18" t="s">
        <v>1780</v>
      </c>
      <c r="N546" s="15">
        <v>8</v>
      </c>
      <c r="O546" s="15">
        <v>0.22</v>
      </c>
      <c r="P546" s="18"/>
      <c r="Q546" s="18" t="s">
        <v>646</v>
      </c>
      <c r="R546" s="17" t="s">
        <v>792</v>
      </c>
      <c r="S546" s="17" t="s">
        <v>49</v>
      </c>
      <c r="T546" s="17" t="s">
        <v>1179</v>
      </c>
      <c r="U546" s="17" t="s">
        <v>796</v>
      </c>
      <c r="V546" s="17" t="s">
        <v>762</v>
      </c>
      <c r="W546" s="17" t="s">
        <v>544</v>
      </c>
      <c r="X546" s="17" t="str">
        <f t="shared" si="75"/>
        <v xml:space="preserve">K-TF-342  K-TF-338  K-TF-328  K-TF-318  K-TB-315                            </v>
      </c>
      <c r="Y546" s="17" t="s">
        <v>1857</v>
      </c>
      <c r="Z546" s="17" t="s">
        <v>1970</v>
      </c>
      <c r="AA546" s="17" t="s">
        <v>1850</v>
      </c>
      <c r="AB546" s="17" t="s">
        <v>1851</v>
      </c>
      <c r="AC546" s="17" t="s">
        <v>1852</v>
      </c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40"/>
      <c r="AT546" s="33" t="s">
        <v>807</v>
      </c>
      <c r="AU546" s="33" t="s">
        <v>850</v>
      </c>
      <c r="AV546" s="36" t="s">
        <v>1030</v>
      </c>
      <c r="AW546" s="33" t="str">
        <f t="shared" si="77"/>
        <v>L-FC1FQIT101-01</v>
      </c>
      <c r="AX546" s="33" t="s">
        <v>850</v>
      </c>
      <c r="AZ546" s="81" t="str">
        <f t="shared" si="76"/>
        <v>0.6/1kV FR-CV 2C-4㎟-P</v>
      </c>
    </row>
    <row r="547" spans="1:52" s="4" customFormat="1" ht="25" hidden="1" customHeight="1">
      <c r="A547" s="60" t="str">
        <f t="shared" si="74"/>
        <v>X</v>
      </c>
      <c r="B547" s="60" t="e">
        <f t="shared" si="98"/>
        <v>#REF!</v>
      </c>
      <c r="C547" s="55" t="str">
        <f t="shared" si="100"/>
        <v>L-FFFA002-01</v>
      </c>
      <c r="D547" s="56" t="s">
        <v>638</v>
      </c>
      <c r="E547" s="51" t="s">
        <v>34</v>
      </c>
      <c r="F547" s="16" t="s">
        <v>94</v>
      </c>
      <c r="G547" s="17" t="s">
        <v>155</v>
      </c>
      <c r="H547" s="18">
        <v>4</v>
      </c>
      <c r="I547" s="18"/>
      <c r="J547" s="18">
        <v>25</v>
      </c>
      <c r="K547" s="56">
        <f t="shared" si="101"/>
        <v>13</v>
      </c>
      <c r="L547" s="56">
        <f t="shared" si="102"/>
        <v>132.73999999999998</v>
      </c>
      <c r="M547" s="18" t="s">
        <v>1664</v>
      </c>
      <c r="N547" s="15">
        <v>10</v>
      </c>
      <c r="O547" s="15">
        <v>0.22</v>
      </c>
      <c r="P547" s="18"/>
      <c r="Q547" s="18" t="s">
        <v>646</v>
      </c>
      <c r="R547" s="17" t="s">
        <v>792</v>
      </c>
      <c r="S547" s="17" t="s">
        <v>461</v>
      </c>
      <c r="T547" s="17" t="s">
        <v>1179</v>
      </c>
      <c r="U547" s="32" t="s">
        <v>797</v>
      </c>
      <c r="V547" s="17" t="s">
        <v>1073</v>
      </c>
      <c r="W547" s="17" t="s">
        <v>463</v>
      </c>
      <c r="X547" s="17" t="str">
        <f t="shared" si="75"/>
        <v xml:space="preserve">K-TB-351                                    </v>
      </c>
      <c r="Y547" s="17" t="s">
        <v>1799</v>
      </c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40"/>
      <c r="AS547" s="3">
        <v>190822</v>
      </c>
      <c r="AT547" s="33" t="s">
        <v>807</v>
      </c>
      <c r="AU547" s="44" t="s">
        <v>1080</v>
      </c>
      <c r="AV547" s="45" t="s">
        <v>1044</v>
      </c>
      <c r="AW547" s="44" t="str">
        <f t="shared" si="77"/>
        <v>L-FFFA002-01</v>
      </c>
      <c r="AX547" s="33" t="s">
        <v>790</v>
      </c>
      <c r="AZ547" s="81" t="str">
        <f t="shared" si="76"/>
        <v>0.6/1kV FR-CV 2C-4㎟-P</v>
      </c>
    </row>
    <row r="548" spans="1:52" s="4" customFormat="1" ht="25" hidden="1" customHeight="1">
      <c r="A548" s="60" t="str">
        <f t="shared" ref="A548" si="103">IFERROR(IF(MATCH($A$18,Y548:AQ548,0),"O","X"),"X")</f>
        <v>X</v>
      </c>
      <c r="B548" s="60" t="e">
        <f t="shared" si="98"/>
        <v>#REF!</v>
      </c>
      <c r="C548" s="55" t="str">
        <f t="shared" si="100"/>
        <v>L-MEPP001-01</v>
      </c>
      <c r="D548" s="56" t="s">
        <v>638</v>
      </c>
      <c r="E548" s="51" t="s">
        <v>106</v>
      </c>
      <c r="F548" s="16" t="s">
        <v>108</v>
      </c>
      <c r="G548" s="17" t="s">
        <v>8</v>
      </c>
      <c r="H548" s="18">
        <v>4</v>
      </c>
      <c r="I548" s="18"/>
      <c r="J548" s="18">
        <v>42</v>
      </c>
      <c r="K548" s="56">
        <f t="shared" si="101"/>
        <v>13</v>
      </c>
      <c r="L548" s="56">
        <f>ROUNDUP(PI()*((K548/2)*(K548/2)),2)</f>
        <v>132.73999999999998</v>
      </c>
      <c r="M548" s="18" t="s">
        <v>1660</v>
      </c>
      <c r="N548" s="15" t="s">
        <v>2453</v>
      </c>
      <c r="O548" s="15">
        <v>0.22</v>
      </c>
      <c r="P548" s="18">
        <v>0.05</v>
      </c>
      <c r="Q548" s="18" t="s">
        <v>2450</v>
      </c>
      <c r="R548" s="17" t="s">
        <v>792</v>
      </c>
      <c r="S548" s="17" t="s">
        <v>461</v>
      </c>
      <c r="T548" s="17" t="s">
        <v>1179</v>
      </c>
      <c r="U548" s="17" t="s">
        <v>796</v>
      </c>
      <c r="V548" s="17" t="s">
        <v>2451</v>
      </c>
      <c r="W548" s="17" t="s">
        <v>2452</v>
      </c>
      <c r="X548" s="17" t="str">
        <f t="shared" ref="X548" si="104">IF(Y548="","",CONCATENATE(Y548,"  ",Z548,"  ",AA548,"  ",AB548,"  ",AC548,"  ",AD548,"  ",AE548,"  ",AF548,"  ",AG548,"  ",AH548,"  ",AI548,"  ",AJ548,"  ",AK548,"  ",AL548,"  ",AM548,"  ",AN548,"  ",AO548,"  ",AP548,"  ",AQ548))</f>
        <v xml:space="preserve">K-TF-342  K-TF-338  K-TF-328  K-TF-318  K-TB-315                            </v>
      </c>
      <c r="Y548" s="17" t="s">
        <v>1857</v>
      </c>
      <c r="Z548" s="17" t="s">
        <v>1970</v>
      </c>
      <c r="AA548" s="17" t="s">
        <v>1850</v>
      </c>
      <c r="AB548" s="17" t="s">
        <v>1851</v>
      </c>
      <c r="AC548" s="17" t="s">
        <v>1852</v>
      </c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40"/>
      <c r="AS548" s="3">
        <v>191015</v>
      </c>
      <c r="AT548" s="33" t="s">
        <v>807</v>
      </c>
      <c r="AU548" s="33" t="s">
        <v>2454</v>
      </c>
      <c r="AV548" s="36" t="s">
        <v>1014</v>
      </c>
      <c r="AW548" s="33" t="str">
        <f t="shared" si="77"/>
        <v>L-MEPP001-01</v>
      </c>
      <c r="AX548" s="33" t="s">
        <v>2454</v>
      </c>
      <c r="AZ548" s="81" t="str">
        <f t="shared" ref="AZ548" si="105">IF(F548="","",CONCATENATE(E548," ",F548," ",G548,"-",H548,"㎟","-",D548))</f>
        <v>0.6/1kV FR-CV 2C-4㎟-P</v>
      </c>
    </row>
    <row r="549" spans="1:52" s="4" customFormat="1" ht="25" hidden="1" customHeight="1">
      <c r="A549" s="60" t="str">
        <f t="shared" si="74"/>
        <v>X</v>
      </c>
      <c r="B549" s="60"/>
      <c r="C549" s="55" t="str">
        <f t="shared" si="100"/>
        <v/>
      </c>
      <c r="D549" s="18"/>
      <c r="E549" s="51"/>
      <c r="F549" s="16"/>
      <c r="G549" s="17"/>
      <c r="H549" s="18"/>
      <c r="I549" s="18"/>
      <c r="J549" s="18"/>
      <c r="K549" s="56" t="str">
        <f t="shared" si="101"/>
        <v/>
      </c>
      <c r="L549" s="18"/>
      <c r="M549" s="18"/>
      <c r="N549" s="15"/>
      <c r="O549" s="15"/>
      <c r="P549" s="18"/>
      <c r="Q549" s="18"/>
      <c r="R549" s="17"/>
      <c r="S549" s="17"/>
      <c r="T549" s="17"/>
      <c r="U549" s="17"/>
      <c r="V549" s="17"/>
      <c r="W549" s="17"/>
      <c r="X549" s="17" t="str">
        <f t="shared" si="75"/>
        <v/>
      </c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40"/>
      <c r="AT549" s="33"/>
      <c r="AU549" s="33"/>
      <c r="AV549" s="33"/>
      <c r="AW549" s="33" t="str">
        <f t="shared" si="77"/>
        <v/>
      </c>
      <c r="AX549" s="33"/>
      <c r="AZ549" s="81" t="str">
        <f t="shared" si="76"/>
        <v/>
      </c>
    </row>
    <row r="550" spans="1:52" s="4" customFormat="1" ht="25" hidden="1" customHeight="1">
      <c r="A550" s="60" t="str">
        <f t="shared" si="74"/>
        <v>X</v>
      </c>
      <c r="B550" s="60" t="e">
        <f t="shared" si="98"/>
        <v>#REF!</v>
      </c>
      <c r="C550" s="55" t="str">
        <f t="shared" si="100"/>
        <v>L-ELHV001-02</v>
      </c>
      <c r="D550" s="56" t="s">
        <v>638</v>
      </c>
      <c r="E550" s="51" t="s">
        <v>106</v>
      </c>
      <c r="F550" s="16" t="s">
        <v>479</v>
      </c>
      <c r="G550" s="17" t="s">
        <v>163</v>
      </c>
      <c r="H550" s="18">
        <v>16</v>
      </c>
      <c r="I550" s="18"/>
      <c r="J550" s="18">
        <v>40</v>
      </c>
      <c r="K550" s="56">
        <f t="shared" si="101"/>
        <v>18.5</v>
      </c>
      <c r="L550" s="56">
        <f>ROUNDUP(PI()*((K550/2)*(K550/2)),2)</f>
        <v>268.81</v>
      </c>
      <c r="M550" s="18" t="s">
        <v>1356</v>
      </c>
      <c r="N550" s="15" t="s">
        <v>2037</v>
      </c>
      <c r="O550" s="15">
        <v>0.11</v>
      </c>
      <c r="P550" s="18"/>
      <c r="Q550" s="18" t="s">
        <v>646</v>
      </c>
      <c r="R550" s="17" t="s">
        <v>792</v>
      </c>
      <c r="S550" s="17" t="s">
        <v>53</v>
      </c>
      <c r="T550" s="17" t="s">
        <v>1180</v>
      </c>
      <c r="U550" s="17" t="s">
        <v>792</v>
      </c>
      <c r="V550" s="17" t="s">
        <v>1087</v>
      </c>
      <c r="W550" s="17" t="s">
        <v>545</v>
      </c>
      <c r="X550" s="17" t="str">
        <f t="shared" si="75"/>
        <v xml:space="preserve">K-TF-342  K-TF-338  K-TF-328  K-TF-318  K-TB-315                            </v>
      </c>
      <c r="Y550" s="17" t="s">
        <v>1857</v>
      </c>
      <c r="Z550" s="17" t="s">
        <v>1970</v>
      </c>
      <c r="AA550" s="17" t="s">
        <v>1850</v>
      </c>
      <c r="AB550" s="17" t="s">
        <v>1851</v>
      </c>
      <c r="AC550" s="17" t="s">
        <v>1852</v>
      </c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40"/>
      <c r="AT550" s="33" t="s">
        <v>807</v>
      </c>
      <c r="AU550" s="33" t="s">
        <v>1086</v>
      </c>
      <c r="AV550" s="36" t="s">
        <v>1015</v>
      </c>
      <c r="AW550" s="33" t="str">
        <f t="shared" si="77"/>
        <v>L-ELHV001-02</v>
      </c>
      <c r="AX550" s="33" t="s">
        <v>1086</v>
      </c>
      <c r="AZ550" s="81" t="str">
        <f t="shared" si="76"/>
        <v>0.6/1kV FR-CV 2C-16㎟-P</v>
      </c>
    </row>
    <row r="551" spans="1:52" s="4" customFormat="1" ht="25" hidden="1" customHeight="1">
      <c r="A551" s="60" t="str">
        <f t="shared" si="74"/>
        <v>X</v>
      </c>
      <c r="B551" s="60" t="e">
        <f t="shared" si="98"/>
        <v>#REF!</v>
      </c>
      <c r="C551" s="55" t="str">
        <f t="shared" si="100"/>
        <v>L-ELLV101-02</v>
      </c>
      <c r="D551" s="56" t="s">
        <v>638</v>
      </c>
      <c r="E551" s="51" t="s">
        <v>118</v>
      </c>
      <c r="F551" s="16" t="s">
        <v>94</v>
      </c>
      <c r="G551" s="17" t="s">
        <v>8</v>
      </c>
      <c r="H551" s="18">
        <v>4</v>
      </c>
      <c r="I551" s="18"/>
      <c r="J551" s="18">
        <v>41</v>
      </c>
      <c r="K551" s="56">
        <f t="shared" si="101"/>
        <v>13</v>
      </c>
      <c r="L551" s="56">
        <f t="shared" ref="L551:L559" si="106">ROUNDUP(PI()*((K551/2)*(K551/2)),2)</f>
        <v>132.73999999999998</v>
      </c>
      <c r="M551" s="18" t="s">
        <v>1356</v>
      </c>
      <c r="N551" s="15" t="s">
        <v>2038</v>
      </c>
      <c r="O551" s="15">
        <v>0.11</v>
      </c>
      <c r="P551" s="18"/>
      <c r="Q551" s="18" t="s">
        <v>646</v>
      </c>
      <c r="R551" s="17" t="s">
        <v>792</v>
      </c>
      <c r="S551" s="17" t="s">
        <v>50</v>
      </c>
      <c r="T551" s="17" t="s">
        <v>1180</v>
      </c>
      <c r="U551" s="17" t="s">
        <v>792</v>
      </c>
      <c r="V551" s="17" t="s">
        <v>95</v>
      </c>
      <c r="W551" s="17" t="s">
        <v>464</v>
      </c>
      <c r="X551" s="17" t="str">
        <f t="shared" si="75"/>
        <v xml:space="preserve">K-TF-342  K-TF-338  K-TF-328  K-TF-318  K-TF-314  K-TF-313                          </v>
      </c>
      <c r="Y551" s="17" t="s">
        <v>1800</v>
      </c>
      <c r="Z551" s="17" t="s">
        <v>1970</v>
      </c>
      <c r="AA551" s="17" t="s">
        <v>1969</v>
      </c>
      <c r="AB551" s="17" t="s">
        <v>2014</v>
      </c>
      <c r="AC551" s="17" t="s">
        <v>1977</v>
      </c>
      <c r="AD551" s="17" t="s">
        <v>1978</v>
      </c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40"/>
      <c r="AT551" s="33" t="s">
        <v>807</v>
      </c>
      <c r="AU551" s="33" t="s">
        <v>1088</v>
      </c>
      <c r="AV551" s="36" t="s">
        <v>1015</v>
      </c>
      <c r="AW551" s="33" t="str">
        <f t="shared" si="77"/>
        <v>L-ELLV101-02</v>
      </c>
      <c r="AX551" s="33" t="s">
        <v>839</v>
      </c>
      <c r="AZ551" s="81" t="str">
        <f t="shared" si="76"/>
        <v>0.6/1kV FR-CV 2C-4㎟-P</v>
      </c>
    </row>
    <row r="552" spans="1:52" s="4" customFormat="1" ht="25" hidden="1" customHeight="1">
      <c r="A552" s="60" t="str">
        <f t="shared" si="74"/>
        <v>X</v>
      </c>
      <c r="B552" s="60" t="e">
        <f t="shared" si="98"/>
        <v>#REF!</v>
      </c>
      <c r="C552" s="55" t="str">
        <f t="shared" si="100"/>
        <v>L-ELLV201-02</v>
      </c>
      <c r="D552" s="56" t="s">
        <v>638</v>
      </c>
      <c r="E552" s="51" t="s">
        <v>34</v>
      </c>
      <c r="F552" s="16" t="s">
        <v>94</v>
      </c>
      <c r="G552" s="17" t="s">
        <v>155</v>
      </c>
      <c r="H552" s="18">
        <v>4</v>
      </c>
      <c r="I552" s="18"/>
      <c r="J552" s="18">
        <v>38</v>
      </c>
      <c r="K552" s="56">
        <f t="shared" si="101"/>
        <v>13</v>
      </c>
      <c r="L552" s="56">
        <f t="shared" si="106"/>
        <v>132.73999999999998</v>
      </c>
      <c r="M552" s="18" t="s">
        <v>1355</v>
      </c>
      <c r="N552" s="15" t="s">
        <v>2038</v>
      </c>
      <c r="O552" s="15">
        <v>0.11</v>
      </c>
      <c r="P552" s="18"/>
      <c r="Q552" s="18" t="s">
        <v>646</v>
      </c>
      <c r="R552" s="17" t="s">
        <v>792</v>
      </c>
      <c r="S552" s="17" t="s">
        <v>50</v>
      </c>
      <c r="T552" s="17" t="s">
        <v>1180</v>
      </c>
      <c r="U552" s="17" t="s">
        <v>792</v>
      </c>
      <c r="V552" s="17" t="s">
        <v>167</v>
      </c>
      <c r="W552" s="17" t="s">
        <v>465</v>
      </c>
      <c r="X552" s="17" t="str">
        <f t="shared" si="75"/>
        <v xml:space="preserve">K-TF-342  K-TF-338  K-TF-328  K-TF-321                              </v>
      </c>
      <c r="Y552" s="17" t="s">
        <v>1800</v>
      </c>
      <c r="Z552" s="17" t="s">
        <v>1970</v>
      </c>
      <c r="AA552" s="17" t="s">
        <v>1969</v>
      </c>
      <c r="AB552" s="17" t="s">
        <v>1979</v>
      </c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40"/>
      <c r="AT552" s="33" t="s">
        <v>807</v>
      </c>
      <c r="AU552" s="33" t="s">
        <v>1089</v>
      </c>
      <c r="AV552" s="36" t="s">
        <v>1015</v>
      </c>
      <c r="AW552" s="33" t="str">
        <f t="shared" si="77"/>
        <v>L-ELLV201-02</v>
      </c>
      <c r="AX552" s="33" t="s">
        <v>1089</v>
      </c>
      <c r="AZ552" s="81" t="str">
        <f t="shared" si="76"/>
        <v>0.6/1kV FR-CV 2C-4㎟-P</v>
      </c>
    </row>
    <row r="553" spans="1:52" s="4" customFormat="1" ht="25" hidden="1" customHeight="1">
      <c r="A553" s="60" t="str">
        <f t="shared" si="74"/>
        <v>X</v>
      </c>
      <c r="B553" s="60" t="e">
        <f t="shared" si="98"/>
        <v>#REF!</v>
      </c>
      <c r="C553" s="55" t="str">
        <f t="shared" si="100"/>
        <v>L-ELLV301-02</v>
      </c>
      <c r="D553" s="56" t="s">
        <v>638</v>
      </c>
      <c r="E553" s="51" t="s">
        <v>34</v>
      </c>
      <c r="F553" s="16" t="s">
        <v>94</v>
      </c>
      <c r="G553" s="17" t="s">
        <v>8</v>
      </c>
      <c r="H553" s="18">
        <v>4</v>
      </c>
      <c r="I553" s="18"/>
      <c r="J553" s="18">
        <v>30</v>
      </c>
      <c r="K553" s="56">
        <f t="shared" si="101"/>
        <v>13</v>
      </c>
      <c r="L553" s="56">
        <f t="shared" si="106"/>
        <v>132.73999999999998</v>
      </c>
      <c r="M553" s="18" t="s">
        <v>1520</v>
      </c>
      <c r="N553" s="15" t="s">
        <v>2038</v>
      </c>
      <c r="O553" s="15">
        <v>0.11</v>
      </c>
      <c r="P553" s="18"/>
      <c r="Q553" s="18" t="s">
        <v>646</v>
      </c>
      <c r="R553" s="17" t="s">
        <v>792</v>
      </c>
      <c r="S553" s="17" t="s">
        <v>53</v>
      </c>
      <c r="T553" s="17" t="s">
        <v>1180</v>
      </c>
      <c r="U553" s="17" t="s">
        <v>792</v>
      </c>
      <c r="V553" s="17" t="s">
        <v>2507</v>
      </c>
      <c r="W553" s="17" t="s">
        <v>464</v>
      </c>
      <c r="X553" s="17" t="str">
        <f t="shared" si="75"/>
        <v xml:space="preserve">K-TF-342  K-TF-338  K-TF-333                                </v>
      </c>
      <c r="Y553" s="17" t="s">
        <v>1800</v>
      </c>
      <c r="Z553" s="17" t="s">
        <v>1970</v>
      </c>
      <c r="AA553" s="17" t="s">
        <v>1973</v>
      </c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40"/>
      <c r="AT553" s="33" t="s">
        <v>807</v>
      </c>
      <c r="AU553" s="33" t="s">
        <v>1090</v>
      </c>
      <c r="AV553" s="36" t="s">
        <v>1015</v>
      </c>
      <c r="AW553" s="33" t="str">
        <f t="shared" si="77"/>
        <v>L-ELLV301-02</v>
      </c>
      <c r="AX553" s="33" t="s">
        <v>841</v>
      </c>
      <c r="AZ553" s="81" t="str">
        <f t="shared" si="76"/>
        <v>0.6/1kV FR-CV 2C-4㎟-P</v>
      </c>
    </row>
    <row r="554" spans="1:52" s="4" customFormat="1" ht="25" hidden="1" customHeight="1">
      <c r="A554" s="60" t="str">
        <f t="shared" si="74"/>
        <v>X</v>
      </c>
      <c r="B554" s="60" t="e">
        <f t="shared" si="98"/>
        <v>#REF!</v>
      </c>
      <c r="C554" s="55" t="str">
        <f t="shared" si="100"/>
        <v>L-ELLV401-02</v>
      </c>
      <c r="D554" s="56" t="s">
        <v>638</v>
      </c>
      <c r="E554" s="51" t="s">
        <v>34</v>
      </c>
      <c r="F554" s="16" t="s">
        <v>94</v>
      </c>
      <c r="G554" s="17" t="s">
        <v>155</v>
      </c>
      <c r="H554" s="18">
        <v>4</v>
      </c>
      <c r="I554" s="18"/>
      <c r="J554" s="18">
        <v>34</v>
      </c>
      <c r="K554" s="56">
        <f t="shared" si="101"/>
        <v>13</v>
      </c>
      <c r="L554" s="56">
        <f t="shared" si="106"/>
        <v>132.73999999999998</v>
      </c>
      <c r="M554" s="18" t="s">
        <v>1356</v>
      </c>
      <c r="N554" s="15" t="s">
        <v>2038</v>
      </c>
      <c r="O554" s="15">
        <v>0.11</v>
      </c>
      <c r="P554" s="18"/>
      <c r="Q554" s="18" t="s">
        <v>646</v>
      </c>
      <c r="R554" s="17" t="s">
        <v>792</v>
      </c>
      <c r="S554" s="17" t="s">
        <v>53</v>
      </c>
      <c r="T554" s="17" t="s">
        <v>1180</v>
      </c>
      <c r="U554" s="17" t="s">
        <v>792</v>
      </c>
      <c r="V554" s="17" t="s">
        <v>2508</v>
      </c>
      <c r="W554" s="17" t="s">
        <v>465</v>
      </c>
      <c r="X554" s="17" t="str">
        <f t="shared" si="75"/>
        <v xml:space="preserve">K-TF-342  K-TF-341                                  </v>
      </c>
      <c r="Y554" s="17" t="s">
        <v>1800</v>
      </c>
      <c r="Z554" s="17" t="s">
        <v>1975</v>
      </c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40"/>
      <c r="AT554" s="33" t="s">
        <v>807</v>
      </c>
      <c r="AU554" s="33" t="s">
        <v>1091</v>
      </c>
      <c r="AV554" s="36" t="s">
        <v>1015</v>
      </c>
      <c r="AW554" s="33" t="str">
        <f t="shared" si="77"/>
        <v>L-ELLV401-02</v>
      </c>
      <c r="AX554" s="33" t="s">
        <v>842</v>
      </c>
      <c r="AZ554" s="81" t="str">
        <f t="shared" si="76"/>
        <v>0.6/1kV FR-CV 2C-4㎟-P</v>
      </c>
    </row>
    <row r="555" spans="1:52" s="4" customFormat="1" ht="25" hidden="1" customHeight="1">
      <c r="A555" s="60" t="str">
        <f t="shared" si="74"/>
        <v>X</v>
      </c>
      <c r="B555" s="60" t="e">
        <f t="shared" si="98"/>
        <v>#REF!</v>
      </c>
      <c r="C555" s="55" t="str">
        <f t="shared" si="100"/>
        <v>L-ELLV501-02</v>
      </c>
      <c r="D555" s="56" t="s">
        <v>638</v>
      </c>
      <c r="E555" s="51" t="s">
        <v>478</v>
      </c>
      <c r="F555" s="16" t="s">
        <v>121</v>
      </c>
      <c r="G555" s="17" t="s">
        <v>8</v>
      </c>
      <c r="H555" s="18">
        <v>4</v>
      </c>
      <c r="I555" s="18"/>
      <c r="J555" s="18">
        <v>25</v>
      </c>
      <c r="K555" s="56">
        <f t="shared" si="101"/>
        <v>13</v>
      </c>
      <c r="L555" s="56">
        <f t="shared" si="106"/>
        <v>132.73999999999998</v>
      </c>
      <c r="M555" s="18" t="s">
        <v>1355</v>
      </c>
      <c r="N555" s="15" t="s">
        <v>2037</v>
      </c>
      <c r="O555" s="15">
        <v>0.11</v>
      </c>
      <c r="P555" s="18"/>
      <c r="Q555" s="18" t="s">
        <v>646</v>
      </c>
      <c r="R555" s="17" t="s">
        <v>792</v>
      </c>
      <c r="S555" s="17" t="s">
        <v>53</v>
      </c>
      <c r="T555" s="17" t="s">
        <v>1180</v>
      </c>
      <c r="U555" s="17" t="s">
        <v>792</v>
      </c>
      <c r="V555" s="17" t="s">
        <v>2509</v>
      </c>
      <c r="W555" s="17" t="s">
        <v>464</v>
      </c>
      <c r="X555" s="17" t="str">
        <f t="shared" si="75"/>
        <v xml:space="preserve">K-TF-342  K-TF-341  K-TF-335  K-TF-323  K-TF-320                            </v>
      </c>
      <c r="Y555" s="17" t="s">
        <v>1800</v>
      </c>
      <c r="Z555" s="17" t="s">
        <v>1975</v>
      </c>
      <c r="AA555" s="17" t="s">
        <v>1982</v>
      </c>
      <c r="AB555" s="17" t="s">
        <v>1961</v>
      </c>
      <c r="AC555" s="17" t="s">
        <v>1983</v>
      </c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40"/>
      <c r="AT555" s="33" t="s">
        <v>807</v>
      </c>
      <c r="AU555" s="33" t="s">
        <v>1092</v>
      </c>
      <c r="AV555" s="36" t="s">
        <v>1015</v>
      </c>
      <c r="AW555" s="33" t="str">
        <f t="shared" si="77"/>
        <v>L-ELLV501-02</v>
      </c>
      <c r="AX555" s="33" t="s">
        <v>843</v>
      </c>
      <c r="AZ555" s="81" t="str">
        <f t="shared" si="76"/>
        <v>0.6/1kV FR-CV 2C-4㎟-P</v>
      </c>
    </row>
    <row r="556" spans="1:52" s="4" customFormat="1" ht="25" hidden="1" customHeight="1">
      <c r="A556" s="60" t="str">
        <f t="shared" si="74"/>
        <v>X</v>
      </c>
      <c r="B556" s="60" t="e">
        <f t="shared" si="98"/>
        <v>#REF!</v>
      </c>
      <c r="C556" s="55" t="str">
        <f t="shared" si="100"/>
        <v>L-ELLV601-02</v>
      </c>
      <c r="D556" s="56" t="s">
        <v>638</v>
      </c>
      <c r="E556" s="51" t="s">
        <v>34</v>
      </c>
      <c r="F556" s="16" t="s">
        <v>94</v>
      </c>
      <c r="G556" s="17" t="s">
        <v>155</v>
      </c>
      <c r="H556" s="18">
        <v>4</v>
      </c>
      <c r="I556" s="18"/>
      <c r="J556" s="18">
        <v>29</v>
      </c>
      <c r="K556" s="56">
        <f t="shared" si="101"/>
        <v>13</v>
      </c>
      <c r="L556" s="56">
        <f t="shared" si="106"/>
        <v>132.73999999999998</v>
      </c>
      <c r="M556" s="18" t="s">
        <v>1355</v>
      </c>
      <c r="N556" s="15" t="s">
        <v>2038</v>
      </c>
      <c r="O556" s="15">
        <v>0.11</v>
      </c>
      <c r="P556" s="18"/>
      <c r="Q556" s="18" t="s">
        <v>646</v>
      </c>
      <c r="R556" s="17" t="s">
        <v>792</v>
      </c>
      <c r="S556" s="17" t="s">
        <v>50</v>
      </c>
      <c r="T556" s="17" t="s">
        <v>1180</v>
      </c>
      <c r="U556" s="17" t="s">
        <v>792</v>
      </c>
      <c r="V556" s="17" t="s">
        <v>2510</v>
      </c>
      <c r="W556" s="17" t="s">
        <v>546</v>
      </c>
      <c r="X556" s="17" t="str">
        <f t="shared" si="75"/>
        <v xml:space="preserve">K-TF-338  K-TF-333  K-TF-332                                </v>
      </c>
      <c r="Y556" s="17" t="s">
        <v>1970</v>
      </c>
      <c r="Z556" s="17" t="s">
        <v>1973</v>
      </c>
      <c r="AA556" s="17" t="s">
        <v>1974</v>
      </c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40"/>
      <c r="AT556" s="33" t="s">
        <v>807</v>
      </c>
      <c r="AU556" s="33" t="s">
        <v>1093</v>
      </c>
      <c r="AV556" s="36" t="s">
        <v>1015</v>
      </c>
      <c r="AW556" s="33" t="str">
        <f t="shared" si="77"/>
        <v>L-ELLV601-02</v>
      </c>
      <c r="AX556" s="33" t="s">
        <v>844</v>
      </c>
      <c r="AZ556" s="81" t="str">
        <f t="shared" si="76"/>
        <v>0.6/1kV FR-CV 2C-4㎟-P</v>
      </c>
    </row>
    <row r="557" spans="1:52" s="4" customFormat="1" ht="25" hidden="1" customHeight="1">
      <c r="A557" s="60" t="str">
        <f t="shared" si="74"/>
        <v>X</v>
      </c>
      <c r="B557" s="60" t="e">
        <f t="shared" si="98"/>
        <v>#REF!</v>
      </c>
      <c r="C557" s="55" t="str">
        <f t="shared" si="100"/>
        <v>L-ELLV701-02</v>
      </c>
      <c r="D557" s="56" t="s">
        <v>638</v>
      </c>
      <c r="E557" s="51" t="s">
        <v>34</v>
      </c>
      <c r="F557" s="16" t="s">
        <v>108</v>
      </c>
      <c r="G557" s="17" t="s">
        <v>8</v>
      </c>
      <c r="H557" s="18">
        <v>4</v>
      </c>
      <c r="I557" s="18"/>
      <c r="J557" s="18">
        <v>20</v>
      </c>
      <c r="K557" s="56">
        <f t="shared" si="101"/>
        <v>13</v>
      </c>
      <c r="L557" s="56">
        <f t="shared" si="106"/>
        <v>132.73999999999998</v>
      </c>
      <c r="M557" s="18" t="s">
        <v>1355</v>
      </c>
      <c r="N557" s="15" t="s">
        <v>2037</v>
      </c>
      <c r="O557" s="15">
        <v>0.11</v>
      </c>
      <c r="P557" s="18"/>
      <c r="Q557" s="18" t="s">
        <v>646</v>
      </c>
      <c r="R557" s="17" t="s">
        <v>792</v>
      </c>
      <c r="S557" s="17" t="s">
        <v>50</v>
      </c>
      <c r="T557" s="17" t="s">
        <v>1180</v>
      </c>
      <c r="U557" s="17" t="s">
        <v>792</v>
      </c>
      <c r="V557" s="17" t="s">
        <v>2511</v>
      </c>
      <c r="W557" s="17" t="s">
        <v>465</v>
      </c>
      <c r="X557" s="17" t="str">
        <f t="shared" si="75"/>
        <v xml:space="preserve">K-TF-342  K-TF-341  K-TF-340                                </v>
      </c>
      <c r="Y557" s="17" t="s">
        <v>1800</v>
      </c>
      <c r="Z557" s="17" t="s">
        <v>1975</v>
      </c>
      <c r="AA557" s="17" t="s">
        <v>1976</v>
      </c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40"/>
      <c r="AT557" s="33" t="s">
        <v>807</v>
      </c>
      <c r="AU557" s="33" t="s">
        <v>1094</v>
      </c>
      <c r="AV557" s="36" t="s">
        <v>1015</v>
      </c>
      <c r="AW557" s="33" t="str">
        <f t="shared" si="77"/>
        <v>L-ELLV701-02</v>
      </c>
      <c r="AX557" s="33" t="s">
        <v>845</v>
      </c>
      <c r="AZ557" s="81" t="str">
        <f t="shared" si="76"/>
        <v>0.6/1kV FR-CV 2C-4㎟-P</v>
      </c>
    </row>
    <row r="558" spans="1:52" s="4" customFormat="1" ht="25" hidden="1" customHeight="1">
      <c r="A558" s="60" t="str">
        <f t="shared" si="74"/>
        <v>X</v>
      </c>
      <c r="B558" s="60" t="e">
        <f t="shared" si="98"/>
        <v>#REF!</v>
      </c>
      <c r="C558" s="55" t="str">
        <f t="shared" si="100"/>
        <v>L-ELLV801-02</v>
      </c>
      <c r="D558" s="56" t="s">
        <v>638</v>
      </c>
      <c r="E558" s="51" t="s">
        <v>478</v>
      </c>
      <c r="F558" s="16" t="s">
        <v>108</v>
      </c>
      <c r="G558" s="17" t="s">
        <v>155</v>
      </c>
      <c r="H558" s="18">
        <v>4</v>
      </c>
      <c r="I558" s="18"/>
      <c r="J558" s="18">
        <v>30</v>
      </c>
      <c r="K558" s="56">
        <f t="shared" si="101"/>
        <v>13</v>
      </c>
      <c r="L558" s="56">
        <f t="shared" si="106"/>
        <v>132.73999999999998</v>
      </c>
      <c r="M558" s="18" t="s">
        <v>1356</v>
      </c>
      <c r="N558" s="15" t="s">
        <v>2038</v>
      </c>
      <c r="O558" s="15">
        <v>0.11</v>
      </c>
      <c r="P558" s="18"/>
      <c r="Q558" s="18" t="s">
        <v>646</v>
      </c>
      <c r="R558" s="17" t="s">
        <v>792</v>
      </c>
      <c r="S558" s="17" t="s">
        <v>50</v>
      </c>
      <c r="T558" s="17" t="s">
        <v>1180</v>
      </c>
      <c r="U558" s="17" t="s">
        <v>792</v>
      </c>
      <c r="V558" s="17" t="s">
        <v>538</v>
      </c>
      <c r="W558" s="17" t="s">
        <v>466</v>
      </c>
      <c r="X558" s="17" t="str">
        <f t="shared" si="75"/>
        <v xml:space="preserve">K-TF-342  K-TF-338  K-TF-328  K-TF-329                              </v>
      </c>
      <c r="Y558" s="17" t="s">
        <v>1800</v>
      </c>
      <c r="Z558" s="17" t="s">
        <v>1970</v>
      </c>
      <c r="AA558" s="17" t="s">
        <v>1969</v>
      </c>
      <c r="AB558" s="17" t="s">
        <v>1980</v>
      </c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40"/>
      <c r="AT558" s="33" t="s">
        <v>807</v>
      </c>
      <c r="AU558" s="33" t="s">
        <v>1095</v>
      </c>
      <c r="AV558" s="36" t="s">
        <v>1015</v>
      </c>
      <c r="AW558" s="33" t="str">
        <f t="shared" si="77"/>
        <v>L-ELLV801-02</v>
      </c>
      <c r="AX558" s="33" t="s">
        <v>846</v>
      </c>
      <c r="AZ558" s="81" t="str">
        <f t="shared" si="76"/>
        <v>0.6/1kV FR-CV 2C-4㎟-P</v>
      </c>
    </row>
    <row r="559" spans="1:52" s="4" customFormat="1" ht="25" hidden="1" customHeight="1">
      <c r="A559" s="60" t="str">
        <f t="shared" si="74"/>
        <v>X</v>
      </c>
      <c r="B559" s="60" t="e">
        <f t="shared" si="98"/>
        <v>#REF!</v>
      </c>
      <c r="C559" s="55" t="str">
        <f t="shared" si="100"/>
        <v>L-ELLV901-02</v>
      </c>
      <c r="D559" s="56" t="s">
        <v>638</v>
      </c>
      <c r="E559" s="51" t="s">
        <v>34</v>
      </c>
      <c r="F559" s="16" t="s">
        <v>94</v>
      </c>
      <c r="G559" s="17" t="s">
        <v>8</v>
      </c>
      <c r="H559" s="18">
        <v>4</v>
      </c>
      <c r="I559" s="18"/>
      <c r="J559" s="18">
        <v>30</v>
      </c>
      <c r="K559" s="56">
        <f t="shared" si="101"/>
        <v>13</v>
      </c>
      <c r="L559" s="56">
        <f t="shared" si="106"/>
        <v>132.73999999999998</v>
      </c>
      <c r="M559" s="18" t="s">
        <v>1355</v>
      </c>
      <c r="N559" s="15" t="s">
        <v>2037</v>
      </c>
      <c r="O559" s="15">
        <v>0.11</v>
      </c>
      <c r="P559" s="18"/>
      <c r="Q559" s="18" t="s">
        <v>639</v>
      </c>
      <c r="R559" s="17" t="s">
        <v>792</v>
      </c>
      <c r="S559" s="17" t="s">
        <v>50</v>
      </c>
      <c r="T559" s="17" t="s">
        <v>1180</v>
      </c>
      <c r="U559" s="17" t="s">
        <v>792</v>
      </c>
      <c r="V559" s="17" t="s">
        <v>1137</v>
      </c>
      <c r="W559" s="17" t="s">
        <v>466</v>
      </c>
      <c r="X559" s="17" t="str">
        <f t="shared" si="75"/>
        <v xml:space="preserve">K-TF-342  K-TF-338  K-TF-330                                </v>
      </c>
      <c r="Y559" s="17" t="s">
        <v>1800</v>
      </c>
      <c r="Z559" s="17" t="s">
        <v>1970</v>
      </c>
      <c r="AA559" s="17" t="s">
        <v>1984</v>
      </c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40"/>
      <c r="AT559" s="33" t="s">
        <v>807</v>
      </c>
      <c r="AU559" s="33" t="s">
        <v>1138</v>
      </c>
      <c r="AV559" s="36" t="s">
        <v>1015</v>
      </c>
      <c r="AW559" s="33" t="str">
        <f>IF(AT559="","",CONCATENATE(AT559,"-",AU559,"-",AV559))</f>
        <v>L-ELLV901-02</v>
      </c>
      <c r="AX559" s="33" t="s">
        <v>1773</v>
      </c>
      <c r="AZ559" s="81" t="str">
        <f t="shared" si="76"/>
        <v>0.6/1kV FR-CV 2C-4㎟-P</v>
      </c>
    </row>
    <row r="560" spans="1:52" ht="25" hidden="1" customHeight="1">
      <c r="A560" s="60" t="str">
        <f t="shared" si="74"/>
        <v>X</v>
      </c>
      <c r="B560" s="60"/>
      <c r="C560" s="55" t="str">
        <f t="shared" si="100"/>
        <v/>
      </c>
      <c r="D560" s="18"/>
      <c r="E560" s="52"/>
      <c r="F560" s="19"/>
      <c r="G560" s="17"/>
      <c r="H560" s="18"/>
      <c r="I560" s="18"/>
      <c r="J560" s="18"/>
      <c r="K560" s="56" t="str">
        <f t="shared" si="101"/>
        <v/>
      </c>
      <c r="L560" s="18"/>
      <c r="M560" s="18"/>
      <c r="N560" s="18"/>
      <c r="O560" s="18"/>
      <c r="P560" s="18"/>
      <c r="Q560" s="18"/>
      <c r="R560" s="17"/>
      <c r="S560" s="17"/>
      <c r="T560" s="17"/>
      <c r="U560" s="17"/>
      <c r="V560" s="17"/>
      <c r="W560" s="17"/>
      <c r="X560" s="17" t="str">
        <f t="shared" si="75"/>
        <v/>
      </c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40"/>
      <c r="AT560" s="33"/>
      <c r="AU560" s="33"/>
      <c r="AV560" s="33"/>
      <c r="AW560" s="33" t="str">
        <f t="shared" si="77"/>
        <v/>
      </c>
      <c r="AX560" s="33"/>
      <c r="AZ560" s="81" t="str">
        <f t="shared" si="76"/>
        <v/>
      </c>
    </row>
    <row r="561" spans="1:52" s="4" customFormat="1" ht="25" hidden="1" customHeight="1">
      <c r="A561" s="60" t="str">
        <f t="shared" si="74"/>
        <v>X</v>
      </c>
      <c r="B561" s="60" t="e">
        <f t="shared" si="98"/>
        <v>#REF!</v>
      </c>
      <c r="C561" s="48" t="s">
        <v>1033</v>
      </c>
      <c r="D561" s="26"/>
      <c r="E561" s="26"/>
      <c r="F561" s="26"/>
      <c r="G561" s="26"/>
      <c r="H561" s="26"/>
      <c r="I561" s="26"/>
      <c r="J561" s="26"/>
      <c r="K561" s="100" t="str">
        <f t="shared" si="101"/>
        <v/>
      </c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77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27"/>
      <c r="AT561" s="33"/>
      <c r="AU561" s="33"/>
      <c r="AV561" s="33"/>
      <c r="AW561" s="33" t="str">
        <f t="shared" si="77"/>
        <v/>
      </c>
      <c r="AX561" s="33"/>
      <c r="AZ561" s="81" t="str">
        <f t="shared" si="76"/>
        <v/>
      </c>
    </row>
    <row r="562" spans="1:52" s="4" customFormat="1" ht="25" hidden="1" customHeight="1">
      <c r="A562" s="60" t="str">
        <f t="shared" si="74"/>
        <v>X</v>
      </c>
      <c r="B562" s="60" t="e">
        <f t="shared" si="98"/>
        <v>#REF!</v>
      </c>
      <c r="C562" s="55" t="str">
        <f t="shared" ref="C562:C593" si="107">AW562</f>
        <v>T-ELHV001-01</v>
      </c>
      <c r="D562" s="18" t="s">
        <v>802</v>
      </c>
      <c r="E562" s="52" t="s">
        <v>763</v>
      </c>
      <c r="F562" s="19" t="s">
        <v>552</v>
      </c>
      <c r="G562" s="17" t="s">
        <v>14</v>
      </c>
      <c r="H562" s="18" t="s">
        <v>7</v>
      </c>
      <c r="I562" s="18"/>
      <c r="J562" s="18">
        <v>52</v>
      </c>
      <c r="K562" s="56">
        <f t="shared" si="101"/>
        <v>9</v>
      </c>
      <c r="L562" s="56">
        <f>ROUNDUP(PI()*((K562/2)*(K562/2)),2)</f>
        <v>63.62</v>
      </c>
      <c r="M562" s="18" t="s">
        <v>1521</v>
      </c>
      <c r="N562" s="18" t="s">
        <v>2039</v>
      </c>
      <c r="O562" s="18"/>
      <c r="P562" s="18"/>
      <c r="Q562" s="18"/>
      <c r="R562" s="17" t="s">
        <v>1158</v>
      </c>
      <c r="S562" s="17" t="s">
        <v>583</v>
      </c>
      <c r="T562" s="17" t="s">
        <v>9</v>
      </c>
      <c r="U562" s="32" t="s">
        <v>795</v>
      </c>
      <c r="V562" s="17" t="s">
        <v>804</v>
      </c>
      <c r="W562" s="17" t="s">
        <v>547</v>
      </c>
      <c r="X562" s="17" t="str">
        <f t="shared" si="75"/>
        <v xml:space="preserve">X-TL-115  X-TL-118  X-TL-128  X-TL-138  X-TN-142  X-TN-151  X-TN-152  X-TN-153                      </v>
      </c>
      <c r="Y562" s="17" t="s">
        <v>1808</v>
      </c>
      <c r="Z562" s="17" t="s">
        <v>1985</v>
      </c>
      <c r="AA562" s="17" t="s">
        <v>1986</v>
      </c>
      <c r="AB562" s="17" t="s">
        <v>1987</v>
      </c>
      <c r="AC562" s="17" t="s">
        <v>1988</v>
      </c>
      <c r="AD562" s="17" t="s">
        <v>1989</v>
      </c>
      <c r="AE562" s="17" t="s">
        <v>1990</v>
      </c>
      <c r="AF562" s="17" t="s">
        <v>1991</v>
      </c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40" t="s">
        <v>12</v>
      </c>
      <c r="AS562" s="3">
        <v>190822</v>
      </c>
      <c r="AT562" s="33" t="s">
        <v>809</v>
      </c>
      <c r="AU562" s="44" t="s">
        <v>838</v>
      </c>
      <c r="AV562" s="45" t="s">
        <v>1054</v>
      </c>
      <c r="AW562" s="44" t="str">
        <f t="shared" si="77"/>
        <v>T-ELHV001-01</v>
      </c>
      <c r="AX562" s="33" t="s">
        <v>849</v>
      </c>
      <c r="AZ562" s="81" t="str">
        <f t="shared" si="76"/>
        <v>- UL2919(RS485) 2P-24AWG㎟-S</v>
      </c>
    </row>
    <row r="563" spans="1:52" s="4" customFormat="1" ht="25" hidden="1" customHeight="1">
      <c r="A563" s="60" t="str">
        <f t="shared" si="74"/>
        <v>X</v>
      </c>
      <c r="B563" s="60" t="e">
        <f t="shared" si="98"/>
        <v>#REF!</v>
      </c>
      <c r="C563" s="55" t="str">
        <f t="shared" si="107"/>
        <v>T-ELHV003-01</v>
      </c>
      <c r="D563" s="18" t="s">
        <v>802</v>
      </c>
      <c r="E563" s="52" t="s">
        <v>763</v>
      </c>
      <c r="F563" s="19" t="s">
        <v>552</v>
      </c>
      <c r="G563" s="17" t="s">
        <v>14</v>
      </c>
      <c r="H563" s="18" t="s">
        <v>7</v>
      </c>
      <c r="I563" s="18"/>
      <c r="J563" s="18">
        <v>49</v>
      </c>
      <c r="K563" s="56">
        <f t="shared" si="101"/>
        <v>9</v>
      </c>
      <c r="L563" s="56">
        <f>ROUNDUP(PI()*((K563/2)*(K563/2)),2)</f>
        <v>63.62</v>
      </c>
      <c r="M563" s="18" t="s">
        <v>1355</v>
      </c>
      <c r="N563" s="18" t="s">
        <v>2037</v>
      </c>
      <c r="O563" s="18"/>
      <c r="P563" s="18"/>
      <c r="Q563" s="18"/>
      <c r="R563" s="17" t="s">
        <v>1159</v>
      </c>
      <c r="S563" s="17" t="s">
        <v>585</v>
      </c>
      <c r="T563" s="17" t="s">
        <v>9</v>
      </c>
      <c r="U563" s="32" t="s">
        <v>795</v>
      </c>
      <c r="V563" s="17" t="s">
        <v>804</v>
      </c>
      <c r="W563" s="17" t="s">
        <v>547</v>
      </c>
      <c r="X563" s="17" t="str">
        <f t="shared" si="75"/>
        <v xml:space="preserve">X-TL-115  X-TL-118  X-TL-128  X-TL-138  X-TN-142  X-TN-151  X-TN-152  X-TN-153                      </v>
      </c>
      <c r="Y563" s="17" t="s">
        <v>1808</v>
      </c>
      <c r="Z563" s="17" t="s">
        <v>1985</v>
      </c>
      <c r="AA563" s="17" t="s">
        <v>1986</v>
      </c>
      <c r="AB563" s="17" t="s">
        <v>1987</v>
      </c>
      <c r="AC563" s="17" t="s">
        <v>1988</v>
      </c>
      <c r="AD563" s="17" t="s">
        <v>1989</v>
      </c>
      <c r="AE563" s="17" t="s">
        <v>1990</v>
      </c>
      <c r="AF563" s="17" t="s">
        <v>1991</v>
      </c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40" t="s">
        <v>584</v>
      </c>
      <c r="AS563" s="3">
        <v>190822</v>
      </c>
      <c r="AT563" s="33" t="s">
        <v>809</v>
      </c>
      <c r="AU563" s="44" t="s">
        <v>851</v>
      </c>
      <c r="AV563" s="45" t="s">
        <v>1054</v>
      </c>
      <c r="AW563" s="44" t="str">
        <f t="shared" si="77"/>
        <v>T-ELHV003-01</v>
      </c>
      <c r="AX563" s="33" t="s">
        <v>849</v>
      </c>
      <c r="AZ563" s="81" t="str">
        <f t="shared" si="76"/>
        <v>- UL2919(RS485) 2P-24AWG㎟-S</v>
      </c>
    </row>
    <row r="564" spans="1:52" s="4" customFormat="1" ht="25" hidden="1" customHeight="1">
      <c r="A564" s="60" t="str">
        <f t="shared" ref="A564:A627" si="108">IFERROR(IF(MATCH($A$18,Y564:AQ564,0),"O","X"),"X")</f>
        <v>X</v>
      </c>
      <c r="B564" s="60"/>
      <c r="C564" s="55" t="str">
        <f t="shared" si="107"/>
        <v/>
      </c>
      <c r="D564" s="18"/>
      <c r="E564" s="52"/>
      <c r="F564" s="19"/>
      <c r="G564" s="17"/>
      <c r="H564" s="18"/>
      <c r="I564" s="18"/>
      <c r="J564" s="18"/>
      <c r="K564" s="56" t="str">
        <f t="shared" si="101"/>
        <v/>
      </c>
      <c r="L564" s="18"/>
      <c r="M564" s="18"/>
      <c r="N564" s="18"/>
      <c r="O564" s="18"/>
      <c r="P564" s="18"/>
      <c r="Q564" s="18"/>
      <c r="R564" s="17"/>
      <c r="S564" s="17"/>
      <c r="T564" s="17"/>
      <c r="U564" s="17"/>
      <c r="V564" s="17"/>
      <c r="W564" s="17"/>
      <c r="X564" s="17" t="str">
        <f t="shared" ref="X564:X627" si="109">IF(Y564="","",CONCATENATE(Y564,"  ",Z564,"  ",AA564,"  ",AB564,"  ",AC564,"  ",AD564,"  ",AE564,"  ",AF564,"  ",AG564,"  ",AH564,"  ",AI564,"  ",AJ564,"  ",AK564,"  ",AL564,"  ",AM564,"  ",AN564,"  ",AO564,"  ",AP564,"  ",AQ564))</f>
        <v/>
      </c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40"/>
      <c r="AT564" s="33"/>
      <c r="AU564" s="33"/>
      <c r="AV564" s="33"/>
      <c r="AW564" s="33" t="str">
        <f t="shared" si="77"/>
        <v/>
      </c>
      <c r="AX564" s="33"/>
      <c r="AZ564" s="81" t="str">
        <f t="shared" ref="AZ564:AZ627" si="110">IF(F564="","",CONCATENATE(E564," ",F564," ",G564,"-",H564,"㎟","-",D564))</f>
        <v/>
      </c>
    </row>
    <row r="565" spans="1:52" s="4" customFormat="1" ht="25" hidden="1" customHeight="1">
      <c r="A565" s="60" t="str">
        <f t="shared" si="108"/>
        <v>X</v>
      </c>
      <c r="B565" s="60" t="e">
        <f t="shared" si="98"/>
        <v>#REF!</v>
      </c>
      <c r="C565" s="55" t="str">
        <f t="shared" si="107"/>
        <v>T-ELLV101-01</v>
      </c>
      <c r="D565" s="18" t="s">
        <v>802</v>
      </c>
      <c r="E565" s="52" t="s">
        <v>763</v>
      </c>
      <c r="F565" s="19" t="s">
        <v>552</v>
      </c>
      <c r="G565" s="17" t="s">
        <v>14</v>
      </c>
      <c r="H565" s="18" t="s">
        <v>7</v>
      </c>
      <c r="I565" s="18"/>
      <c r="J565" s="18">
        <v>56</v>
      </c>
      <c r="K565" s="56">
        <f t="shared" si="101"/>
        <v>9</v>
      </c>
      <c r="L565" s="56">
        <f t="shared" ref="L565:L573" si="111">ROUNDUP(PI()*((K565/2)*(K565/2)),2)</f>
        <v>63.62</v>
      </c>
      <c r="M565" s="18" t="s">
        <v>1355</v>
      </c>
      <c r="N565" s="18" t="s">
        <v>2040</v>
      </c>
      <c r="O565" s="18"/>
      <c r="P565" s="18"/>
      <c r="Q565" s="18"/>
      <c r="R565" s="17" t="s">
        <v>792</v>
      </c>
      <c r="S565" s="17" t="s">
        <v>586</v>
      </c>
      <c r="T565" s="17" t="s">
        <v>11</v>
      </c>
      <c r="U565" s="32" t="s">
        <v>795</v>
      </c>
      <c r="V565" s="17" t="s">
        <v>804</v>
      </c>
      <c r="W565" s="17" t="s">
        <v>547</v>
      </c>
      <c r="X565" s="17" t="str">
        <f t="shared" si="109"/>
        <v xml:space="preserve">X-TL-113  X-TL-116  X-TL-123  X-TN-135  X-TN-140  X-TN-141  X-TN-142  X-TN-151  X-TN-152  X-TN-153                  </v>
      </c>
      <c r="Y565" s="17" t="s">
        <v>1861</v>
      </c>
      <c r="Z565" s="17" t="s">
        <v>1992</v>
      </c>
      <c r="AA565" s="17" t="s">
        <v>1993</v>
      </c>
      <c r="AB565" s="17" t="s">
        <v>1994</v>
      </c>
      <c r="AC565" s="17" t="s">
        <v>1995</v>
      </c>
      <c r="AD565" s="17" t="s">
        <v>1996</v>
      </c>
      <c r="AE565" s="17" t="s">
        <v>1988</v>
      </c>
      <c r="AF565" s="17" t="s">
        <v>1989</v>
      </c>
      <c r="AG565" s="17" t="s">
        <v>1990</v>
      </c>
      <c r="AH565" s="17" t="s">
        <v>1991</v>
      </c>
      <c r="AI565" s="17"/>
      <c r="AJ565" s="17"/>
      <c r="AK565" s="17"/>
      <c r="AL565" s="17"/>
      <c r="AM565" s="17"/>
      <c r="AN565" s="17"/>
      <c r="AO565" s="17"/>
      <c r="AP565" s="17"/>
      <c r="AQ565" s="17"/>
      <c r="AR565" s="40" t="s">
        <v>12</v>
      </c>
      <c r="AS565" s="3">
        <v>190822</v>
      </c>
      <c r="AT565" s="33" t="s">
        <v>809</v>
      </c>
      <c r="AU565" s="44" t="s">
        <v>839</v>
      </c>
      <c r="AV565" s="45" t="s">
        <v>1043</v>
      </c>
      <c r="AW565" s="44" t="str">
        <f t="shared" si="77"/>
        <v>T-ELLV101-01</v>
      </c>
      <c r="AX565" s="33" t="s">
        <v>849</v>
      </c>
      <c r="AZ565" s="81" t="str">
        <f t="shared" si="110"/>
        <v>- UL2919(RS485) 2P-24AWG㎟-S</v>
      </c>
    </row>
    <row r="566" spans="1:52" s="4" customFormat="1" ht="25" hidden="1" customHeight="1">
      <c r="A566" s="60" t="str">
        <f t="shared" si="108"/>
        <v>X</v>
      </c>
      <c r="B566" s="60" t="e">
        <f t="shared" si="98"/>
        <v>#REF!</v>
      </c>
      <c r="C566" s="55" t="str">
        <f t="shared" si="107"/>
        <v>T-ELLV201-01</v>
      </c>
      <c r="D566" s="18" t="s">
        <v>802</v>
      </c>
      <c r="E566" s="52" t="s">
        <v>763</v>
      </c>
      <c r="F566" s="19" t="s">
        <v>552</v>
      </c>
      <c r="G566" s="17" t="s">
        <v>14</v>
      </c>
      <c r="H566" s="18" t="s">
        <v>7</v>
      </c>
      <c r="I566" s="18"/>
      <c r="J566" s="18">
        <v>57</v>
      </c>
      <c r="K566" s="56">
        <f t="shared" si="101"/>
        <v>9</v>
      </c>
      <c r="L566" s="56">
        <f t="shared" si="111"/>
        <v>63.62</v>
      </c>
      <c r="M566" s="18" t="s">
        <v>1355</v>
      </c>
      <c r="N566" s="18" t="s">
        <v>2037</v>
      </c>
      <c r="O566" s="18"/>
      <c r="P566" s="18"/>
      <c r="Q566" s="18"/>
      <c r="R566" s="17" t="s">
        <v>1159</v>
      </c>
      <c r="S566" s="17" t="s">
        <v>533</v>
      </c>
      <c r="T566" s="17" t="s">
        <v>11</v>
      </c>
      <c r="U566" s="32" t="s">
        <v>795</v>
      </c>
      <c r="V566" s="17" t="s">
        <v>804</v>
      </c>
      <c r="W566" s="17" t="s">
        <v>547</v>
      </c>
      <c r="X566" s="17" t="str">
        <f t="shared" si="109"/>
        <v xml:space="preserve">X-TL-121  X-TL-128  X-TN-142  X-TN-151  X-TN-152  X-TN-153                          </v>
      </c>
      <c r="Y566" s="17" t="s">
        <v>1997</v>
      </c>
      <c r="Z566" s="17" t="s">
        <v>1986</v>
      </c>
      <c r="AA566" s="17" t="s">
        <v>1988</v>
      </c>
      <c r="AB566" s="17" t="s">
        <v>1989</v>
      </c>
      <c r="AC566" s="17" t="s">
        <v>1990</v>
      </c>
      <c r="AD566" s="17" t="s">
        <v>1991</v>
      </c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40" t="s">
        <v>12</v>
      </c>
      <c r="AS566" s="3">
        <v>190822</v>
      </c>
      <c r="AT566" s="33" t="s">
        <v>809</v>
      </c>
      <c r="AU566" s="44" t="s">
        <v>840</v>
      </c>
      <c r="AV566" s="45" t="s">
        <v>1043</v>
      </c>
      <c r="AW566" s="44" t="str">
        <f t="shared" ref="AW566:AW638" si="112">IF(AT566="","",CONCATENATE(AT566,"-",AU566,"-",AV566))</f>
        <v>T-ELLV201-01</v>
      </c>
      <c r="AX566" s="33" t="s">
        <v>849</v>
      </c>
      <c r="AZ566" s="81" t="str">
        <f t="shared" si="110"/>
        <v>- UL2919(RS485) 2P-24AWG㎟-S</v>
      </c>
    </row>
    <row r="567" spans="1:52" s="4" customFormat="1" ht="25" hidden="1" customHeight="1">
      <c r="A567" s="60" t="str">
        <f t="shared" si="108"/>
        <v>X</v>
      </c>
      <c r="B567" s="60" t="e">
        <f t="shared" si="98"/>
        <v>#REF!</v>
      </c>
      <c r="C567" s="55" t="str">
        <f t="shared" si="107"/>
        <v>T-ELLV301-01</v>
      </c>
      <c r="D567" s="18" t="s">
        <v>802</v>
      </c>
      <c r="E567" s="52" t="s">
        <v>763</v>
      </c>
      <c r="F567" s="19" t="s">
        <v>552</v>
      </c>
      <c r="G567" s="17" t="s">
        <v>14</v>
      </c>
      <c r="H567" s="18" t="s">
        <v>7</v>
      </c>
      <c r="I567" s="18"/>
      <c r="J567" s="18">
        <v>43</v>
      </c>
      <c r="K567" s="56">
        <f t="shared" si="101"/>
        <v>9</v>
      </c>
      <c r="L567" s="56">
        <f t="shared" si="111"/>
        <v>63.62</v>
      </c>
      <c r="M567" s="18" t="s">
        <v>1355</v>
      </c>
      <c r="N567" s="18" t="s">
        <v>2043</v>
      </c>
      <c r="O567" s="18"/>
      <c r="P567" s="18"/>
      <c r="Q567" s="18"/>
      <c r="R567" s="17" t="s">
        <v>792</v>
      </c>
      <c r="S567" s="17" t="s">
        <v>459</v>
      </c>
      <c r="T567" s="17" t="s">
        <v>11</v>
      </c>
      <c r="U567" s="32" t="s">
        <v>795</v>
      </c>
      <c r="V567" s="17" t="s">
        <v>804</v>
      </c>
      <c r="W567" s="17" t="s">
        <v>547</v>
      </c>
      <c r="X567" s="17" t="str">
        <f t="shared" si="109"/>
        <v xml:space="preserve">X-TL-133  X-TL-138  X-TN-142  X-TN-151  X-TN-152  X-TN-153                          </v>
      </c>
      <c r="Y567" s="17" t="s">
        <v>1862</v>
      </c>
      <c r="Z567" s="17" t="s">
        <v>1987</v>
      </c>
      <c r="AA567" s="17" t="s">
        <v>1988</v>
      </c>
      <c r="AB567" s="17" t="s">
        <v>1989</v>
      </c>
      <c r="AC567" s="17" t="s">
        <v>1990</v>
      </c>
      <c r="AD567" s="17" t="s">
        <v>1991</v>
      </c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40" t="s">
        <v>12</v>
      </c>
      <c r="AS567" s="3">
        <v>190822</v>
      </c>
      <c r="AT567" s="33" t="s">
        <v>809</v>
      </c>
      <c r="AU567" s="44" t="s">
        <v>841</v>
      </c>
      <c r="AV567" s="45" t="s">
        <v>1043</v>
      </c>
      <c r="AW567" s="44" t="str">
        <f t="shared" si="112"/>
        <v>T-ELLV301-01</v>
      </c>
      <c r="AX567" s="33" t="s">
        <v>849</v>
      </c>
      <c r="AZ567" s="81" t="str">
        <f t="shared" si="110"/>
        <v>- UL2919(RS485) 2P-24AWG㎟-S</v>
      </c>
    </row>
    <row r="568" spans="1:52" s="4" customFormat="1" ht="25" hidden="1" customHeight="1">
      <c r="A568" s="60" t="str">
        <f t="shared" si="108"/>
        <v>X</v>
      </c>
      <c r="B568" s="60" t="e">
        <f t="shared" si="98"/>
        <v>#REF!</v>
      </c>
      <c r="C568" s="55" t="str">
        <f t="shared" si="107"/>
        <v>T-ELLV401-01</v>
      </c>
      <c r="D568" s="18" t="s">
        <v>802</v>
      </c>
      <c r="E568" s="52" t="s">
        <v>763</v>
      </c>
      <c r="F568" s="19" t="s">
        <v>552</v>
      </c>
      <c r="G568" s="17" t="s">
        <v>14</v>
      </c>
      <c r="H568" s="18" t="s">
        <v>7</v>
      </c>
      <c r="I568" s="18"/>
      <c r="J568" s="18">
        <v>47</v>
      </c>
      <c r="K568" s="56">
        <f t="shared" si="101"/>
        <v>9</v>
      </c>
      <c r="L568" s="56">
        <f t="shared" si="111"/>
        <v>63.62</v>
      </c>
      <c r="M568" s="18" t="s">
        <v>1355</v>
      </c>
      <c r="N568" s="18" t="s">
        <v>2038</v>
      </c>
      <c r="O568" s="18"/>
      <c r="P568" s="18"/>
      <c r="Q568" s="18"/>
      <c r="R568" s="17" t="s">
        <v>1158</v>
      </c>
      <c r="S568" s="17" t="s">
        <v>587</v>
      </c>
      <c r="T568" s="17" t="s">
        <v>11</v>
      </c>
      <c r="U568" s="32" t="s">
        <v>795</v>
      </c>
      <c r="V568" s="17" t="s">
        <v>804</v>
      </c>
      <c r="W568" s="17" t="s">
        <v>547</v>
      </c>
      <c r="X568" s="17" t="str">
        <f t="shared" si="109"/>
        <v xml:space="preserve">X-TN-141  X-TN-142  X-TN-151  X-TN-152  X-TN-153                            </v>
      </c>
      <c r="Y568" s="17" t="s">
        <v>1859</v>
      </c>
      <c r="Z568" s="17" t="s">
        <v>1988</v>
      </c>
      <c r="AA568" s="17" t="s">
        <v>1989</v>
      </c>
      <c r="AB568" s="17" t="s">
        <v>1990</v>
      </c>
      <c r="AC568" s="17" t="s">
        <v>1991</v>
      </c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40" t="s">
        <v>12</v>
      </c>
      <c r="AS568" s="3">
        <v>190822</v>
      </c>
      <c r="AT568" s="33" t="s">
        <v>809</v>
      </c>
      <c r="AU568" s="44" t="s">
        <v>842</v>
      </c>
      <c r="AV568" s="45" t="s">
        <v>1043</v>
      </c>
      <c r="AW568" s="44" t="str">
        <f t="shared" si="112"/>
        <v>T-ELLV401-01</v>
      </c>
      <c r="AX568" s="33" t="s">
        <v>849</v>
      </c>
      <c r="AZ568" s="81" t="str">
        <f t="shared" si="110"/>
        <v>- UL2919(RS485) 2P-24AWG㎟-S</v>
      </c>
    </row>
    <row r="569" spans="1:52" s="4" customFormat="1" ht="25" hidden="1" customHeight="1">
      <c r="A569" s="60" t="str">
        <f t="shared" si="108"/>
        <v>X</v>
      </c>
      <c r="B569" s="60" t="e">
        <f t="shared" si="98"/>
        <v>#REF!</v>
      </c>
      <c r="C569" s="55" t="str">
        <f t="shared" si="107"/>
        <v>T-ELLV501-01</v>
      </c>
      <c r="D569" s="18" t="s">
        <v>802</v>
      </c>
      <c r="E569" s="52" t="s">
        <v>763</v>
      </c>
      <c r="F569" s="19" t="s">
        <v>552</v>
      </c>
      <c r="G569" s="17" t="s">
        <v>14</v>
      </c>
      <c r="H569" s="18" t="s">
        <v>7</v>
      </c>
      <c r="I569" s="18"/>
      <c r="J569" s="18">
        <v>37</v>
      </c>
      <c r="K569" s="56">
        <f t="shared" si="101"/>
        <v>9</v>
      </c>
      <c r="L569" s="56">
        <f t="shared" si="111"/>
        <v>63.62</v>
      </c>
      <c r="M569" s="18" t="s">
        <v>1355</v>
      </c>
      <c r="N569" s="18" t="s">
        <v>2038</v>
      </c>
      <c r="O569" s="18"/>
      <c r="P569" s="18"/>
      <c r="Q569" s="18"/>
      <c r="R569" s="17" t="s">
        <v>1159</v>
      </c>
      <c r="S569" s="17" t="s">
        <v>535</v>
      </c>
      <c r="T569" s="17" t="s">
        <v>11</v>
      </c>
      <c r="U569" s="32" t="s">
        <v>795</v>
      </c>
      <c r="V569" s="17" t="s">
        <v>804</v>
      </c>
      <c r="W569" s="17" t="s">
        <v>547</v>
      </c>
      <c r="X569" s="17" t="str">
        <f t="shared" si="109"/>
        <v xml:space="preserve">X-TL-120  X-TL-123  X-TN-135  X-TN-140  X-TN-141  X-TN-142  X-TN-151  X-TN-152  X-TN-153                    </v>
      </c>
      <c r="Y569" s="17" t="s">
        <v>1863</v>
      </c>
      <c r="Z569" s="17" t="s">
        <v>1864</v>
      </c>
      <c r="AA569" s="17" t="s">
        <v>1897</v>
      </c>
      <c r="AB569" s="17" t="s">
        <v>1860</v>
      </c>
      <c r="AC569" s="17" t="s">
        <v>1859</v>
      </c>
      <c r="AD569" s="17" t="s">
        <v>1988</v>
      </c>
      <c r="AE569" s="17" t="s">
        <v>1989</v>
      </c>
      <c r="AF569" s="17" t="s">
        <v>1990</v>
      </c>
      <c r="AG569" s="17" t="s">
        <v>1991</v>
      </c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40" t="s">
        <v>12</v>
      </c>
      <c r="AS569" s="3">
        <v>190822</v>
      </c>
      <c r="AT569" s="33" t="s">
        <v>809</v>
      </c>
      <c r="AU569" s="44" t="s">
        <v>843</v>
      </c>
      <c r="AV569" s="45" t="s">
        <v>1043</v>
      </c>
      <c r="AW569" s="44" t="str">
        <f t="shared" si="112"/>
        <v>T-ELLV501-01</v>
      </c>
      <c r="AX569" s="33" t="s">
        <v>849</v>
      </c>
      <c r="AZ569" s="81" t="str">
        <f t="shared" si="110"/>
        <v>- UL2919(RS485) 2P-24AWG㎟-S</v>
      </c>
    </row>
    <row r="570" spans="1:52" s="4" customFormat="1" ht="25" hidden="1" customHeight="1">
      <c r="A570" s="60" t="str">
        <f t="shared" si="108"/>
        <v>X</v>
      </c>
      <c r="B570" s="60" t="e">
        <f t="shared" si="98"/>
        <v>#REF!</v>
      </c>
      <c r="C570" s="55" t="str">
        <f t="shared" si="107"/>
        <v>T-ELLV601-01</v>
      </c>
      <c r="D570" s="18" t="s">
        <v>802</v>
      </c>
      <c r="E570" s="52" t="s">
        <v>763</v>
      </c>
      <c r="F570" s="19" t="s">
        <v>552</v>
      </c>
      <c r="G570" s="17" t="s">
        <v>14</v>
      </c>
      <c r="H570" s="18" t="s">
        <v>7</v>
      </c>
      <c r="I570" s="18"/>
      <c r="J570" s="18">
        <v>42</v>
      </c>
      <c r="K570" s="56">
        <f t="shared" si="101"/>
        <v>9</v>
      </c>
      <c r="L570" s="56">
        <f t="shared" si="111"/>
        <v>63.62</v>
      </c>
      <c r="M570" s="18" t="s">
        <v>1355</v>
      </c>
      <c r="N570" s="18" t="s">
        <v>2037</v>
      </c>
      <c r="O570" s="18"/>
      <c r="P570" s="18"/>
      <c r="Q570" s="18"/>
      <c r="R570" s="17" t="s">
        <v>1160</v>
      </c>
      <c r="S570" s="17" t="s">
        <v>536</v>
      </c>
      <c r="T570" s="17" t="s">
        <v>11</v>
      </c>
      <c r="U570" s="32" t="s">
        <v>795</v>
      </c>
      <c r="V570" s="17" t="s">
        <v>804</v>
      </c>
      <c r="W570" s="17" t="s">
        <v>547</v>
      </c>
      <c r="X570" s="17" t="str">
        <f t="shared" si="109"/>
        <v xml:space="preserve">X-TL-132  X-TN-135  X-TN-140  X-TN-141  X-TN-142  X-TN-151  X-TN-152  X-TN-153                      </v>
      </c>
      <c r="Y570" s="17" t="s">
        <v>1865</v>
      </c>
      <c r="Z570" s="17" t="s">
        <v>1897</v>
      </c>
      <c r="AA570" s="17" t="s">
        <v>1860</v>
      </c>
      <c r="AB570" s="17" t="s">
        <v>1859</v>
      </c>
      <c r="AC570" s="17" t="s">
        <v>1988</v>
      </c>
      <c r="AD570" s="17" t="s">
        <v>1989</v>
      </c>
      <c r="AE570" s="17" t="s">
        <v>1990</v>
      </c>
      <c r="AF570" s="17" t="s">
        <v>1991</v>
      </c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40" t="s">
        <v>12</v>
      </c>
      <c r="AS570" s="3">
        <v>190822</v>
      </c>
      <c r="AT570" s="33" t="s">
        <v>809</v>
      </c>
      <c r="AU570" s="44" t="s">
        <v>844</v>
      </c>
      <c r="AV570" s="45" t="s">
        <v>1043</v>
      </c>
      <c r="AW570" s="44" t="str">
        <f t="shared" si="112"/>
        <v>T-ELLV601-01</v>
      </c>
      <c r="AX570" s="33" t="s">
        <v>849</v>
      </c>
      <c r="AZ570" s="81" t="str">
        <f t="shared" si="110"/>
        <v>- UL2919(RS485) 2P-24AWG㎟-S</v>
      </c>
    </row>
    <row r="571" spans="1:52" s="4" customFormat="1" ht="25" hidden="1" customHeight="1">
      <c r="A571" s="60" t="str">
        <f t="shared" si="108"/>
        <v>X</v>
      </c>
      <c r="B571" s="60" t="e">
        <f t="shared" si="98"/>
        <v>#REF!</v>
      </c>
      <c r="C571" s="55" t="str">
        <f t="shared" si="107"/>
        <v>T-ELLV701-01</v>
      </c>
      <c r="D571" s="18" t="s">
        <v>802</v>
      </c>
      <c r="E571" s="52" t="s">
        <v>763</v>
      </c>
      <c r="F571" s="19" t="s">
        <v>552</v>
      </c>
      <c r="G571" s="17" t="s">
        <v>14</v>
      </c>
      <c r="H571" s="18" t="s">
        <v>7</v>
      </c>
      <c r="I571" s="18"/>
      <c r="J571" s="18">
        <v>33</v>
      </c>
      <c r="K571" s="56">
        <f t="shared" si="101"/>
        <v>9</v>
      </c>
      <c r="L571" s="56">
        <f t="shared" si="111"/>
        <v>63.62</v>
      </c>
      <c r="M571" s="18" t="s">
        <v>1355</v>
      </c>
      <c r="N571" s="18" t="s">
        <v>2040</v>
      </c>
      <c r="O571" s="18"/>
      <c r="P571" s="18"/>
      <c r="Q571" s="18"/>
      <c r="R571" s="17" t="s">
        <v>792</v>
      </c>
      <c r="S571" s="17" t="s">
        <v>589</v>
      </c>
      <c r="T571" s="17" t="s">
        <v>11</v>
      </c>
      <c r="U571" s="32" t="s">
        <v>795</v>
      </c>
      <c r="V571" s="17" t="s">
        <v>804</v>
      </c>
      <c r="W571" s="17" t="s">
        <v>547</v>
      </c>
      <c r="X571" s="17" t="str">
        <f t="shared" si="109"/>
        <v xml:space="preserve">X-TN-140  X-TN-141  X-TN-142  X-TN-151  X-TN-152  X-TN-153                          </v>
      </c>
      <c r="Y571" s="17" t="s">
        <v>1860</v>
      </c>
      <c r="Z571" s="17" t="s">
        <v>1859</v>
      </c>
      <c r="AA571" s="17" t="s">
        <v>1988</v>
      </c>
      <c r="AB571" s="17" t="s">
        <v>1989</v>
      </c>
      <c r="AC571" s="17" t="s">
        <v>1990</v>
      </c>
      <c r="AD571" s="17" t="s">
        <v>1991</v>
      </c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40" t="s">
        <v>12</v>
      </c>
      <c r="AS571" s="3">
        <v>190822</v>
      </c>
      <c r="AT571" s="33" t="s">
        <v>809</v>
      </c>
      <c r="AU571" s="44" t="s">
        <v>845</v>
      </c>
      <c r="AV571" s="45" t="s">
        <v>1043</v>
      </c>
      <c r="AW571" s="44" t="str">
        <f t="shared" si="112"/>
        <v>T-ELLV701-01</v>
      </c>
      <c r="AX571" s="33" t="s">
        <v>849</v>
      </c>
      <c r="AZ571" s="81" t="str">
        <f t="shared" si="110"/>
        <v>- UL2919(RS485) 2P-24AWG㎟-S</v>
      </c>
    </row>
    <row r="572" spans="1:52" s="4" customFormat="1" ht="25" hidden="1" customHeight="1">
      <c r="A572" s="60" t="str">
        <f t="shared" si="108"/>
        <v>X</v>
      </c>
      <c r="B572" s="60" t="e">
        <f t="shared" si="98"/>
        <v>#REF!</v>
      </c>
      <c r="C572" s="55" t="str">
        <f t="shared" si="107"/>
        <v>T-ELLV801-01</v>
      </c>
      <c r="D572" s="18" t="s">
        <v>802</v>
      </c>
      <c r="E572" s="52" t="s">
        <v>763</v>
      </c>
      <c r="F572" s="19" t="s">
        <v>1097</v>
      </c>
      <c r="G572" s="17" t="s">
        <v>14</v>
      </c>
      <c r="H572" s="18" t="s">
        <v>7</v>
      </c>
      <c r="I572" s="18"/>
      <c r="J572" s="18">
        <v>51</v>
      </c>
      <c r="K572" s="56">
        <f t="shared" si="101"/>
        <v>9</v>
      </c>
      <c r="L572" s="56">
        <f t="shared" si="111"/>
        <v>63.62</v>
      </c>
      <c r="M572" s="18" t="s">
        <v>1355</v>
      </c>
      <c r="N572" s="18" t="s">
        <v>2042</v>
      </c>
      <c r="O572" s="18"/>
      <c r="P572" s="18"/>
      <c r="Q572" s="18"/>
      <c r="R572" s="17" t="s">
        <v>1160</v>
      </c>
      <c r="S572" s="17" t="s">
        <v>590</v>
      </c>
      <c r="T572" s="17" t="s">
        <v>11</v>
      </c>
      <c r="U572" s="32" t="s">
        <v>795</v>
      </c>
      <c r="V572" s="17" t="s">
        <v>804</v>
      </c>
      <c r="W572" s="17" t="s">
        <v>547</v>
      </c>
      <c r="X572" s="17" t="str">
        <f t="shared" si="109"/>
        <v xml:space="preserve">X-TL-129  X-TL-128  X-TL-138  X-TN-142  X-TN-151  X-TN-152  X-TN-153                        </v>
      </c>
      <c r="Y572" s="17" t="s">
        <v>1866</v>
      </c>
      <c r="Z572" s="17" t="s">
        <v>1986</v>
      </c>
      <c r="AA572" s="17" t="s">
        <v>1987</v>
      </c>
      <c r="AB572" s="17" t="s">
        <v>1988</v>
      </c>
      <c r="AC572" s="17" t="s">
        <v>1989</v>
      </c>
      <c r="AD572" s="17" t="s">
        <v>1990</v>
      </c>
      <c r="AE572" s="17" t="s">
        <v>1991</v>
      </c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40" t="s">
        <v>12</v>
      </c>
      <c r="AS572" s="3">
        <v>190822</v>
      </c>
      <c r="AT572" s="33" t="s">
        <v>809</v>
      </c>
      <c r="AU572" s="44" t="s">
        <v>846</v>
      </c>
      <c r="AV572" s="45" t="s">
        <v>1043</v>
      </c>
      <c r="AW572" s="44" t="str">
        <f t="shared" si="112"/>
        <v>T-ELLV801-01</v>
      </c>
      <c r="AX572" s="33" t="s">
        <v>849</v>
      </c>
      <c r="AZ572" s="81" t="str">
        <f t="shared" si="110"/>
        <v>- UL2919(RS485) 2P-24AWG㎟-S</v>
      </c>
    </row>
    <row r="573" spans="1:52" s="4" customFormat="1" ht="25" hidden="1" customHeight="1">
      <c r="A573" s="60" t="str">
        <f t="shared" si="108"/>
        <v>X</v>
      </c>
      <c r="B573" s="60" t="e">
        <f t="shared" si="98"/>
        <v>#REF!</v>
      </c>
      <c r="C573" s="55" t="str">
        <f t="shared" si="107"/>
        <v>T-ELLV901-01</v>
      </c>
      <c r="D573" s="18" t="s">
        <v>20</v>
      </c>
      <c r="E573" s="52" t="s">
        <v>763</v>
      </c>
      <c r="F573" s="19" t="s">
        <v>552</v>
      </c>
      <c r="G573" s="17" t="s">
        <v>14</v>
      </c>
      <c r="H573" s="18" t="s">
        <v>7</v>
      </c>
      <c r="I573" s="18"/>
      <c r="J573" s="18">
        <v>51</v>
      </c>
      <c r="K573" s="56">
        <f t="shared" si="101"/>
        <v>9</v>
      </c>
      <c r="L573" s="56">
        <f t="shared" si="111"/>
        <v>63.62</v>
      </c>
      <c r="M573" s="18" t="s">
        <v>1355</v>
      </c>
      <c r="N573" s="18" t="s">
        <v>2038</v>
      </c>
      <c r="O573" s="18"/>
      <c r="P573" s="18"/>
      <c r="Q573" s="18"/>
      <c r="R573" s="17" t="s">
        <v>1158</v>
      </c>
      <c r="S573" s="17" t="s">
        <v>1143</v>
      </c>
      <c r="T573" s="17" t="s">
        <v>11</v>
      </c>
      <c r="U573" s="32" t="s">
        <v>794</v>
      </c>
      <c r="V573" s="17" t="s">
        <v>804</v>
      </c>
      <c r="W573" s="17" t="s">
        <v>547</v>
      </c>
      <c r="X573" s="17" t="str">
        <f t="shared" si="109"/>
        <v xml:space="preserve">X-TL-130  X-TL-138  X-TN-142  X-TN-151  X-TN-152  X-TN-153                          </v>
      </c>
      <c r="Y573" s="17" t="s">
        <v>1867</v>
      </c>
      <c r="Z573" s="17" t="s">
        <v>1987</v>
      </c>
      <c r="AA573" s="17" t="s">
        <v>1988</v>
      </c>
      <c r="AB573" s="17" t="s">
        <v>1989</v>
      </c>
      <c r="AC573" s="17" t="s">
        <v>1990</v>
      </c>
      <c r="AD573" s="17" t="s">
        <v>1991</v>
      </c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40" t="s">
        <v>12</v>
      </c>
      <c r="AS573" s="3">
        <v>190822</v>
      </c>
      <c r="AT573" s="33" t="s">
        <v>809</v>
      </c>
      <c r="AU573" s="44" t="s">
        <v>1142</v>
      </c>
      <c r="AV573" s="45" t="s">
        <v>1014</v>
      </c>
      <c r="AW573" s="44" t="str">
        <f>IF(AT573="","",CONCATENATE(AT573,"-",AU573,"-",AV573))</f>
        <v>T-ELLV901-01</v>
      </c>
      <c r="AX573" s="33" t="s">
        <v>849</v>
      </c>
      <c r="AZ573" s="81" t="str">
        <f t="shared" si="110"/>
        <v>- UL2919(RS485) 2P-24AWG㎟-S</v>
      </c>
    </row>
    <row r="574" spans="1:52" s="4" customFormat="1" ht="25" hidden="1" customHeight="1">
      <c r="A574" s="60" t="str">
        <f t="shared" si="108"/>
        <v>X</v>
      </c>
      <c r="B574" s="60"/>
      <c r="C574" s="55" t="str">
        <f t="shared" si="107"/>
        <v/>
      </c>
      <c r="D574" s="18"/>
      <c r="E574" s="51"/>
      <c r="F574" s="19"/>
      <c r="G574" s="17"/>
      <c r="H574" s="18"/>
      <c r="I574" s="18"/>
      <c r="J574" s="18"/>
      <c r="K574" s="56" t="str">
        <f t="shared" si="101"/>
        <v/>
      </c>
      <c r="L574" s="18"/>
      <c r="M574" s="18"/>
      <c r="N574" s="18"/>
      <c r="O574" s="18"/>
      <c r="P574" s="18"/>
      <c r="Q574" s="18"/>
      <c r="R574" s="17"/>
      <c r="S574" s="17"/>
      <c r="T574" s="17"/>
      <c r="U574" s="17"/>
      <c r="V574" s="17"/>
      <c r="W574" s="17"/>
      <c r="X574" s="17" t="str">
        <f t="shared" si="109"/>
        <v/>
      </c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40"/>
      <c r="AT574" s="33"/>
      <c r="AU574" s="33"/>
      <c r="AV574" s="33"/>
      <c r="AW574" s="33" t="str">
        <f t="shared" si="112"/>
        <v/>
      </c>
      <c r="AX574" s="33"/>
      <c r="AZ574" s="81" t="str">
        <f t="shared" si="110"/>
        <v/>
      </c>
    </row>
    <row r="575" spans="1:52" s="4" customFormat="1" ht="25" hidden="1" customHeight="1">
      <c r="A575" s="60" t="str">
        <f t="shared" si="108"/>
        <v>X</v>
      </c>
      <c r="B575" s="60" t="e">
        <f t="shared" si="98"/>
        <v>#REF!</v>
      </c>
      <c r="C575" s="55" t="str">
        <f t="shared" si="107"/>
        <v>C-ELHV001-02</v>
      </c>
      <c r="D575" s="18" t="s">
        <v>657</v>
      </c>
      <c r="E575" s="51" t="s">
        <v>478</v>
      </c>
      <c r="F575" s="19" t="s">
        <v>764</v>
      </c>
      <c r="G575" s="17" t="s">
        <v>556</v>
      </c>
      <c r="H575" s="18">
        <v>2.5</v>
      </c>
      <c r="I575" s="18"/>
      <c r="J575" s="18">
        <v>52</v>
      </c>
      <c r="K575" s="56">
        <f t="shared" si="101"/>
        <v>20.5</v>
      </c>
      <c r="L575" s="56">
        <f t="shared" ref="L575:L636" si="113">ROUNDUP(PI()*((K575/2)*(K575/2)),2)</f>
        <v>330.07</v>
      </c>
      <c r="M575" s="18" t="s">
        <v>1355</v>
      </c>
      <c r="N575" s="18" t="s">
        <v>2037</v>
      </c>
      <c r="O575" s="18"/>
      <c r="P575" s="18"/>
      <c r="Q575" s="18"/>
      <c r="R575" s="17" t="s">
        <v>792</v>
      </c>
      <c r="S575" s="17" t="s">
        <v>47</v>
      </c>
      <c r="T575" s="17" t="s">
        <v>9</v>
      </c>
      <c r="U575" s="32" t="s">
        <v>795</v>
      </c>
      <c r="V575" s="17" t="s">
        <v>1740</v>
      </c>
      <c r="W575" s="17" t="s">
        <v>547</v>
      </c>
      <c r="X575" s="17" t="str">
        <f t="shared" si="109"/>
        <v xml:space="preserve">L-TB-115  L-TB-118  L-TB-128  L-TB-138  L-TD-142  L-TD-151  L-TD-152  L-TD-153                      </v>
      </c>
      <c r="Y575" s="17" t="s">
        <v>1801</v>
      </c>
      <c r="Z575" s="17" t="s">
        <v>1998</v>
      </c>
      <c r="AA575" s="17" t="s">
        <v>2000</v>
      </c>
      <c r="AB575" s="17" t="s">
        <v>2002</v>
      </c>
      <c r="AC575" s="17" t="s">
        <v>1807</v>
      </c>
      <c r="AD575" s="17" t="s">
        <v>1806</v>
      </c>
      <c r="AE575" s="17" t="s">
        <v>2003</v>
      </c>
      <c r="AF575" s="17" t="s">
        <v>2004</v>
      </c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40" t="s">
        <v>662</v>
      </c>
      <c r="AS575" s="3">
        <v>190822</v>
      </c>
      <c r="AT575" s="33" t="s">
        <v>810</v>
      </c>
      <c r="AU575" s="44" t="s">
        <v>838</v>
      </c>
      <c r="AV575" s="45" t="s">
        <v>1048</v>
      </c>
      <c r="AW575" s="44" t="str">
        <f t="shared" si="112"/>
        <v>C-ELHV001-02</v>
      </c>
      <c r="AX575" s="34" t="s">
        <v>1757</v>
      </c>
      <c r="AZ575" s="81" t="str">
        <f t="shared" si="110"/>
        <v>0.6/1kV FR-CVV-S 10C-2.5㎟-C</v>
      </c>
    </row>
    <row r="576" spans="1:52" s="4" customFormat="1" ht="25" hidden="1" customHeight="1">
      <c r="A576" s="60" t="str">
        <f t="shared" si="108"/>
        <v>X</v>
      </c>
      <c r="B576" s="60" t="e">
        <f t="shared" si="98"/>
        <v>#REF!</v>
      </c>
      <c r="C576" s="55" t="str">
        <f t="shared" si="107"/>
        <v>C-INPLC002-01</v>
      </c>
      <c r="D576" s="18" t="s">
        <v>657</v>
      </c>
      <c r="E576" s="51" t="s">
        <v>478</v>
      </c>
      <c r="F576" s="19" t="s">
        <v>764</v>
      </c>
      <c r="G576" s="17" t="s">
        <v>607</v>
      </c>
      <c r="H576" s="18">
        <v>2.5</v>
      </c>
      <c r="I576" s="18"/>
      <c r="J576" s="18">
        <v>52</v>
      </c>
      <c r="K576" s="56">
        <f t="shared" si="101"/>
        <v>14.5</v>
      </c>
      <c r="L576" s="56">
        <f t="shared" si="113"/>
        <v>165.13</v>
      </c>
      <c r="M576" s="18" t="s">
        <v>1355</v>
      </c>
      <c r="N576" s="18" t="s">
        <v>2037</v>
      </c>
      <c r="O576" s="18"/>
      <c r="P576" s="18"/>
      <c r="Q576" s="18"/>
      <c r="R576" s="32" t="s">
        <v>795</v>
      </c>
      <c r="S576" s="17" t="s">
        <v>1740</v>
      </c>
      <c r="T576" s="17" t="s">
        <v>547</v>
      </c>
      <c r="U576" s="17" t="s">
        <v>1159</v>
      </c>
      <c r="V576" s="17" t="s">
        <v>47</v>
      </c>
      <c r="W576" s="17" t="s">
        <v>9</v>
      </c>
      <c r="X576" s="17" t="str">
        <f t="shared" si="109"/>
        <v xml:space="preserve">L-TD-153  L-TD-152  L-TD-151  L-TD-142  L-TB-138  L-TB-128  L-TB-118  L-TB-115                      </v>
      </c>
      <c r="Y576" s="17" t="s">
        <v>2004</v>
      </c>
      <c r="Z576" s="17" t="s">
        <v>2003</v>
      </c>
      <c r="AA576" s="17" t="s">
        <v>1806</v>
      </c>
      <c r="AB576" s="17" t="s">
        <v>1807</v>
      </c>
      <c r="AC576" s="17" t="s">
        <v>2001</v>
      </c>
      <c r="AD576" s="17" t="s">
        <v>2000</v>
      </c>
      <c r="AE576" s="17" t="s">
        <v>1998</v>
      </c>
      <c r="AF576" s="17" t="s">
        <v>1801</v>
      </c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40" t="s">
        <v>605</v>
      </c>
      <c r="AS576" s="3">
        <v>190822</v>
      </c>
      <c r="AT576" s="33" t="s">
        <v>810</v>
      </c>
      <c r="AU576" s="44" t="s">
        <v>1757</v>
      </c>
      <c r="AV576" s="45" t="s">
        <v>1061</v>
      </c>
      <c r="AW576" s="44" t="str">
        <f t="shared" si="112"/>
        <v>C-INPLC002-01</v>
      </c>
      <c r="AX576" s="33" t="s">
        <v>838</v>
      </c>
      <c r="AZ576" s="81" t="str">
        <f t="shared" si="110"/>
        <v>0.6/1kV FR-CVV-S 4C-2.5㎟-C</v>
      </c>
    </row>
    <row r="577" spans="1:52" s="4" customFormat="1" ht="25" hidden="1" customHeight="1">
      <c r="A577" s="60" t="str">
        <f t="shared" si="108"/>
        <v>X</v>
      </c>
      <c r="B577" s="60" t="e">
        <f t="shared" si="98"/>
        <v>#REF!</v>
      </c>
      <c r="C577" s="55" t="str">
        <f t="shared" si="107"/>
        <v>C-ELHV003-02</v>
      </c>
      <c r="D577" s="18" t="s">
        <v>657</v>
      </c>
      <c r="E577" s="51" t="s">
        <v>34</v>
      </c>
      <c r="F577" s="19" t="s">
        <v>764</v>
      </c>
      <c r="G577" s="17" t="s">
        <v>556</v>
      </c>
      <c r="H577" s="18">
        <v>2.5</v>
      </c>
      <c r="I577" s="18"/>
      <c r="J577" s="18">
        <v>49</v>
      </c>
      <c r="K577" s="56">
        <f t="shared" si="101"/>
        <v>20.5</v>
      </c>
      <c r="L577" s="56">
        <f t="shared" si="113"/>
        <v>330.07</v>
      </c>
      <c r="M577" s="18" t="s">
        <v>1355</v>
      </c>
      <c r="N577" s="18" t="s">
        <v>2040</v>
      </c>
      <c r="O577" s="18"/>
      <c r="P577" s="18"/>
      <c r="Q577" s="18"/>
      <c r="R577" s="17" t="s">
        <v>1159</v>
      </c>
      <c r="S577" s="17" t="s">
        <v>608</v>
      </c>
      <c r="T577" s="17" t="s">
        <v>9</v>
      </c>
      <c r="U577" s="32" t="s">
        <v>795</v>
      </c>
      <c r="V577" s="17" t="s">
        <v>1740</v>
      </c>
      <c r="W577" s="17" t="s">
        <v>547</v>
      </c>
      <c r="X577" s="17" t="str">
        <f t="shared" si="109"/>
        <v xml:space="preserve">L-TB-115  L-TB-118  L-TB-128  L-TB-138  L-TD-142  L-TD-151  L-TD-152  L-TD-153                      </v>
      </c>
      <c r="Y577" s="17" t="s">
        <v>1801</v>
      </c>
      <c r="Z577" s="17" t="s">
        <v>1998</v>
      </c>
      <c r="AA577" s="17" t="s">
        <v>2000</v>
      </c>
      <c r="AB577" s="17" t="s">
        <v>2001</v>
      </c>
      <c r="AC577" s="17" t="s">
        <v>1807</v>
      </c>
      <c r="AD577" s="17" t="s">
        <v>1806</v>
      </c>
      <c r="AE577" s="17" t="s">
        <v>2003</v>
      </c>
      <c r="AF577" s="17" t="s">
        <v>2004</v>
      </c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40" t="s">
        <v>663</v>
      </c>
      <c r="AS577" s="3">
        <v>190822</v>
      </c>
      <c r="AT577" s="33" t="s">
        <v>810</v>
      </c>
      <c r="AU577" s="44" t="s">
        <v>851</v>
      </c>
      <c r="AV577" s="45" t="s">
        <v>1056</v>
      </c>
      <c r="AW577" s="44" t="str">
        <f t="shared" si="112"/>
        <v>C-ELHV003-02</v>
      </c>
      <c r="AX577" s="34" t="s">
        <v>1757</v>
      </c>
      <c r="AZ577" s="81" t="str">
        <f t="shared" si="110"/>
        <v>0.6/1kV FR-CVV-S 10C-2.5㎟-C</v>
      </c>
    </row>
    <row r="578" spans="1:52" s="4" customFormat="1" ht="25" hidden="1" customHeight="1">
      <c r="A578" s="60" t="str">
        <f t="shared" si="108"/>
        <v>X</v>
      </c>
      <c r="B578" s="60" t="e">
        <f t="shared" si="98"/>
        <v>#REF!</v>
      </c>
      <c r="C578" s="55" t="str">
        <f t="shared" si="107"/>
        <v>C-INPLC002-02</v>
      </c>
      <c r="D578" s="18" t="s">
        <v>659</v>
      </c>
      <c r="E578" s="51" t="s">
        <v>34</v>
      </c>
      <c r="F578" s="19" t="s">
        <v>764</v>
      </c>
      <c r="G578" s="17" t="s">
        <v>607</v>
      </c>
      <c r="H578" s="18">
        <v>2.5</v>
      </c>
      <c r="I578" s="18"/>
      <c r="J578" s="18">
        <v>49</v>
      </c>
      <c r="K578" s="56">
        <f t="shared" si="101"/>
        <v>14.5</v>
      </c>
      <c r="L578" s="56">
        <f t="shared" si="113"/>
        <v>165.13</v>
      </c>
      <c r="M578" s="18" t="s">
        <v>1355</v>
      </c>
      <c r="N578" s="18" t="s">
        <v>2037</v>
      </c>
      <c r="O578" s="18"/>
      <c r="P578" s="18"/>
      <c r="Q578" s="18"/>
      <c r="R578" s="32" t="s">
        <v>795</v>
      </c>
      <c r="S578" s="17" t="s">
        <v>1740</v>
      </c>
      <c r="T578" s="17" t="s">
        <v>547</v>
      </c>
      <c r="U578" s="17" t="s">
        <v>1159</v>
      </c>
      <c r="V578" s="17" t="s">
        <v>608</v>
      </c>
      <c r="W578" s="17" t="s">
        <v>9</v>
      </c>
      <c r="X578" s="17" t="str">
        <f t="shared" si="109"/>
        <v xml:space="preserve">L-TD-153  L-TD-152  L-TD-151  L-TD-142  L-TB-138  L-TB-128  L-TB-118  L-TB-115                      </v>
      </c>
      <c r="Y578" s="17" t="s">
        <v>2004</v>
      </c>
      <c r="Z578" s="17" t="s">
        <v>2003</v>
      </c>
      <c r="AA578" s="17" t="s">
        <v>1806</v>
      </c>
      <c r="AB578" s="17" t="s">
        <v>1807</v>
      </c>
      <c r="AC578" s="17" t="s">
        <v>2001</v>
      </c>
      <c r="AD578" s="17" t="s">
        <v>2000</v>
      </c>
      <c r="AE578" s="17" t="s">
        <v>1998</v>
      </c>
      <c r="AF578" s="17" t="s">
        <v>1801</v>
      </c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40" t="s">
        <v>664</v>
      </c>
      <c r="AS578" s="3">
        <v>190822</v>
      </c>
      <c r="AT578" s="33" t="s">
        <v>810</v>
      </c>
      <c r="AU578" s="44" t="s">
        <v>1757</v>
      </c>
      <c r="AV578" s="45" t="s">
        <v>1015</v>
      </c>
      <c r="AW578" s="44" t="str">
        <f t="shared" si="112"/>
        <v>C-INPLC002-02</v>
      </c>
      <c r="AX578" s="33" t="s">
        <v>851</v>
      </c>
      <c r="AZ578" s="81" t="str">
        <f t="shared" si="110"/>
        <v>0.6/1kV FR-CVV-S 4C-2.5㎟-C</v>
      </c>
    </row>
    <row r="579" spans="1:52" s="4" customFormat="1" ht="25" hidden="1" customHeight="1">
      <c r="A579" s="60" t="str">
        <f t="shared" si="108"/>
        <v>X</v>
      </c>
      <c r="B579" s="60" t="e">
        <f t="shared" si="98"/>
        <v>#REF!</v>
      </c>
      <c r="C579" s="55" t="str">
        <f t="shared" si="107"/>
        <v>C-ELHV004-01</v>
      </c>
      <c r="D579" s="18" t="s">
        <v>657</v>
      </c>
      <c r="E579" s="51" t="s">
        <v>34</v>
      </c>
      <c r="F579" s="19" t="s">
        <v>764</v>
      </c>
      <c r="G579" s="17" t="s">
        <v>556</v>
      </c>
      <c r="H579" s="18">
        <v>2.5</v>
      </c>
      <c r="I579" s="18"/>
      <c r="J579" s="18">
        <v>48</v>
      </c>
      <c r="K579" s="56">
        <f t="shared" si="101"/>
        <v>20.5</v>
      </c>
      <c r="L579" s="56">
        <f t="shared" si="113"/>
        <v>330.07</v>
      </c>
      <c r="M579" s="18" t="s">
        <v>1355</v>
      </c>
      <c r="N579" s="18" t="s">
        <v>2037</v>
      </c>
      <c r="O579" s="18"/>
      <c r="P579" s="18"/>
      <c r="Q579" s="18"/>
      <c r="R579" s="17" t="s">
        <v>792</v>
      </c>
      <c r="S579" s="17" t="s">
        <v>615</v>
      </c>
      <c r="T579" s="17" t="s">
        <v>9</v>
      </c>
      <c r="U579" s="32" t="s">
        <v>795</v>
      </c>
      <c r="V579" s="17" t="s">
        <v>1740</v>
      </c>
      <c r="W579" s="17" t="s">
        <v>547</v>
      </c>
      <c r="X579" s="17" t="str">
        <f t="shared" si="109"/>
        <v xml:space="preserve">L-TB-115  L-TB-118  L-TB-128  L-TB-138  L-TD-142  L-TD-151  L-TD-152  L-TD-153                      </v>
      </c>
      <c r="Y579" s="17" t="s">
        <v>1801</v>
      </c>
      <c r="Z579" s="17" t="s">
        <v>1998</v>
      </c>
      <c r="AA579" s="17" t="s">
        <v>2000</v>
      </c>
      <c r="AB579" s="17" t="s">
        <v>2001</v>
      </c>
      <c r="AC579" s="17" t="s">
        <v>1807</v>
      </c>
      <c r="AD579" s="17" t="s">
        <v>1806</v>
      </c>
      <c r="AE579" s="17" t="s">
        <v>2003</v>
      </c>
      <c r="AF579" s="17" t="s">
        <v>2004</v>
      </c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40" t="s">
        <v>662</v>
      </c>
      <c r="AS579" s="3">
        <v>190822</v>
      </c>
      <c r="AT579" s="33" t="s">
        <v>810</v>
      </c>
      <c r="AU579" s="44" t="s">
        <v>852</v>
      </c>
      <c r="AV579" s="45" t="s">
        <v>1043</v>
      </c>
      <c r="AW579" s="44" t="str">
        <f t="shared" si="112"/>
        <v>C-ELHV004-01</v>
      </c>
      <c r="AX579" s="34" t="s">
        <v>1757</v>
      </c>
      <c r="AZ579" s="81" t="str">
        <f t="shared" si="110"/>
        <v>0.6/1kV FR-CVV-S 10C-2.5㎟-C</v>
      </c>
    </row>
    <row r="580" spans="1:52" s="4" customFormat="1" ht="25" hidden="1" customHeight="1">
      <c r="A580" s="60" t="str">
        <f t="shared" si="108"/>
        <v>X</v>
      </c>
      <c r="B580" s="60" t="e">
        <f t="shared" si="98"/>
        <v>#REF!</v>
      </c>
      <c r="C580" s="55" t="str">
        <f t="shared" si="107"/>
        <v>C-INPLC002-03</v>
      </c>
      <c r="D580" s="18" t="s">
        <v>657</v>
      </c>
      <c r="E580" s="51" t="s">
        <v>34</v>
      </c>
      <c r="F580" s="19" t="s">
        <v>764</v>
      </c>
      <c r="G580" s="17" t="s">
        <v>607</v>
      </c>
      <c r="H580" s="18">
        <v>2.5</v>
      </c>
      <c r="I580" s="18"/>
      <c r="J580" s="18">
        <v>48</v>
      </c>
      <c r="K580" s="56">
        <f t="shared" si="101"/>
        <v>14.5</v>
      </c>
      <c r="L580" s="56">
        <f t="shared" si="113"/>
        <v>165.13</v>
      </c>
      <c r="M580" s="18" t="s">
        <v>1355</v>
      </c>
      <c r="N580" s="18" t="s">
        <v>2038</v>
      </c>
      <c r="O580" s="18"/>
      <c r="P580" s="18"/>
      <c r="Q580" s="18"/>
      <c r="R580" s="32" t="s">
        <v>795</v>
      </c>
      <c r="S580" s="17" t="s">
        <v>1740</v>
      </c>
      <c r="T580" s="17" t="s">
        <v>547</v>
      </c>
      <c r="U580" s="17" t="s">
        <v>792</v>
      </c>
      <c r="V580" s="17" t="s">
        <v>609</v>
      </c>
      <c r="W580" s="17" t="s">
        <v>9</v>
      </c>
      <c r="X580" s="17" t="str">
        <f t="shared" si="109"/>
        <v xml:space="preserve">L-TD-153  L-TD-152  L-TD-151  L-TD-142  L-TB-138  L-TB-128  L-TB-118  L-TB-115                      </v>
      </c>
      <c r="Y580" s="17" t="s">
        <v>2004</v>
      </c>
      <c r="Z580" s="17" t="s">
        <v>2003</v>
      </c>
      <c r="AA580" s="17" t="s">
        <v>1806</v>
      </c>
      <c r="AB580" s="17" t="s">
        <v>1807</v>
      </c>
      <c r="AC580" s="17" t="s">
        <v>2001</v>
      </c>
      <c r="AD580" s="17" t="s">
        <v>2000</v>
      </c>
      <c r="AE580" s="17" t="s">
        <v>1998</v>
      </c>
      <c r="AF580" s="17" t="s">
        <v>1801</v>
      </c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40" t="s">
        <v>665</v>
      </c>
      <c r="AS580" s="3">
        <v>190822</v>
      </c>
      <c r="AT580" s="33" t="s">
        <v>810</v>
      </c>
      <c r="AU580" s="44" t="s">
        <v>1757</v>
      </c>
      <c r="AV580" s="45" t="s">
        <v>1016</v>
      </c>
      <c r="AW580" s="44" t="str">
        <f t="shared" si="112"/>
        <v>C-INPLC002-03</v>
      </c>
      <c r="AX580" s="33" t="s">
        <v>852</v>
      </c>
      <c r="AZ580" s="81" t="str">
        <f t="shared" si="110"/>
        <v>0.6/1kV FR-CVV-S 4C-2.5㎟-C</v>
      </c>
    </row>
    <row r="581" spans="1:52" s="4" customFormat="1" ht="25" hidden="1" customHeight="1">
      <c r="A581" s="60" t="str">
        <f t="shared" si="108"/>
        <v>X</v>
      </c>
      <c r="B581" s="60" t="e">
        <f t="shared" si="98"/>
        <v>#REF!</v>
      </c>
      <c r="C581" s="55" t="str">
        <f t="shared" si="107"/>
        <v>C-ELHV005-01</v>
      </c>
      <c r="D581" s="18" t="s">
        <v>657</v>
      </c>
      <c r="E581" s="51" t="s">
        <v>34</v>
      </c>
      <c r="F581" s="19" t="s">
        <v>764</v>
      </c>
      <c r="G581" s="17" t="s">
        <v>556</v>
      </c>
      <c r="H581" s="18">
        <v>2.5</v>
      </c>
      <c r="I581" s="18"/>
      <c r="J581" s="18">
        <v>47</v>
      </c>
      <c r="K581" s="56">
        <f t="shared" si="101"/>
        <v>20.5</v>
      </c>
      <c r="L581" s="56">
        <f t="shared" si="113"/>
        <v>330.07</v>
      </c>
      <c r="M581" s="18" t="s">
        <v>1355</v>
      </c>
      <c r="N581" s="18" t="s">
        <v>2038</v>
      </c>
      <c r="O581" s="18"/>
      <c r="P581" s="18"/>
      <c r="Q581" s="18"/>
      <c r="R581" s="17" t="s">
        <v>1158</v>
      </c>
      <c r="S581" s="17" t="s">
        <v>616</v>
      </c>
      <c r="T581" s="17" t="s">
        <v>9</v>
      </c>
      <c r="U581" s="32" t="s">
        <v>795</v>
      </c>
      <c r="V581" s="17" t="s">
        <v>1740</v>
      </c>
      <c r="W581" s="17" t="s">
        <v>547</v>
      </c>
      <c r="X581" s="17" t="str">
        <f t="shared" si="109"/>
        <v xml:space="preserve">L-TB-115  L-TB-118  L-TB-128  L-TB-138  L-TD-142  L-TD-151  L-TD-152  L-TD-153                      </v>
      </c>
      <c r="Y581" s="17" t="s">
        <v>1801</v>
      </c>
      <c r="Z581" s="17" t="s">
        <v>1998</v>
      </c>
      <c r="AA581" s="17" t="s">
        <v>2000</v>
      </c>
      <c r="AB581" s="17" t="s">
        <v>2001</v>
      </c>
      <c r="AC581" s="17" t="s">
        <v>1807</v>
      </c>
      <c r="AD581" s="17" t="s">
        <v>1806</v>
      </c>
      <c r="AE581" s="17" t="s">
        <v>2003</v>
      </c>
      <c r="AF581" s="17" t="s">
        <v>2004</v>
      </c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40" t="s">
        <v>606</v>
      </c>
      <c r="AS581" s="3">
        <v>190822</v>
      </c>
      <c r="AT581" s="33" t="s">
        <v>810</v>
      </c>
      <c r="AU581" s="44" t="s">
        <v>853</v>
      </c>
      <c r="AV581" s="45" t="s">
        <v>1043</v>
      </c>
      <c r="AW581" s="44" t="str">
        <f t="shared" si="112"/>
        <v>C-ELHV005-01</v>
      </c>
      <c r="AX581" s="34" t="s">
        <v>1757</v>
      </c>
      <c r="AZ581" s="81" t="str">
        <f t="shared" si="110"/>
        <v>0.6/1kV FR-CVV-S 10C-2.5㎟-C</v>
      </c>
    </row>
    <row r="582" spans="1:52" s="4" customFormat="1" ht="25" hidden="1" customHeight="1">
      <c r="A582" s="60" t="str">
        <f t="shared" si="108"/>
        <v>X</v>
      </c>
      <c r="B582" s="60" t="e">
        <f t="shared" si="98"/>
        <v>#REF!</v>
      </c>
      <c r="C582" s="55" t="str">
        <f t="shared" si="107"/>
        <v>C-INPLC002-04</v>
      </c>
      <c r="D582" s="18" t="s">
        <v>657</v>
      </c>
      <c r="E582" s="51" t="s">
        <v>34</v>
      </c>
      <c r="F582" s="19" t="s">
        <v>764</v>
      </c>
      <c r="G582" s="17" t="s">
        <v>607</v>
      </c>
      <c r="H582" s="18">
        <v>2.5</v>
      </c>
      <c r="I582" s="18"/>
      <c r="J582" s="18">
        <v>47</v>
      </c>
      <c r="K582" s="56">
        <f t="shared" si="101"/>
        <v>14.5</v>
      </c>
      <c r="L582" s="56">
        <f t="shared" si="113"/>
        <v>165.13</v>
      </c>
      <c r="M582" s="18" t="s">
        <v>1355</v>
      </c>
      <c r="N582" s="18" t="s">
        <v>2040</v>
      </c>
      <c r="O582" s="18"/>
      <c r="P582" s="18"/>
      <c r="Q582" s="18"/>
      <c r="R582" s="32" t="s">
        <v>795</v>
      </c>
      <c r="S582" s="17" t="s">
        <v>1740</v>
      </c>
      <c r="T582" s="17" t="s">
        <v>547</v>
      </c>
      <c r="U582" s="17" t="s">
        <v>1158</v>
      </c>
      <c r="V582" s="17" t="s">
        <v>26</v>
      </c>
      <c r="W582" s="17" t="s">
        <v>9</v>
      </c>
      <c r="X582" s="17" t="str">
        <f t="shared" si="109"/>
        <v xml:space="preserve">L-TD-153  L-TD-152  L-TD-151  L-TD-142  L-TB-138  L-TB-128  L-TB-118  L-TB-115                      </v>
      </c>
      <c r="Y582" s="17" t="s">
        <v>2004</v>
      </c>
      <c r="Z582" s="17" t="s">
        <v>2003</v>
      </c>
      <c r="AA582" s="17" t="s">
        <v>1806</v>
      </c>
      <c r="AB582" s="17" t="s">
        <v>1807</v>
      </c>
      <c r="AC582" s="17" t="s">
        <v>2001</v>
      </c>
      <c r="AD582" s="17" t="s">
        <v>2000</v>
      </c>
      <c r="AE582" s="17" t="s">
        <v>1998</v>
      </c>
      <c r="AF582" s="17" t="s">
        <v>1801</v>
      </c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40" t="s">
        <v>605</v>
      </c>
      <c r="AS582" s="3">
        <v>190822</v>
      </c>
      <c r="AT582" s="33" t="s">
        <v>810</v>
      </c>
      <c r="AU582" s="44" t="s">
        <v>1757</v>
      </c>
      <c r="AV582" s="45" t="s">
        <v>1021</v>
      </c>
      <c r="AW582" s="44" t="str">
        <f t="shared" si="112"/>
        <v>C-INPLC002-04</v>
      </c>
      <c r="AX582" s="33" t="s">
        <v>853</v>
      </c>
      <c r="AZ582" s="81" t="str">
        <f t="shared" si="110"/>
        <v>0.6/1kV FR-CVV-S 4C-2.5㎟-C</v>
      </c>
    </row>
    <row r="583" spans="1:52" s="4" customFormat="1" ht="25" hidden="1" customHeight="1">
      <c r="A583" s="60" t="str">
        <f t="shared" si="108"/>
        <v>X</v>
      </c>
      <c r="B583" s="60" t="e">
        <f t="shared" si="98"/>
        <v>#REF!</v>
      </c>
      <c r="C583" s="55" t="str">
        <f t="shared" si="107"/>
        <v>C-ELHV006-01</v>
      </c>
      <c r="D583" s="18" t="s">
        <v>659</v>
      </c>
      <c r="E583" s="51" t="s">
        <v>34</v>
      </c>
      <c r="F583" s="19" t="s">
        <v>764</v>
      </c>
      <c r="G583" s="17" t="s">
        <v>556</v>
      </c>
      <c r="H583" s="18">
        <v>2.5</v>
      </c>
      <c r="I583" s="18"/>
      <c r="J583" s="18">
        <v>46</v>
      </c>
      <c r="K583" s="56">
        <f t="shared" si="101"/>
        <v>20.5</v>
      </c>
      <c r="L583" s="56">
        <f t="shared" si="113"/>
        <v>330.07</v>
      </c>
      <c r="M583" s="18" t="s">
        <v>1355</v>
      </c>
      <c r="N583" s="18" t="s">
        <v>2038</v>
      </c>
      <c r="O583" s="18"/>
      <c r="P583" s="18"/>
      <c r="Q583" s="18"/>
      <c r="R583" s="17" t="s">
        <v>792</v>
      </c>
      <c r="S583" s="17" t="s">
        <v>617</v>
      </c>
      <c r="T583" s="17" t="s">
        <v>9</v>
      </c>
      <c r="U583" s="32" t="s">
        <v>795</v>
      </c>
      <c r="V583" s="17" t="s">
        <v>1740</v>
      </c>
      <c r="W583" s="17" t="s">
        <v>547</v>
      </c>
      <c r="X583" s="17" t="str">
        <f t="shared" si="109"/>
        <v xml:space="preserve">L-TB-115  L-TB-118  L-TB-128  L-TB-138  L-TD-142  L-TD-151  L-TD-152  L-TD-153                      </v>
      </c>
      <c r="Y583" s="17" t="s">
        <v>1801</v>
      </c>
      <c r="Z583" s="17" t="s">
        <v>1998</v>
      </c>
      <c r="AA583" s="17" t="s">
        <v>2000</v>
      </c>
      <c r="AB583" s="17" t="s">
        <v>2001</v>
      </c>
      <c r="AC583" s="17" t="s">
        <v>1807</v>
      </c>
      <c r="AD583" s="17" t="s">
        <v>1806</v>
      </c>
      <c r="AE583" s="17" t="s">
        <v>2003</v>
      </c>
      <c r="AF583" s="17" t="s">
        <v>2004</v>
      </c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40" t="s">
        <v>662</v>
      </c>
      <c r="AS583" s="3">
        <v>190822</v>
      </c>
      <c r="AT583" s="33" t="s">
        <v>810</v>
      </c>
      <c r="AU583" s="44" t="s">
        <v>854</v>
      </c>
      <c r="AV583" s="45" t="s">
        <v>1043</v>
      </c>
      <c r="AW583" s="44" t="str">
        <f t="shared" si="112"/>
        <v>C-ELHV006-01</v>
      </c>
      <c r="AX583" s="34" t="s">
        <v>1757</v>
      </c>
      <c r="AZ583" s="81" t="str">
        <f t="shared" si="110"/>
        <v>0.6/1kV FR-CVV-S 10C-2.5㎟-C</v>
      </c>
    </row>
    <row r="584" spans="1:52" s="4" customFormat="1" ht="25" hidden="1" customHeight="1">
      <c r="A584" s="60" t="str">
        <f t="shared" si="108"/>
        <v>X</v>
      </c>
      <c r="B584" s="60" t="e">
        <f t="shared" si="98"/>
        <v>#REF!</v>
      </c>
      <c r="C584" s="55" t="str">
        <f t="shared" si="107"/>
        <v>C-INPLC002-05</v>
      </c>
      <c r="D584" s="18" t="s">
        <v>659</v>
      </c>
      <c r="E584" s="51" t="s">
        <v>34</v>
      </c>
      <c r="F584" s="19" t="s">
        <v>764</v>
      </c>
      <c r="G584" s="17" t="s">
        <v>607</v>
      </c>
      <c r="H584" s="18">
        <v>2.5</v>
      </c>
      <c r="I584" s="18"/>
      <c r="J584" s="18">
        <v>46</v>
      </c>
      <c r="K584" s="56">
        <f t="shared" si="101"/>
        <v>14.5</v>
      </c>
      <c r="L584" s="56">
        <f t="shared" si="113"/>
        <v>165.13</v>
      </c>
      <c r="M584" s="18" t="s">
        <v>1355</v>
      </c>
      <c r="N584" s="18" t="s">
        <v>2037</v>
      </c>
      <c r="O584" s="18"/>
      <c r="P584" s="18"/>
      <c r="Q584" s="18"/>
      <c r="R584" s="32" t="s">
        <v>795</v>
      </c>
      <c r="S584" s="17" t="s">
        <v>1740</v>
      </c>
      <c r="T584" s="17" t="s">
        <v>547</v>
      </c>
      <c r="U584" s="17" t="s">
        <v>792</v>
      </c>
      <c r="V584" s="17" t="s">
        <v>610</v>
      </c>
      <c r="W584" s="17" t="s">
        <v>9</v>
      </c>
      <c r="X584" s="17" t="str">
        <f t="shared" si="109"/>
        <v xml:space="preserve">L-TD-153  L-TD-152  L-TD-151  L-TD-142  L-TB-138  L-TB-128  L-TB-118  L-TB-115                      </v>
      </c>
      <c r="Y584" s="17" t="s">
        <v>2004</v>
      </c>
      <c r="Z584" s="17" t="s">
        <v>2003</v>
      </c>
      <c r="AA584" s="17" t="s">
        <v>1806</v>
      </c>
      <c r="AB584" s="17" t="s">
        <v>1807</v>
      </c>
      <c r="AC584" s="17" t="s">
        <v>2001</v>
      </c>
      <c r="AD584" s="17" t="s">
        <v>2000</v>
      </c>
      <c r="AE584" s="17" t="s">
        <v>1998</v>
      </c>
      <c r="AF584" s="17" t="s">
        <v>1801</v>
      </c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40" t="s">
        <v>665</v>
      </c>
      <c r="AS584" s="3">
        <v>190822</v>
      </c>
      <c r="AT584" s="33" t="s">
        <v>810</v>
      </c>
      <c r="AU584" s="44" t="s">
        <v>1757</v>
      </c>
      <c r="AV584" s="45" t="s">
        <v>1022</v>
      </c>
      <c r="AW584" s="44" t="str">
        <f t="shared" si="112"/>
        <v>C-INPLC002-05</v>
      </c>
      <c r="AX584" s="33" t="s">
        <v>854</v>
      </c>
      <c r="AZ584" s="81" t="str">
        <f t="shared" si="110"/>
        <v>0.6/1kV FR-CVV-S 4C-2.5㎟-C</v>
      </c>
    </row>
    <row r="585" spans="1:52" s="4" customFormat="1" ht="25" hidden="1" customHeight="1">
      <c r="A585" s="60" t="str">
        <f t="shared" si="108"/>
        <v>X</v>
      </c>
      <c r="B585" s="60" t="e">
        <f t="shared" si="98"/>
        <v>#REF!</v>
      </c>
      <c r="C585" s="55" t="str">
        <f t="shared" si="107"/>
        <v>C-ELHV007-01</v>
      </c>
      <c r="D585" s="18" t="s">
        <v>657</v>
      </c>
      <c r="E585" s="51" t="s">
        <v>34</v>
      </c>
      <c r="F585" s="19" t="s">
        <v>764</v>
      </c>
      <c r="G585" s="17" t="s">
        <v>556</v>
      </c>
      <c r="H585" s="18">
        <v>2.5</v>
      </c>
      <c r="I585" s="18"/>
      <c r="J585" s="18">
        <v>45</v>
      </c>
      <c r="K585" s="56">
        <f t="shared" si="101"/>
        <v>20.5</v>
      </c>
      <c r="L585" s="56">
        <f t="shared" si="113"/>
        <v>330.07</v>
      </c>
      <c r="M585" s="18" t="s">
        <v>1355</v>
      </c>
      <c r="N585" s="18" t="s">
        <v>2040</v>
      </c>
      <c r="O585" s="18"/>
      <c r="P585" s="18"/>
      <c r="Q585" s="18"/>
      <c r="R585" s="17" t="s">
        <v>792</v>
      </c>
      <c r="S585" s="17" t="s">
        <v>28</v>
      </c>
      <c r="T585" s="17" t="s">
        <v>9</v>
      </c>
      <c r="U585" s="32" t="s">
        <v>795</v>
      </c>
      <c r="V585" s="17" t="s">
        <v>1740</v>
      </c>
      <c r="W585" s="17" t="s">
        <v>547</v>
      </c>
      <c r="X585" s="17" t="str">
        <f t="shared" si="109"/>
        <v xml:space="preserve">L-TB-115  L-TB-118  L-TB-128  L-TB-138  L-TD-142  L-TD-151  L-TD-152  L-TD-153                      </v>
      </c>
      <c r="Y585" s="17" t="s">
        <v>1801</v>
      </c>
      <c r="Z585" s="17" t="s">
        <v>1998</v>
      </c>
      <c r="AA585" s="17" t="s">
        <v>2000</v>
      </c>
      <c r="AB585" s="17" t="s">
        <v>2001</v>
      </c>
      <c r="AC585" s="17" t="s">
        <v>1807</v>
      </c>
      <c r="AD585" s="17" t="s">
        <v>1806</v>
      </c>
      <c r="AE585" s="17" t="s">
        <v>2003</v>
      </c>
      <c r="AF585" s="17" t="s">
        <v>2004</v>
      </c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40" t="s">
        <v>662</v>
      </c>
      <c r="AS585" s="3">
        <v>190822</v>
      </c>
      <c r="AT585" s="33" t="s">
        <v>810</v>
      </c>
      <c r="AU585" s="44" t="s">
        <v>855</v>
      </c>
      <c r="AV585" s="45" t="s">
        <v>1043</v>
      </c>
      <c r="AW585" s="44" t="str">
        <f t="shared" si="112"/>
        <v>C-ELHV007-01</v>
      </c>
      <c r="AX585" s="34" t="s">
        <v>1757</v>
      </c>
      <c r="AZ585" s="81" t="str">
        <f t="shared" si="110"/>
        <v>0.6/1kV FR-CVV-S 10C-2.5㎟-C</v>
      </c>
    </row>
    <row r="586" spans="1:52" s="4" customFormat="1" ht="25" hidden="1" customHeight="1">
      <c r="A586" s="60" t="str">
        <f t="shared" si="108"/>
        <v>X</v>
      </c>
      <c r="B586" s="60" t="e">
        <f t="shared" si="98"/>
        <v>#REF!</v>
      </c>
      <c r="C586" s="55" t="str">
        <f t="shared" si="107"/>
        <v>C-INPLC002-06</v>
      </c>
      <c r="D586" s="18" t="s">
        <v>657</v>
      </c>
      <c r="E586" s="51" t="s">
        <v>34</v>
      </c>
      <c r="F586" s="19" t="s">
        <v>764</v>
      </c>
      <c r="G586" s="17" t="s">
        <v>607</v>
      </c>
      <c r="H586" s="18">
        <v>2.5</v>
      </c>
      <c r="I586" s="18"/>
      <c r="J586" s="18">
        <v>45</v>
      </c>
      <c r="K586" s="56">
        <f t="shared" si="101"/>
        <v>14.5</v>
      </c>
      <c r="L586" s="56">
        <f t="shared" si="113"/>
        <v>165.13</v>
      </c>
      <c r="M586" s="18" t="s">
        <v>1355</v>
      </c>
      <c r="N586" s="18" t="s">
        <v>2038</v>
      </c>
      <c r="O586" s="18"/>
      <c r="P586" s="18"/>
      <c r="Q586" s="18"/>
      <c r="R586" s="32" t="s">
        <v>795</v>
      </c>
      <c r="S586" s="17" t="s">
        <v>1740</v>
      </c>
      <c r="T586" s="17" t="s">
        <v>547</v>
      </c>
      <c r="U586" s="17" t="s">
        <v>792</v>
      </c>
      <c r="V586" s="17" t="s">
        <v>611</v>
      </c>
      <c r="W586" s="17" t="s">
        <v>9</v>
      </c>
      <c r="X586" s="17" t="str">
        <f t="shared" si="109"/>
        <v xml:space="preserve">L-TD-153  L-TD-152  L-TD-151  L-TD-142  L-TB-138  L-TB-128  L-TB-118  L-TB-115                      </v>
      </c>
      <c r="Y586" s="17" t="s">
        <v>2004</v>
      </c>
      <c r="Z586" s="17" t="s">
        <v>2003</v>
      </c>
      <c r="AA586" s="17" t="s">
        <v>1806</v>
      </c>
      <c r="AB586" s="17" t="s">
        <v>1807</v>
      </c>
      <c r="AC586" s="17" t="s">
        <v>2001</v>
      </c>
      <c r="AD586" s="17" t="s">
        <v>2000</v>
      </c>
      <c r="AE586" s="17" t="s">
        <v>1998</v>
      </c>
      <c r="AF586" s="17" t="s">
        <v>1801</v>
      </c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40" t="s">
        <v>605</v>
      </c>
      <c r="AS586" s="3">
        <v>190822</v>
      </c>
      <c r="AT586" s="33" t="s">
        <v>810</v>
      </c>
      <c r="AU586" s="44" t="s">
        <v>1757</v>
      </c>
      <c r="AV586" s="45" t="s">
        <v>1023</v>
      </c>
      <c r="AW586" s="44" t="str">
        <f t="shared" si="112"/>
        <v>C-INPLC002-06</v>
      </c>
      <c r="AX586" s="33" t="s">
        <v>855</v>
      </c>
      <c r="AZ586" s="81" t="str">
        <f t="shared" si="110"/>
        <v>0.6/1kV FR-CVV-S 4C-2.5㎟-C</v>
      </c>
    </row>
    <row r="587" spans="1:52" s="4" customFormat="1" ht="25" hidden="1" customHeight="1">
      <c r="A587" s="60" t="str">
        <f t="shared" si="108"/>
        <v>X</v>
      </c>
      <c r="B587" s="60" t="e">
        <f t="shared" si="98"/>
        <v>#REF!</v>
      </c>
      <c r="C587" s="55" t="str">
        <f t="shared" si="107"/>
        <v>C-ELHV008-01</v>
      </c>
      <c r="D587" s="18" t="s">
        <v>657</v>
      </c>
      <c r="E587" s="51" t="s">
        <v>34</v>
      </c>
      <c r="F587" s="19" t="s">
        <v>764</v>
      </c>
      <c r="G587" s="17" t="s">
        <v>556</v>
      </c>
      <c r="H587" s="18">
        <v>2.5</v>
      </c>
      <c r="I587" s="18"/>
      <c r="J587" s="18">
        <v>45</v>
      </c>
      <c r="K587" s="56">
        <f t="shared" si="101"/>
        <v>20.5</v>
      </c>
      <c r="L587" s="56">
        <f t="shared" si="113"/>
        <v>330.07</v>
      </c>
      <c r="M587" s="18" t="s">
        <v>1355</v>
      </c>
      <c r="N587" s="18" t="s">
        <v>2038</v>
      </c>
      <c r="O587" s="18"/>
      <c r="P587" s="18"/>
      <c r="Q587" s="18"/>
      <c r="R587" s="17" t="s">
        <v>792</v>
      </c>
      <c r="S587" s="17" t="s">
        <v>68</v>
      </c>
      <c r="T587" s="17" t="s">
        <v>9</v>
      </c>
      <c r="U587" s="32" t="s">
        <v>795</v>
      </c>
      <c r="V587" s="17" t="s">
        <v>1740</v>
      </c>
      <c r="W587" s="17" t="s">
        <v>547</v>
      </c>
      <c r="X587" s="17" t="str">
        <f t="shared" si="109"/>
        <v xml:space="preserve">L-TB-115  L-TB-118  L-TB-128  L-TB-138  L-TD-142  L-TD-151  L-TD-152  L-TD-153                      </v>
      </c>
      <c r="Y587" s="17" t="s">
        <v>1801</v>
      </c>
      <c r="Z587" s="17" t="s">
        <v>1998</v>
      </c>
      <c r="AA587" s="17" t="s">
        <v>2000</v>
      </c>
      <c r="AB587" s="17" t="s">
        <v>2001</v>
      </c>
      <c r="AC587" s="17" t="s">
        <v>1807</v>
      </c>
      <c r="AD587" s="17" t="s">
        <v>1806</v>
      </c>
      <c r="AE587" s="17" t="s">
        <v>2003</v>
      </c>
      <c r="AF587" s="17" t="s">
        <v>2004</v>
      </c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40" t="s">
        <v>663</v>
      </c>
      <c r="AS587" s="3">
        <v>190822</v>
      </c>
      <c r="AT587" s="33" t="s">
        <v>810</v>
      </c>
      <c r="AU587" s="44" t="s">
        <v>856</v>
      </c>
      <c r="AV587" s="45" t="s">
        <v>1043</v>
      </c>
      <c r="AW587" s="44" t="str">
        <f t="shared" si="112"/>
        <v>C-ELHV008-01</v>
      </c>
      <c r="AX587" s="34" t="s">
        <v>1757</v>
      </c>
      <c r="AZ587" s="81" t="str">
        <f t="shared" si="110"/>
        <v>0.6/1kV FR-CVV-S 10C-2.5㎟-C</v>
      </c>
    </row>
    <row r="588" spans="1:52" s="4" customFormat="1" ht="25" hidden="1" customHeight="1">
      <c r="A588" s="60" t="str">
        <f t="shared" si="108"/>
        <v>X</v>
      </c>
      <c r="B588" s="60" t="e">
        <f t="shared" si="98"/>
        <v>#REF!</v>
      </c>
      <c r="C588" s="55" t="str">
        <f t="shared" si="107"/>
        <v>C-INPLC002-07</v>
      </c>
      <c r="D588" s="18" t="s">
        <v>657</v>
      </c>
      <c r="E588" s="51" t="s">
        <v>34</v>
      </c>
      <c r="F588" s="19" t="s">
        <v>764</v>
      </c>
      <c r="G588" s="17" t="s">
        <v>607</v>
      </c>
      <c r="H588" s="18">
        <v>2.5</v>
      </c>
      <c r="I588" s="18"/>
      <c r="J588" s="18">
        <v>45</v>
      </c>
      <c r="K588" s="56">
        <f t="shared" si="101"/>
        <v>14.5</v>
      </c>
      <c r="L588" s="56">
        <f t="shared" si="113"/>
        <v>165.13</v>
      </c>
      <c r="M588" s="18" t="s">
        <v>1355</v>
      </c>
      <c r="N588" s="18" t="s">
        <v>2037</v>
      </c>
      <c r="O588" s="18"/>
      <c r="P588" s="18"/>
      <c r="Q588" s="18"/>
      <c r="R588" s="32" t="s">
        <v>795</v>
      </c>
      <c r="S588" s="17" t="s">
        <v>1740</v>
      </c>
      <c r="T588" s="17" t="s">
        <v>547</v>
      </c>
      <c r="U588" s="17" t="s">
        <v>792</v>
      </c>
      <c r="V588" s="17" t="s">
        <v>612</v>
      </c>
      <c r="W588" s="17" t="s">
        <v>9</v>
      </c>
      <c r="X588" s="17" t="str">
        <f t="shared" si="109"/>
        <v xml:space="preserve">L-TD-153  L-TD-152  L-TD-151  L-TD-142  L-TB-138  L-TB-128  L-TB-118  L-TB-115                      </v>
      </c>
      <c r="Y588" s="17" t="s">
        <v>2004</v>
      </c>
      <c r="Z588" s="17" t="s">
        <v>2003</v>
      </c>
      <c r="AA588" s="17" t="s">
        <v>1806</v>
      </c>
      <c r="AB588" s="17" t="s">
        <v>1807</v>
      </c>
      <c r="AC588" s="17" t="s">
        <v>2001</v>
      </c>
      <c r="AD588" s="17" t="s">
        <v>2000</v>
      </c>
      <c r="AE588" s="17" t="s">
        <v>1998</v>
      </c>
      <c r="AF588" s="17" t="s">
        <v>1801</v>
      </c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40" t="s">
        <v>665</v>
      </c>
      <c r="AS588" s="3">
        <v>190822</v>
      </c>
      <c r="AT588" s="33" t="s">
        <v>810</v>
      </c>
      <c r="AU588" s="44" t="s">
        <v>1757</v>
      </c>
      <c r="AV588" s="45" t="s">
        <v>1024</v>
      </c>
      <c r="AW588" s="44" t="str">
        <f t="shared" si="112"/>
        <v>C-INPLC002-07</v>
      </c>
      <c r="AX588" s="33" t="s">
        <v>856</v>
      </c>
      <c r="AZ588" s="81" t="str">
        <f t="shared" si="110"/>
        <v>0.6/1kV FR-CVV-S 4C-2.5㎟-C</v>
      </c>
    </row>
    <row r="589" spans="1:52" s="4" customFormat="1" ht="25" hidden="1" customHeight="1">
      <c r="A589" s="60" t="str">
        <f t="shared" si="108"/>
        <v>X</v>
      </c>
      <c r="B589" s="60" t="e">
        <f t="shared" si="98"/>
        <v>#REF!</v>
      </c>
      <c r="C589" s="55" t="str">
        <f t="shared" si="107"/>
        <v>C-ELHV009-01</v>
      </c>
      <c r="D589" s="18" t="s">
        <v>657</v>
      </c>
      <c r="E589" s="51" t="s">
        <v>34</v>
      </c>
      <c r="F589" s="19" t="s">
        <v>764</v>
      </c>
      <c r="G589" s="17" t="s">
        <v>556</v>
      </c>
      <c r="H589" s="18">
        <v>2.5</v>
      </c>
      <c r="I589" s="18"/>
      <c r="J589" s="18">
        <v>46</v>
      </c>
      <c r="K589" s="56">
        <f t="shared" si="101"/>
        <v>20.5</v>
      </c>
      <c r="L589" s="56">
        <f t="shared" si="113"/>
        <v>330.07</v>
      </c>
      <c r="M589" s="18" t="s">
        <v>1355</v>
      </c>
      <c r="N589" s="18" t="s">
        <v>2037</v>
      </c>
      <c r="O589" s="18"/>
      <c r="P589" s="18"/>
      <c r="Q589" s="18"/>
      <c r="R589" s="17" t="s">
        <v>791</v>
      </c>
      <c r="S589" s="17" t="s">
        <v>618</v>
      </c>
      <c r="T589" s="17" t="s">
        <v>9</v>
      </c>
      <c r="U589" s="32" t="s">
        <v>795</v>
      </c>
      <c r="V589" s="17" t="s">
        <v>1740</v>
      </c>
      <c r="W589" s="17" t="s">
        <v>547</v>
      </c>
      <c r="X589" s="17" t="str">
        <f t="shared" si="109"/>
        <v xml:space="preserve">L-TB-115  L-TB-118  L-TB-128  L-TB-138  L-TD-142  L-TD-151  L-TD-152  L-TD-153                      </v>
      </c>
      <c r="Y589" s="17" t="s">
        <v>1801</v>
      </c>
      <c r="Z589" s="17" t="s">
        <v>1998</v>
      </c>
      <c r="AA589" s="17" t="s">
        <v>2000</v>
      </c>
      <c r="AB589" s="17" t="s">
        <v>2001</v>
      </c>
      <c r="AC589" s="17" t="s">
        <v>1807</v>
      </c>
      <c r="AD589" s="17" t="s">
        <v>1806</v>
      </c>
      <c r="AE589" s="17" t="s">
        <v>2003</v>
      </c>
      <c r="AF589" s="17" t="s">
        <v>2004</v>
      </c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40" t="s">
        <v>662</v>
      </c>
      <c r="AS589" s="3">
        <v>190822</v>
      </c>
      <c r="AT589" s="33" t="s">
        <v>810</v>
      </c>
      <c r="AU589" s="44" t="s">
        <v>857</v>
      </c>
      <c r="AV589" s="45" t="s">
        <v>1054</v>
      </c>
      <c r="AW589" s="44" t="str">
        <f t="shared" si="112"/>
        <v>C-ELHV009-01</v>
      </c>
      <c r="AX589" s="34" t="s">
        <v>1757</v>
      </c>
      <c r="AZ589" s="81" t="str">
        <f t="shared" si="110"/>
        <v>0.6/1kV FR-CVV-S 10C-2.5㎟-C</v>
      </c>
    </row>
    <row r="590" spans="1:52" s="4" customFormat="1" ht="25" hidden="1" customHeight="1">
      <c r="A590" s="60" t="str">
        <f t="shared" si="108"/>
        <v>X</v>
      </c>
      <c r="B590" s="60" t="e">
        <f t="shared" si="98"/>
        <v>#REF!</v>
      </c>
      <c r="C590" s="55" t="str">
        <f t="shared" si="107"/>
        <v>C-INPLC002-08</v>
      </c>
      <c r="D590" s="18" t="s">
        <v>659</v>
      </c>
      <c r="E590" s="51" t="s">
        <v>34</v>
      </c>
      <c r="F590" s="19" t="s">
        <v>764</v>
      </c>
      <c r="G590" s="17" t="s">
        <v>607</v>
      </c>
      <c r="H590" s="18">
        <v>2.5</v>
      </c>
      <c r="I590" s="18"/>
      <c r="J590" s="18">
        <v>46</v>
      </c>
      <c r="K590" s="56">
        <f t="shared" si="101"/>
        <v>14.5</v>
      </c>
      <c r="L590" s="56">
        <f t="shared" si="113"/>
        <v>165.13</v>
      </c>
      <c r="M590" s="18" t="s">
        <v>1355</v>
      </c>
      <c r="N590" s="18" t="s">
        <v>2037</v>
      </c>
      <c r="O590" s="18"/>
      <c r="P590" s="18"/>
      <c r="Q590" s="18"/>
      <c r="R590" s="17" t="s">
        <v>793</v>
      </c>
      <c r="S590" s="17" t="s">
        <v>1740</v>
      </c>
      <c r="T590" s="17" t="s">
        <v>547</v>
      </c>
      <c r="U590" s="17" t="s">
        <v>792</v>
      </c>
      <c r="V590" s="17" t="s">
        <v>613</v>
      </c>
      <c r="W590" s="17" t="s">
        <v>9</v>
      </c>
      <c r="X590" s="17" t="str">
        <f t="shared" si="109"/>
        <v xml:space="preserve">L-TD-153  L-TD-152  L-TD-151  L-TD-142  L-TB-138  L-TB-128  L-TB-118  L-TB-115                      </v>
      </c>
      <c r="Y590" s="17" t="s">
        <v>2004</v>
      </c>
      <c r="Z590" s="17" t="s">
        <v>2003</v>
      </c>
      <c r="AA590" s="17" t="s">
        <v>1806</v>
      </c>
      <c r="AB590" s="17" t="s">
        <v>1807</v>
      </c>
      <c r="AC590" s="17" t="s">
        <v>2001</v>
      </c>
      <c r="AD590" s="17" t="s">
        <v>2000</v>
      </c>
      <c r="AE590" s="17" t="s">
        <v>1998</v>
      </c>
      <c r="AF590" s="17" t="s">
        <v>1801</v>
      </c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40" t="s">
        <v>605</v>
      </c>
      <c r="AS590" s="3">
        <v>190822</v>
      </c>
      <c r="AT590" s="33" t="s">
        <v>810</v>
      </c>
      <c r="AU590" s="44" t="s">
        <v>1757</v>
      </c>
      <c r="AV590" s="45" t="s">
        <v>1062</v>
      </c>
      <c r="AW590" s="44" t="str">
        <f t="shared" si="112"/>
        <v>C-INPLC002-08</v>
      </c>
      <c r="AX590" s="33" t="s">
        <v>857</v>
      </c>
      <c r="AZ590" s="81" t="str">
        <f t="shared" si="110"/>
        <v>0.6/1kV FR-CVV-S 4C-2.5㎟-C</v>
      </c>
    </row>
    <row r="591" spans="1:52" s="4" customFormat="1" ht="25" hidden="1" customHeight="1">
      <c r="A591" s="60" t="str">
        <f t="shared" si="108"/>
        <v>X</v>
      </c>
      <c r="B591" s="60" t="e">
        <f t="shared" si="98"/>
        <v>#REF!</v>
      </c>
      <c r="C591" s="55" t="str">
        <f t="shared" si="107"/>
        <v>C-ELHV010-01</v>
      </c>
      <c r="D591" s="18" t="s">
        <v>659</v>
      </c>
      <c r="E591" s="51" t="s">
        <v>34</v>
      </c>
      <c r="F591" s="19" t="s">
        <v>764</v>
      </c>
      <c r="G591" s="17" t="s">
        <v>556</v>
      </c>
      <c r="H591" s="18">
        <v>2.5</v>
      </c>
      <c r="I591" s="18"/>
      <c r="J591" s="18">
        <v>47</v>
      </c>
      <c r="K591" s="56">
        <f t="shared" si="101"/>
        <v>20.5</v>
      </c>
      <c r="L591" s="56">
        <f t="shared" si="113"/>
        <v>330.07</v>
      </c>
      <c r="M591" s="18" t="s">
        <v>1355</v>
      </c>
      <c r="N591" s="18" t="s">
        <v>2038</v>
      </c>
      <c r="O591" s="18"/>
      <c r="P591" s="18"/>
      <c r="Q591" s="18"/>
      <c r="R591" s="17" t="s">
        <v>1158</v>
      </c>
      <c r="S591" s="17" t="s">
        <v>619</v>
      </c>
      <c r="T591" s="17" t="s">
        <v>9</v>
      </c>
      <c r="U591" s="32" t="s">
        <v>795</v>
      </c>
      <c r="V591" s="17" t="s">
        <v>1740</v>
      </c>
      <c r="W591" s="17" t="s">
        <v>547</v>
      </c>
      <c r="X591" s="17" t="str">
        <f t="shared" si="109"/>
        <v xml:space="preserve">L-TB-114  L-TB-118  L-TB-128  L-TB-138  L-TD-142  L-TD-151  L-TD-152  L-TD-153                      </v>
      </c>
      <c r="Y591" s="17" t="s">
        <v>1870</v>
      </c>
      <c r="Z591" s="17" t="s">
        <v>1998</v>
      </c>
      <c r="AA591" s="17" t="s">
        <v>2000</v>
      </c>
      <c r="AB591" s="17" t="s">
        <v>2001</v>
      </c>
      <c r="AC591" s="17" t="s">
        <v>1807</v>
      </c>
      <c r="AD591" s="17" t="s">
        <v>1806</v>
      </c>
      <c r="AE591" s="17" t="s">
        <v>2003</v>
      </c>
      <c r="AF591" s="17" t="s">
        <v>2004</v>
      </c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40" t="s">
        <v>662</v>
      </c>
      <c r="AS591" s="3">
        <v>190822</v>
      </c>
      <c r="AT591" s="33" t="s">
        <v>810</v>
      </c>
      <c r="AU591" s="44" t="s">
        <v>858</v>
      </c>
      <c r="AV591" s="45" t="s">
        <v>1054</v>
      </c>
      <c r="AW591" s="44" t="str">
        <f t="shared" si="112"/>
        <v>C-ELHV010-01</v>
      </c>
      <c r="AX591" s="34" t="s">
        <v>1757</v>
      </c>
      <c r="AZ591" s="81" t="str">
        <f t="shared" si="110"/>
        <v>0.6/1kV FR-CVV-S 10C-2.5㎟-C</v>
      </c>
    </row>
    <row r="592" spans="1:52" s="4" customFormat="1" ht="25" hidden="1" customHeight="1">
      <c r="A592" s="60" t="str">
        <f t="shared" si="108"/>
        <v>X</v>
      </c>
      <c r="B592" s="60" t="e">
        <f t="shared" ref="B592:B654" si="114">IF(C591="",B590+1,B591+1)</f>
        <v>#REF!</v>
      </c>
      <c r="C592" s="55" t="str">
        <f t="shared" si="107"/>
        <v>C-INPLC002-09</v>
      </c>
      <c r="D592" s="18" t="s">
        <v>659</v>
      </c>
      <c r="E592" s="51" t="s">
        <v>34</v>
      </c>
      <c r="F592" s="19" t="s">
        <v>764</v>
      </c>
      <c r="G592" s="17" t="s">
        <v>607</v>
      </c>
      <c r="H592" s="18">
        <v>2.5</v>
      </c>
      <c r="I592" s="18"/>
      <c r="J592" s="18">
        <v>47</v>
      </c>
      <c r="K592" s="56">
        <f t="shared" si="101"/>
        <v>14.5</v>
      </c>
      <c r="L592" s="56">
        <f t="shared" si="113"/>
        <v>165.13</v>
      </c>
      <c r="M592" s="18" t="s">
        <v>1355</v>
      </c>
      <c r="N592" s="18" t="s">
        <v>2038</v>
      </c>
      <c r="O592" s="18"/>
      <c r="P592" s="18"/>
      <c r="Q592" s="18"/>
      <c r="R592" s="17" t="s">
        <v>793</v>
      </c>
      <c r="S592" s="17" t="s">
        <v>1740</v>
      </c>
      <c r="T592" s="17" t="s">
        <v>547</v>
      </c>
      <c r="U592" s="17" t="s">
        <v>792</v>
      </c>
      <c r="V592" s="17" t="s">
        <v>82</v>
      </c>
      <c r="W592" s="17" t="s">
        <v>9</v>
      </c>
      <c r="X592" s="17" t="str">
        <f t="shared" si="109"/>
        <v xml:space="preserve">L-TD-153  L-TD-152  L-TD-151  L-TD-142  L-TB-138  L-TB-128  L-TB-118  L-TB-114                      </v>
      </c>
      <c r="Y592" s="17" t="s">
        <v>2004</v>
      </c>
      <c r="Z592" s="17" t="s">
        <v>2003</v>
      </c>
      <c r="AA592" s="17" t="s">
        <v>1806</v>
      </c>
      <c r="AB592" s="17" t="s">
        <v>1807</v>
      </c>
      <c r="AC592" s="17" t="s">
        <v>2001</v>
      </c>
      <c r="AD592" s="17" t="s">
        <v>2000</v>
      </c>
      <c r="AE592" s="17" t="s">
        <v>1998</v>
      </c>
      <c r="AF592" s="17" t="s">
        <v>1871</v>
      </c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40" t="s">
        <v>605</v>
      </c>
      <c r="AS592" s="3">
        <v>190822</v>
      </c>
      <c r="AT592" s="33" t="s">
        <v>810</v>
      </c>
      <c r="AU592" s="44" t="s">
        <v>1757</v>
      </c>
      <c r="AV592" s="45" t="s">
        <v>1026</v>
      </c>
      <c r="AW592" s="44" t="str">
        <f t="shared" si="112"/>
        <v>C-INPLC002-09</v>
      </c>
      <c r="AX592" s="33" t="s">
        <v>858</v>
      </c>
      <c r="AZ592" s="81" t="str">
        <f t="shared" si="110"/>
        <v>0.6/1kV FR-CVV-S 4C-2.5㎟-C</v>
      </c>
    </row>
    <row r="593" spans="1:52" s="4" customFormat="1" ht="25" hidden="1" customHeight="1">
      <c r="A593" s="60" t="str">
        <f t="shared" si="108"/>
        <v>X</v>
      </c>
      <c r="B593" s="60" t="e">
        <f t="shared" si="114"/>
        <v>#REF!</v>
      </c>
      <c r="C593" s="55" t="str">
        <f t="shared" si="107"/>
        <v>C-ELHV011-03</v>
      </c>
      <c r="D593" s="18" t="s">
        <v>659</v>
      </c>
      <c r="E593" s="51" t="s">
        <v>34</v>
      </c>
      <c r="F593" s="19" t="s">
        <v>764</v>
      </c>
      <c r="G593" s="17" t="s">
        <v>556</v>
      </c>
      <c r="H593" s="18">
        <v>2.5</v>
      </c>
      <c r="I593" s="18"/>
      <c r="J593" s="18">
        <v>48</v>
      </c>
      <c r="K593" s="56">
        <f t="shared" si="101"/>
        <v>20.5</v>
      </c>
      <c r="L593" s="56">
        <f t="shared" si="113"/>
        <v>330.07</v>
      </c>
      <c r="M593" s="18" t="s">
        <v>1355</v>
      </c>
      <c r="N593" s="18" t="s">
        <v>2038</v>
      </c>
      <c r="O593" s="18"/>
      <c r="P593" s="18"/>
      <c r="Q593" s="18"/>
      <c r="R593" s="17" t="s">
        <v>792</v>
      </c>
      <c r="S593" s="17" t="s">
        <v>614</v>
      </c>
      <c r="T593" s="17" t="s">
        <v>9</v>
      </c>
      <c r="U593" s="32" t="s">
        <v>795</v>
      </c>
      <c r="V593" s="17" t="s">
        <v>1740</v>
      </c>
      <c r="W593" s="17" t="s">
        <v>547</v>
      </c>
      <c r="X593" s="17" t="str">
        <f t="shared" si="109"/>
        <v xml:space="preserve">L-TB-114  L-TB-118  L-TB-128  L-TB-138  L-TD-142  L-TD-151  L-TD-152  L-TD-153                      </v>
      </c>
      <c r="Y593" s="17" t="s">
        <v>1870</v>
      </c>
      <c r="Z593" s="17" t="s">
        <v>1998</v>
      </c>
      <c r="AA593" s="17" t="s">
        <v>2000</v>
      </c>
      <c r="AB593" s="17" t="s">
        <v>2001</v>
      </c>
      <c r="AC593" s="17" t="s">
        <v>1807</v>
      </c>
      <c r="AD593" s="17" t="s">
        <v>1806</v>
      </c>
      <c r="AE593" s="17" t="s">
        <v>2003</v>
      </c>
      <c r="AF593" s="17" t="s">
        <v>2004</v>
      </c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40" t="s">
        <v>663</v>
      </c>
      <c r="AS593" s="3">
        <v>190822</v>
      </c>
      <c r="AT593" s="33" t="s">
        <v>810</v>
      </c>
      <c r="AU593" s="44" t="s">
        <v>859</v>
      </c>
      <c r="AV593" s="45" t="s">
        <v>1049</v>
      </c>
      <c r="AW593" s="44" t="str">
        <f t="shared" si="112"/>
        <v>C-ELHV011-03</v>
      </c>
      <c r="AX593" s="34" t="s">
        <v>1757</v>
      </c>
      <c r="AZ593" s="81" t="str">
        <f t="shared" si="110"/>
        <v>0.6/1kV FR-CVV-S 10C-2.5㎟-C</v>
      </c>
    </row>
    <row r="594" spans="1:52" s="4" customFormat="1" ht="25" hidden="1" customHeight="1">
      <c r="A594" s="60" t="str">
        <f t="shared" si="108"/>
        <v>X</v>
      </c>
      <c r="B594" s="60" t="e">
        <f t="shared" si="114"/>
        <v>#REF!</v>
      </c>
      <c r="C594" s="55" t="str">
        <f t="shared" ref="C594:C625" si="115">AW594</f>
        <v>C-INPLC002-10</v>
      </c>
      <c r="D594" s="18" t="s">
        <v>657</v>
      </c>
      <c r="E594" s="51" t="s">
        <v>34</v>
      </c>
      <c r="F594" s="19" t="s">
        <v>764</v>
      </c>
      <c r="G594" s="17" t="s">
        <v>607</v>
      </c>
      <c r="H594" s="18">
        <v>2.5</v>
      </c>
      <c r="I594" s="18"/>
      <c r="J594" s="18">
        <v>48</v>
      </c>
      <c r="K594" s="56">
        <f t="shared" si="101"/>
        <v>14.5</v>
      </c>
      <c r="L594" s="56">
        <f t="shared" si="113"/>
        <v>165.13</v>
      </c>
      <c r="M594" s="18" t="s">
        <v>1355</v>
      </c>
      <c r="N594" s="18" t="s">
        <v>2040</v>
      </c>
      <c r="O594" s="18"/>
      <c r="P594" s="18"/>
      <c r="Q594" s="18"/>
      <c r="R594" s="17" t="s">
        <v>793</v>
      </c>
      <c r="S594" s="17" t="s">
        <v>1740</v>
      </c>
      <c r="T594" s="17" t="s">
        <v>547</v>
      </c>
      <c r="U594" s="17" t="s">
        <v>792</v>
      </c>
      <c r="V594" s="17" t="s">
        <v>87</v>
      </c>
      <c r="W594" s="17" t="s">
        <v>9</v>
      </c>
      <c r="X594" s="17" t="str">
        <f t="shared" si="109"/>
        <v xml:space="preserve">L-TD-153  L-TD-152  L-TD-151  L-TD-142  L-TB-138  L-TB-128  L-TB-118  L-TB-114                      </v>
      </c>
      <c r="Y594" s="17" t="s">
        <v>2004</v>
      </c>
      <c r="Z594" s="17" t="s">
        <v>2003</v>
      </c>
      <c r="AA594" s="17" t="s">
        <v>1806</v>
      </c>
      <c r="AB594" s="17" t="s">
        <v>1807</v>
      </c>
      <c r="AC594" s="17" t="s">
        <v>2001</v>
      </c>
      <c r="AD594" s="17" t="s">
        <v>2000</v>
      </c>
      <c r="AE594" s="17" t="s">
        <v>1998</v>
      </c>
      <c r="AF594" s="17" t="s">
        <v>1871</v>
      </c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40" t="s">
        <v>665</v>
      </c>
      <c r="AS594" s="3">
        <v>190822</v>
      </c>
      <c r="AT594" s="33" t="s">
        <v>810</v>
      </c>
      <c r="AU594" s="44" t="s">
        <v>1757</v>
      </c>
      <c r="AV594" s="45" t="s">
        <v>1027</v>
      </c>
      <c r="AW594" s="44" t="str">
        <f t="shared" si="112"/>
        <v>C-INPLC002-10</v>
      </c>
      <c r="AX594" s="33" t="s">
        <v>859</v>
      </c>
      <c r="AZ594" s="81" t="str">
        <f t="shared" si="110"/>
        <v>0.6/1kV FR-CVV-S 4C-2.5㎟-C</v>
      </c>
    </row>
    <row r="595" spans="1:52" s="4" customFormat="1" ht="25" hidden="1" customHeight="1">
      <c r="A595" s="60" t="str">
        <f t="shared" si="108"/>
        <v>X</v>
      </c>
      <c r="B595" s="60" t="e">
        <f t="shared" si="114"/>
        <v>#REF!</v>
      </c>
      <c r="C595" s="55" t="str">
        <f t="shared" si="115"/>
        <v>C-ELHV012-03</v>
      </c>
      <c r="D595" s="18" t="s">
        <v>659</v>
      </c>
      <c r="E595" s="51" t="s">
        <v>34</v>
      </c>
      <c r="F595" s="19" t="s">
        <v>764</v>
      </c>
      <c r="G595" s="17" t="s">
        <v>556</v>
      </c>
      <c r="H595" s="18">
        <v>2.5</v>
      </c>
      <c r="I595" s="18"/>
      <c r="J595" s="18">
        <v>48</v>
      </c>
      <c r="K595" s="56">
        <f t="shared" si="101"/>
        <v>20.5</v>
      </c>
      <c r="L595" s="56">
        <f t="shared" si="113"/>
        <v>330.07</v>
      </c>
      <c r="M595" s="18" t="s">
        <v>1355</v>
      </c>
      <c r="N595" s="18" t="s">
        <v>2038</v>
      </c>
      <c r="O595" s="18"/>
      <c r="P595" s="18"/>
      <c r="Q595" s="18"/>
      <c r="R595" s="17" t="s">
        <v>792</v>
      </c>
      <c r="S595" s="17" t="s">
        <v>1099</v>
      </c>
      <c r="T595" s="17" t="s">
        <v>9</v>
      </c>
      <c r="U595" s="32" t="s">
        <v>794</v>
      </c>
      <c r="V595" s="17" t="s">
        <v>1740</v>
      </c>
      <c r="W595" s="17" t="s">
        <v>547</v>
      </c>
      <c r="X595" s="17" t="str">
        <f t="shared" si="109"/>
        <v xml:space="preserve">L-TB-114  L-TB-118  L-TB-128  L-TB-138  L-TD-142  L-TD-151  L-TD-152  L-TD-153                      </v>
      </c>
      <c r="Y595" s="17" t="s">
        <v>1870</v>
      </c>
      <c r="Z595" s="17" t="s">
        <v>1998</v>
      </c>
      <c r="AA595" s="17" t="s">
        <v>2000</v>
      </c>
      <c r="AB595" s="17" t="s">
        <v>2001</v>
      </c>
      <c r="AC595" s="17" t="s">
        <v>1807</v>
      </c>
      <c r="AD595" s="17" t="s">
        <v>1806</v>
      </c>
      <c r="AE595" s="17" t="s">
        <v>2003</v>
      </c>
      <c r="AF595" s="17" t="s">
        <v>2004</v>
      </c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40" t="s">
        <v>663</v>
      </c>
      <c r="AS595" s="3">
        <v>190827</v>
      </c>
      <c r="AT595" s="33" t="s">
        <v>803</v>
      </c>
      <c r="AU595" s="44" t="s">
        <v>1136</v>
      </c>
      <c r="AV595" s="45" t="s">
        <v>1016</v>
      </c>
      <c r="AW595" s="44" t="str">
        <f>IF(AT595="","",CONCATENATE(AT595,"-",AU595,"-",AV595))</f>
        <v>C-ELHV012-03</v>
      </c>
      <c r="AX595" s="34" t="s">
        <v>1757</v>
      </c>
      <c r="AZ595" s="81" t="str">
        <f t="shared" si="110"/>
        <v>0.6/1kV FR-CVV-S 10C-2.5㎟-C</v>
      </c>
    </row>
    <row r="596" spans="1:52" s="4" customFormat="1" ht="25" hidden="1" customHeight="1">
      <c r="A596" s="60" t="str">
        <f t="shared" si="108"/>
        <v>X</v>
      </c>
      <c r="B596" s="60" t="e">
        <f t="shared" si="114"/>
        <v>#REF!</v>
      </c>
      <c r="C596" s="55" t="str">
        <f t="shared" si="115"/>
        <v>C-INPLC002-11</v>
      </c>
      <c r="D596" s="18" t="s">
        <v>657</v>
      </c>
      <c r="E596" s="51" t="s">
        <v>34</v>
      </c>
      <c r="F596" s="19" t="s">
        <v>764</v>
      </c>
      <c r="G596" s="17" t="s">
        <v>607</v>
      </c>
      <c r="H596" s="18">
        <v>2.5</v>
      </c>
      <c r="I596" s="18"/>
      <c r="J596" s="18">
        <v>48</v>
      </c>
      <c r="K596" s="56">
        <f t="shared" ref="K596:K659" si="116">IF(AZ596="","",(VLOOKUP(AZ596,cable,2,FALSE)))</f>
        <v>14.5</v>
      </c>
      <c r="L596" s="56">
        <f t="shared" si="113"/>
        <v>165.13</v>
      </c>
      <c r="M596" s="18" t="s">
        <v>1355</v>
      </c>
      <c r="N596" s="18" t="s">
        <v>2038</v>
      </c>
      <c r="O596" s="18"/>
      <c r="P596" s="18"/>
      <c r="Q596" s="18"/>
      <c r="R596" s="17" t="s">
        <v>793</v>
      </c>
      <c r="S596" s="17" t="s">
        <v>1740</v>
      </c>
      <c r="T596" s="17" t="s">
        <v>547</v>
      </c>
      <c r="U596" s="17" t="s">
        <v>792</v>
      </c>
      <c r="V596" s="17" t="s">
        <v>1098</v>
      </c>
      <c r="W596" s="17" t="s">
        <v>9</v>
      </c>
      <c r="X596" s="17" t="str">
        <f t="shared" si="109"/>
        <v xml:space="preserve">L-TD-153  L-TD-152  L-TD-151  L-TD-142  L-TB-138  L-TB-128  L-TB-118  L-TB-114                      </v>
      </c>
      <c r="Y596" s="17" t="s">
        <v>2004</v>
      </c>
      <c r="Z596" s="17" t="s">
        <v>2003</v>
      </c>
      <c r="AA596" s="17" t="s">
        <v>1806</v>
      </c>
      <c r="AB596" s="17" t="s">
        <v>1807</v>
      </c>
      <c r="AC596" s="17" t="s">
        <v>2001</v>
      </c>
      <c r="AD596" s="17" t="s">
        <v>2000</v>
      </c>
      <c r="AE596" s="17" t="s">
        <v>1998</v>
      </c>
      <c r="AF596" s="17" t="s">
        <v>1871</v>
      </c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40" t="s">
        <v>665</v>
      </c>
      <c r="AS596" s="3">
        <v>190827</v>
      </c>
      <c r="AT596" s="33" t="s">
        <v>803</v>
      </c>
      <c r="AU596" s="44" t="s">
        <v>1756</v>
      </c>
      <c r="AV596" s="45" t="s">
        <v>1063</v>
      </c>
      <c r="AW596" s="44" t="str">
        <f>IF(AT596="","",CONCATENATE(AT596,"-",AU596,"-",AV596))</f>
        <v>C-INPLC002-11</v>
      </c>
      <c r="AX596" s="33" t="s">
        <v>859</v>
      </c>
      <c r="AZ596" s="81" t="str">
        <f t="shared" si="110"/>
        <v>0.6/1kV FR-CVV-S 4C-2.5㎟-C</v>
      </c>
    </row>
    <row r="597" spans="1:52" s="4" customFormat="1" ht="25" hidden="1" customHeight="1">
      <c r="A597" s="60" t="str">
        <f t="shared" si="108"/>
        <v>X</v>
      </c>
      <c r="B597" s="60" t="e">
        <f t="shared" si="114"/>
        <v>#REF!</v>
      </c>
      <c r="C597" s="55" t="str">
        <f t="shared" si="115"/>
        <v>C-ELHV013-03</v>
      </c>
      <c r="D597" s="18" t="s">
        <v>657</v>
      </c>
      <c r="E597" s="51" t="s">
        <v>34</v>
      </c>
      <c r="F597" s="19" t="s">
        <v>764</v>
      </c>
      <c r="G597" s="17" t="s">
        <v>556</v>
      </c>
      <c r="H597" s="18">
        <v>2.5</v>
      </c>
      <c r="I597" s="18"/>
      <c r="J597" s="18">
        <v>48</v>
      </c>
      <c r="K597" s="56">
        <f t="shared" si="116"/>
        <v>20.5</v>
      </c>
      <c r="L597" s="56">
        <f>ROUNDUP(PI()*((K597/2)*(K597/2)),2)</f>
        <v>330.07</v>
      </c>
      <c r="M597" s="18" t="s">
        <v>763</v>
      </c>
      <c r="N597" s="18" t="s">
        <v>2040</v>
      </c>
      <c r="O597" s="18"/>
      <c r="P597" s="18"/>
      <c r="Q597" s="18"/>
      <c r="R597" s="17" t="s">
        <v>792</v>
      </c>
      <c r="S597" s="17" t="s">
        <v>1752</v>
      </c>
      <c r="T597" s="17" t="s">
        <v>9</v>
      </c>
      <c r="U597" s="32" t="s">
        <v>794</v>
      </c>
      <c r="V597" s="17" t="s">
        <v>1740</v>
      </c>
      <c r="W597" s="17" t="s">
        <v>547</v>
      </c>
      <c r="X597" s="17" t="str">
        <f t="shared" si="109"/>
        <v xml:space="preserve">L-TB-114  L-TB-118  L-TB-128  L-TB-138  L-TD-142  L-TD-151  L-TD-152  L-TD-153                      </v>
      </c>
      <c r="Y597" s="17" t="s">
        <v>1870</v>
      </c>
      <c r="Z597" s="17" t="s">
        <v>1998</v>
      </c>
      <c r="AA597" s="17" t="s">
        <v>2000</v>
      </c>
      <c r="AB597" s="17" t="s">
        <v>2001</v>
      </c>
      <c r="AC597" s="17" t="s">
        <v>1807</v>
      </c>
      <c r="AD597" s="17" t="s">
        <v>1806</v>
      </c>
      <c r="AE597" s="17" t="s">
        <v>2003</v>
      </c>
      <c r="AF597" s="17" t="s">
        <v>2004</v>
      </c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40" t="s">
        <v>606</v>
      </c>
      <c r="AS597" s="3">
        <v>190827</v>
      </c>
      <c r="AT597" s="33" t="s">
        <v>657</v>
      </c>
      <c r="AU597" s="44" t="s">
        <v>1754</v>
      </c>
      <c r="AV597" s="45" t="s">
        <v>1016</v>
      </c>
      <c r="AW597" s="44" t="str">
        <f>IF(AT597="","",CONCATENATE(AT597,"-",AU597,"-",AV597))</f>
        <v>C-ELHV013-03</v>
      </c>
      <c r="AX597" s="34" t="s">
        <v>1757</v>
      </c>
      <c r="AZ597" s="81" t="str">
        <f t="shared" si="110"/>
        <v>0.6/1kV FR-CVV-S 10C-2.5㎟-C</v>
      </c>
    </row>
    <row r="598" spans="1:52" s="4" customFormat="1" ht="25" hidden="1" customHeight="1">
      <c r="A598" s="60" t="str">
        <f t="shared" si="108"/>
        <v>X</v>
      </c>
      <c r="B598" s="60" t="e">
        <f t="shared" si="114"/>
        <v>#REF!</v>
      </c>
      <c r="C598" s="55" t="str">
        <f t="shared" si="115"/>
        <v>C-INPLC002-12</v>
      </c>
      <c r="D598" s="18" t="s">
        <v>657</v>
      </c>
      <c r="E598" s="51" t="s">
        <v>34</v>
      </c>
      <c r="F598" s="19" t="s">
        <v>764</v>
      </c>
      <c r="G598" s="17" t="s">
        <v>467</v>
      </c>
      <c r="H598" s="18">
        <v>2.5</v>
      </c>
      <c r="I598" s="18"/>
      <c r="J598" s="18">
        <v>48</v>
      </c>
      <c r="K598" s="56">
        <f t="shared" si="116"/>
        <v>14.5</v>
      </c>
      <c r="L598" s="56">
        <f>ROUNDUP(PI()*((K598/2)*(K598/2)),2)</f>
        <v>165.13</v>
      </c>
      <c r="M598" s="18" t="s">
        <v>763</v>
      </c>
      <c r="N598" s="18" t="s">
        <v>2037</v>
      </c>
      <c r="O598" s="18"/>
      <c r="P598" s="18"/>
      <c r="Q598" s="18"/>
      <c r="R598" s="17" t="s">
        <v>793</v>
      </c>
      <c r="S598" s="17" t="s">
        <v>1740</v>
      </c>
      <c r="T598" s="17" t="s">
        <v>547</v>
      </c>
      <c r="U598" s="17" t="s">
        <v>792</v>
      </c>
      <c r="V598" s="17" t="s">
        <v>1753</v>
      </c>
      <c r="W598" s="17" t="s">
        <v>9</v>
      </c>
      <c r="X598" s="17" t="str">
        <f t="shared" si="109"/>
        <v xml:space="preserve">L-TD-153  L-TD-152  L-TD-151  L-TD-142  L-TB-138  L-TB-128  L-TB-118  L-TB-114                      </v>
      </c>
      <c r="Y598" s="17" t="s">
        <v>2004</v>
      </c>
      <c r="Z598" s="17" t="s">
        <v>2003</v>
      </c>
      <c r="AA598" s="17" t="s">
        <v>1806</v>
      </c>
      <c r="AB598" s="17" t="s">
        <v>1807</v>
      </c>
      <c r="AC598" s="17" t="s">
        <v>2001</v>
      </c>
      <c r="AD598" s="17" t="s">
        <v>2000</v>
      </c>
      <c r="AE598" s="17" t="s">
        <v>1998</v>
      </c>
      <c r="AF598" s="17" t="s">
        <v>1871</v>
      </c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40" t="s">
        <v>605</v>
      </c>
      <c r="AS598" s="3">
        <v>190827</v>
      </c>
      <c r="AT598" s="33" t="s">
        <v>657</v>
      </c>
      <c r="AU598" s="44" t="s">
        <v>1755</v>
      </c>
      <c r="AV598" s="45">
        <v>12</v>
      </c>
      <c r="AW598" s="44" t="str">
        <f>IF(AT598="","",CONCATENATE(AT598,"-",AU598,"-",AV598))</f>
        <v>C-INPLC002-12</v>
      </c>
      <c r="AX598" s="33" t="s">
        <v>859</v>
      </c>
      <c r="AZ598" s="81" t="str">
        <f t="shared" si="110"/>
        <v>0.6/1kV FR-CVV-S 4C-2.5㎟-C</v>
      </c>
    </row>
    <row r="599" spans="1:52" s="4" customFormat="1" ht="25" hidden="1" customHeight="1">
      <c r="A599" s="60" t="str">
        <f t="shared" si="108"/>
        <v>X</v>
      </c>
      <c r="B599" s="60"/>
      <c r="C599" s="55" t="str">
        <f t="shared" si="115"/>
        <v/>
      </c>
      <c r="D599" s="18"/>
      <c r="E599" s="51"/>
      <c r="F599" s="19"/>
      <c r="G599" s="17"/>
      <c r="H599" s="18"/>
      <c r="I599" s="18"/>
      <c r="J599" s="18"/>
      <c r="K599" s="56" t="str">
        <f t="shared" si="116"/>
        <v/>
      </c>
      <c r="L599" s="18"/>
      <c r="M599" s="18"/>
      <c r="N599" s="18"/>
      <c r="O599" s="18"/>
      <c r="P599" s="18"/>
      <c r="Q599" s="18"/>
      <c r="R599" s="17"/>
      <c r="S599" s="17"/>
      <c r="T599" s="17"/>
      <c r="U599" s="17"/>
      <c r="V599" s="17"/>
      <c r="W599" s="17"/>
      <c r="X599" s="17" t="str">
        <f t="shared" si="109"/>
        <v/>
      </c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40"/>
      <c r="AT599" s="33"/>
      <c r="AU599" s="33"/>
      <c r="AV599" s="33"/>
      <c r="AW599" s="33" t="str">
        <f t="shared" si="112"/>
        <v/>
      </c>
      <c r="AX599" s="33"/>
      <c r="AZ599" s="81" t="str">
        <f t="shared" si="110"/>
        <v/>
      </c>
    </row>
    <row r="600" spans="1:52" ht="25" hidden="1" customHeight="1">
      <c r="A600" s="60" t="str">
        <f t="shared" si="108"/>
        <v>X</v>
      </c>
      <c r="B600" s="60" t="e">
        <f t="shared" si="114"/>
        <v>#REF!</v>
      </c>
      <c r="C600" s="55" t="str">
        <f t="shared" si="115"/>
        <v>C-ELHV004-02</v>
      </c>
      <c r="D600" s="18" t="s">
        <v>657</v>
      </c>
      <c r="E600" s="51" t="s">
        <v>478</v>
      </c>
      <c r="F600" s="19" t="s">
        <v>764</v>
      </c>
      <c r="G600" s="17" t="s">
        <v>10</v>
      </c>
      <c r="H600" s="18">
        <v>2.5</v>
      </c>
      <c r="I600" s="18"/>
      <c r="J600" s="18">
        <v>22</v>
      </c>
      <c r="K600" s="56">
        <f t="shared" si="116"/>
        <v>14.5</v>
      </c>
      <c r="L600" s="56">
        <f t="shared" si="113"/>
        <v>165.13</v>
      </c>
      <c r="M600" s="18" t="s">
        <v>1355</v>
      </c>
      <c r="N600" s="18" t="s">
        <v>2038</v>
      </c>
      <c r="O600" s="18"/>
      <c r="P600" s="18"/>
      <c r="Q600" s="18"/>
      <c r="R600" s="17" t="s">
        <v>792</v>
      </c>
      <c r="S600" s="17" t="s">
        <v>620</v>
      </c>
      <c r="T600" s="17" t="s">
        <v>2500</v>
      </c>
      <c r="U600" s="17" t="s">
        <v>792</v>
      </c>
      <c r="V600" s="17" t="s">
        <v>18</v>
      </c>
      <c r="W600" s="17" t="s">
        <v>9</v>
      </c>
      <c r="X600" s="17" t="str">
        <f t="shared" si="109"/>
        <v xml:space="preserve">L-TB-113  L-TB-114  L-TB-115                                </v>
      </c>
      <c r="Y600" s="17" t="s">
        <v>1872</v>
      </c>
      <c r="Z600" s="17" t="s">
        <v>2005</v>
      </c>
      <c r="AA600" s="17" t="s">
        <v>1801</v>
      </c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40" t="s">
        <v>666</v>
      </c>
      <c r="AT600" s="33" t="s">
        <v>810</v>
      </c>
      <c r="AU600" s="33" t="s">
        <v>852</v>
      </c>
      <c r="AV600" s="36" t="s">
        <v>1031</v>
      </c>
      <c r="AW600" s="33" t="str">
        <f t="shared" si="112"/>
        <v>C-ELHV004-02</v>
      </c>
      <c r="AX600" s="33" t="s">
        <v>852</v>
      </c>
      <c r="AZ600" s="81" t="str">
        <f t="shared" si="110"/>
        <v>0.6/1kV FR-CVV-S 4C-2.5㎟-C</v>
      </c>
    </row>
    <row r="601" spans="1:52" ht="25" hidden="1" customHeight="1">
      <c r="A601" s="60" t="str">
        <f t="shared" si="108"/>
        <v>X</v>
      </c>
      <c r="B601" s="60" t="e">
        <f t="shared" si="114"/>
        <v>#REF!</v>
      </c>
      <c r="C601" s="55" t="str">
        <f t="shared" si="115"/>
        <v>C-ELHV005-02</v>
      </c>
      <c r="D601" s="18" t="s">
        <v>657</v>
      </c>
      <c r="E601" s="51" t="s">
        <v>478</v>
      </c>
      <c r="F601" s="19" t="s">
        <v>764</v>
      </c>
      <c r="G601" s="17" t="s">
        <v>10</v>
      </c>
      <c r="H601" s="18">
        <v>2.5</v>
      </c>
      <c r="I601" s="18"/>
      <c r="J601" s="18">
        <v>23</v>
      </c>
      <c r="K601" s="56">
        <f t="shared" si="116"/>
        <v>14.5</v>
      </c>
      <c r="L601" s="56">
        <f t="shared" si="113"/>
        <v>165.13</v>
      </c>
      <c r="M601" s="18" t="s">
        <v>1355</v>
      </c>
      <c r="N601" s="18" t="s">
        <v>2044</v>
      </c>
      <c r="O601" s="18"/>
      <c r="P601" s="18"/>
      <c r="Q601" s="18"/>
      <c r="R601" s="17" t="s">
        <v>792</v>
      </c>
      <c r="S601" s="17" t="s">
        <v>21</v>
      </c>
      <c r="T601" s="17" t="s">
        <v>2494</v>
      </c>
      <c r="U601" s="17" t="s">
        <v>792</v>
      </c>
      <c r="V601" s="17" t="s">
        <v>627</v>
      </c>
      <c r="W601" s="17" t="s">
        <v>9</v>
      </c>
      <c r="X601" s="17" t="str">
        <f t="shared" si="109"/>
        <v xml:space="preserve">L-TB-129  L-TB-118  L-TB-115                                </v>
      </c>
      <c r="Y601" s="17" t="s">
        <v>1873</v>
      </c>
      <c r="Z601" s="17" t="s">
        <v>1998</v>
      </c>
      <c r="AA601" s="17" t="s">
        <v>1801</v>
      </c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40" t="s">
        <v>666</v>
      </c>
      <c r="AT601" s="33" t="s">
        <v>810</v>
      </c>
      <c r="AU601" s="33" t="s">
        <v>853</v>
      </c>
      <c r="AV601" s="36" t="s">
        <v>1015</v>
      </c>
      <c r="AW601" s="33" t="str">
        <f t="shared" si="112"/>
        <v>C-ELHV005-02</v>
      </c>
      <c r="AX601" s="33" t="s">
        <v>853</v>
      </c>
      <c r="AZ601" s="81" t="str">
        <f t="shared" si="110"/>
        <v>0.6/1kV FR-CVV-S 4C-2.5㎟-C</v>
      </c>
    </row>
    <row r="602" spans="1:52" ht="25" hidden="1" customHeight="1">
      <c r="A602" s="60" t="str">
        <f t="shared" si="108"/>
        <v>X</v>
      </c>
      <c r="B602" s="60" t="e">
        <f t="shared" si="114"/>
        <v>#REF!</v>
      </c>
      <c r="C602" s="55" t="str">
        <f t="shared" si="115"/>
        <v>C-ELHV006-02</v>
      </c>
      <c r="D602" s="18" t="s">
        <v>657</v>
      </c>
      <c r="E602" s="51" t="s">
        <v>478</v>
      </c>
      <c r="F602" s="19" t="s">
        <v>764</v>
      </c>
      <c r="G602" s="17" t="s">
        <v>10</v>
      </c>
      <c r="H602" s="18">
        <v>2.5</v>
      </c>
      <c r="I602" s="18"/>
      <c r="J602" s="18">
        <v>16</v>
      </c>
      <c r="K602" s="56">
        <f t="shared" si="116"/>
        <v>14.5</v>
      </c>
      <c r="L602" s="56">
        <f t="shared" si="113"/>
        <v>165.13</v>
      </c>
      <c r="M602" s="18" t="s">
        <v>1355</v>
      </c>
      <c r="N602" s="18" t="s">
        <v>2038</v>
      </c>
      <c r="O602" s="18"/>
      <c r="P602" s="18"/>
      <c r="Q602" s="18"/>
      <c r="R602" s="17" t="s">
        <v>792</v>
      </c>
      <c r="S602" s="17" t="s">
        <v>621</v>
      </c>
      <c r="T602" s="17" t="s">
        <v>2501</v>
      </c>
      <c r="U602" s="17" t="s">
        <v>792</v>
      </c>
      <c r="V602" s="17" t="s">
        <v>617</v>
      </c>
      <c r="W602" s="17" t="s">
        <v>9</v>
      </c>
      <c r="X602" s="17" t="str">
        <f t="shared" si="109"/>
        <v xml:space="preserve">L-TB-128  L-TB-118  L-TB-115                                </v>
      </c>
      <c r="Y602" s="17" t="s">
        <v>1874</v>
      </c>
      <c r="Z602" s="17" t="s">
        <v>1998</v>
      </c>
      <c r="AA602" s="17" t="s">
        <v>1801</v>
      </c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40" t="s">
        <v>666</v>
      </c>
      <c r="AT602" s="33" t="s">
        <v>810</v>
      </c>
      <c r="AU602" s="33" t="s">
        <v>854</v>
      </c>
      <c r="AV602" s="36" t="s">
        <v>1032</v>
      </c>
      <c r="AW602" s="33" t="str">
        <f t="shared" si="112"/>
        <v>C-ELHV006-02</v>
      </c>
      <c r="AX602" s="33" t="s">
        <v>854</v>
      </c>
      <c r="AZ602" s="81" t="str">
        <f t="shared" si="110"/>
        <v>0.6/1kV FR-CVV-S 4C-2.5㎟-C</v>
      </c>
    </row>
    <row r="603" spans="1:52" ht="25" hidden="1" customHeight="1">
      <c r="A603" s="60" t="str">
        <f t="shared" si="108"/>
        <v>X</v>
      </c>
      <c r="B603" s="60" t="e">
        <f t="shared" si="114"/>
        <v>#REF!</v>
      </c>
      <c r="C603" s="55" t="str">
        <f t="shared" si="115"/>
        <v>C-ELHV007-02</v>
      </c>
      <c r="D603" s="18" t="s">
        <v>657</v>
      </c>
      <c r="E603" s="51" t="s">
        <v>34</v>
      </c>
      <c r="F603" s="19" t="s">
        <v>764</v>
      </c>
      <c r="G603" s="17" t="s">
        <v>10</v>
      </c>
      <c r="H603" s="18">
        <v>2.5</v>
      </c>
      <c r="I603" s="18"/>
      <c r="J603" s="18">
        <v>27</v>
      </c>
      <c r="K603" s="56">
        <f t="shared" si="116"/>
        <v>14.5</v>
      </c>
      <c r="L603" s="56">
        <f t="shared" si="113"/>
        <v>165.13</v>
      </c>
      <c r="M603" s="18" t="s">
        <v>1355</v>
      </c>
      <c r="N603" s="18" t="s">
        <v>2037</v>
      </c>
      <c r="O603" s="18"/>
      <c r="P603" s="18"/>
      <c r="Q603" s="18"/>
      <c r="R603" s="17" t="s">
        <v>792</v>
      </c>
      <c r="S603" s="17" t="s">
        <v>622</v>
      </c>
      <c r="T603" s="17" t="s">
        <v>2502</v>
      </c>
      <c r="U603" s="17" t="s">
        <v>792</v>
      </c>
      <c r="V603" s="17" t="s">
        <v>611</v>
      </c>
      <c r="W603" s="17" t="s">
        <v>9</v>
      </c>
      <c r="X603" s="17" t="str">
        <f t="shared" si="109"/>
        <v xml:space="preserve">L-TD-142  L-TB-138  L-TB-128  L-TB-118  L-TB-115                            </v>
      </c>
      <c r="Y603" s="17" t="s">
        <v>1807</v>
      </c>
      <c r="Z603" s="17" t="s">
        <v>1875</v>
      </c>
      <c r="AA603" s="17" t="s">
        <v>1874</v>
      </c>
      <c r="AB603" s="17" t="s">
        <v>1998</v>
      </c>
      <c r="AC603" s="17" t="s">
        <v>1801</v>
      </c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40" t="s">
        <v>666</v>
      </c>
      <c r="AT603" s="33" t="s">
        <v>810</v>
      </c>
      <c r="AU603" s="33" t="s">
        <v>855</v>
      </c>
      <c r="AV603" s="36" t="s">
        <v>1015</v>
      </c>
      <c r="AW603" s="33" t="str">
        <f t="shared" si="112"/>
        <v>C-ELHV007-02</v>
      </c>
      <c r="AX603" s="33" t="s">
        <v>855</v>
      </c>
      <c r="AZ603" s="81" t="str">
        <f t="shared" si="110"/>
        <v>0.6/1kV FR-CVV-S 4C-2.5㎟-C</v>
      </c>
    </row>
    <row r="604" spans="1:52" ht="25" hidden="1" customHeight="1">
      <c r="A604" s="60" t="str">
        <f t="shared" si="108"/>
        <v>X</v>
      </c>
      <c r="B604" s="60" t="e">
        <f t="shared" si="114"/>
        <v>#REF!</v>
      </c>
      <c r="C604" s="55" t="str">
        <f t="shared" si="115"/>
        <v>C-ELHV008-02</v>
      </c>
      <c r="D604" s="18" t="s">
        <v>657</v>
      </c>
      <c r="E604" s="51" t="s">
        <v>34</v>
      </c>
      <c r="F604" s="19" t="s">
        <v>764</v>
      </c>
      <c r="G604" s="17" t="s">
        <v>10</v>
      </c>
      <c r="H604" s="18">
        <v>2.5</v>
      </c>
      <c r="I604" s="18"/>
      <c r="J604" s="18">
        <v>20</v>
      </c>
      <c r="K604" s="56">
        <f t="shared" si="116"/>
        <v>14.5</v>
      </c>
      <c r="L604" s="56">
        <f t="shared" si="113"/>
        <v>165.13</v>
      </c>
      <c r="M604" s="18" t="s">
        <v>1355</v>
      </c>
      <c r="N604" s="18" t="s">
        <v>2038</v>
      </c>
      <c r="O604" s="18"/>
      <c r="P604" s="18"/>
      <c r="Q604" s="18"/>
      <c r="R604" s="17" t="s">
        <v>792</v>
      </c>
      <c r="S604" s="17" t="s">
        <v>623</v>
      </c>
      <c r="T604" s="17" t="s">
        <v>2503</v>
      </c>
      <c r="U604" s="17" t="s">
        <v>792</v>
      </c>
      <c r="V604" s="17" t="s">
        <v>68</v>
      </c>
      <c r="W604" s="17" t="s">
        <v>9</v>
      </c>
      <c r="X604" s="17" t="str">
        <f t="shared" si="109"/>
        <v xml:space="preserve">L-TB-120  L-TB-121  L-TB-118  L-TB-115                              </v>
      </c>
      <c r="Y604" s="17" t="s">
        <v>1876</v>
      </c>
      <c r="Z604" s="17" t="s">
        <v>2006</v>
      </c>
      <c r="AA604" s="17" t="s">
        <v>1998</v>
      </c>
      <c r="AB604" s="17" t="s">
        <v>1801</v>
      </c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40" t="s">
        <v>666</v>
      </c>
      <c r="AT604" s="33" t="s">
        <v>810</v>
      </c>
      <c r="AU604" s="33" t="s">
        <v>856</v>
      </c>
      <c r="AV604" s="36" t="s">
        <v>1015</v>
      </c>
      <c r="AW604" s="33" t="str">
        <f t="shared" si="112"/>
        <v>C-ELHV008-02</v>
      </c>
      <c r="AX604" s="33" t="s">
        <v>856</v>
      </c>
      <c r="AZ604" s="81" t="str">
        <f t="shared" si="110"/>
        <v>0.6/1kV FR-CVV-S 4C-2.5㎟-C</v>
      </c>
    </row>
    <row r="605" spans="1:52" ht="25" hidden="1" customHeight="1">
      <c r="A605" s="60" t="str">
        <f t="shared" si="108"/>
        <v>X</v>
      </c>
      <c r="B605" s="60" t="e">
        <f t="shared" si="114"/>
        <v>#REF!</v>
      </c>
      <c r="C605" s="55" t="str">
        <f t="shared" si="115"/>
        <v>C-ELHV009-02</v>
      </c>
      <c r="D605" s="18" t="s">
        <v>657</v>
      </c>
      <c r="E605" s="51" t="s">
        <v>34</v>
      </c>
      <c r="F605" s="19" t="s">
        <v>764</v>
      </c>
      <c r="G605" s="17" t="s">
        <v>10</v>
      </c>
      <c r="H605" s="18">
        <v>2.5</v>
      </c>
      <c r="I605" s="18"/>
      <c r="J605" s="18">
        <v>31</v>
      </c>
      <c r="K605" s="56">
        <f t="shared" si="116"/>
        <v>14.5</v>
      </c>
      <c r="L605" s="56">
        <f t="shared" si="113"/>
        <v>165.13</v>
      </c>
      <c r="M605" s="18" t="s">
        <v>1355</v>
      </c>
      <c r="N605" s="18" t="s">
        <v>2038</v>
      </c>
      <c r="O605" s="18"/>
      <c r="P605" s="18"/>
      <c r="Q605" s="18"/>
      <c r="R605" s="17" t="s">
        <v>792</v>
      </c>
      <c r="S605" s="17" t="s">
        <v>624</v>
      </c>
      <c r="T605" s="17" t="s">
        <v>2504</v>
      </c>
      <c r="U605" s="17" t="s">
        <v>792</v>
      </c>
      <c r="V605" s="17" t="s">
        <v>618</v>
      </c>
      <c r="W605" s="17" t="s">
        <v>9</v>
      </c>
      <c r="X605" s="17" t="str">
        <f t="shared" si="109"/>
        <v xml:space="preserve">L-TB-132  L-TB-128  L-TB-118  L-TB-115                              </v>
      </c>
      <c r="Y605" s="17" t="s">
        <v>1877</v>
      </c>
      <c r="Z605" s="17" t="s">
        <v>1999</v>
      </c>
      <c r="AA605" s="17" t="s">
        <v>1998</v>
      </c>
      <c r="AB605" s="17" t="s">
        <v>1801</v>
      </c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40" t="s">
        <v>666</v>
      </c>
      <c r="AT605" s="33" t="s">
        <v>810</v>
      </c>
      <c r="AU605" s="33" t="s">
        <v>857</v>
      </c>
      <c r="AV605" s="36" t="s">
        <v>1015</v>
      </c>
      <c r="AW605" s="33" t="str">
        <f t="shared" si="112"/>
        <v>C-ELHV009-02</v>
      </c>
      <c r="AX605" s="33" t="s">
        <v>857</v>
      </c>
      <c r="AZ605" s="81" t="str">
        <f t="shared" si="110"/>
        <v>0.6/1kV FR-CVV-S 4C-2.5㎟-C</v>
      </c>
    </row>
    <row r="606" spans="1:52" ht="25" hidden="1" customHeight="1">
      <c r="A606" s="60" t="str">
        <f t="shared" si="108"/>
        <v>X</v>
      </c>
      <c r="B606" s="60" t="e">
        <f t="shared" si="114"/>
        <v>#REF!</v>
      </c>
      <c r="C606" s="55" t="str">
        <f t="shared" si="115"/>
        <v>C-ELHV010-02</v>
      </c>
      <c r="D606" s="18" t="s">
        <v>660</v>
      </c>
      <c r="E606" s="51" t="s">
        <v>34</v>
      </c>
      <c r="F606" s="19" t="s">
        <v>764</v>
      </c>
      <c r="G606" s="17" t="s">
        <v>10</v>
      </c>
      <c r="H606" s="18">
        <v>2.5</v>
      </c>
      <c r="I606" s="18"/>
      <c r="J606" s="18">
        <v>27</v>
      </c>
      <c r="K606" s="56">
        <f t="shared" si="116"/>
        <v>14.5</v>
      </c>
      <c r="L606" s="56">
        <f t="shared" si="113"/>
        <v>165.13</v>
      </c>
      <c r="M606" s="18" t="s">
        <v>1355</v>
      </c>
      <c r="N606" s="18" t="s">
        <v>2037</v>
      </c>
      <c r="O606" s="18"/>
      <c r="P606" s="18"/>
      <c r="Q606" s="18"/>
      <c r="R606" s="17" t="s">
        <v>792</v>
      </c>
      <c r="S606" s="17" t="s">
        <v>625</v>
      </c>
      <c r="T606" s="17" t="s">
        <v>2505</v>
      </c>
      <c r="U606" s="17" t="s">
        <v>792</v>
      </c>
      <c r="V606" s="17" t="s">
        <v>619</v>
      </c>
      <c r="W606" s="17" t="s">
        <v>9</v>
      </c>
      <c r="X606" s="17" t="str">
        <f t="shared" si="109"/>
        <v xml:space="preserve">L-TD-140  L-TD-141  L-TB-138  L-TB-128  L-TB-118                            </v>
      </c>
      <c r="Y606" s="17" t="s">
        <v>1803</v>
      </c>
      <c r="Z606" s="17" t="s">
        <v>1804</v>
      </c>
      <c r="AA606" s="17" t="s">
        <v>1875</v>
      </c>
      <c r="AB606" s="17" t="s">
        <v>1874</v>
      </c>
      <c r="AC606" s="17" t="s">
        <v>1998</v>
      </c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40" t="s">
        <v>13</v>
      </c>
      <c r="AT606" s="33" t="s">
        <v>810</v>
      </c>
      <c r="AU606" s="33" t="s">
        <v>858</v>
      </c>
      <c r="AV606" s="36" t="s">
        <v>1032</v>
      </c>
      <c r="AW606" s="33" t="str">
        <f t="shared" si="112"/>
        <v>C-ELHV010-02</v>
      </c>
      <c r="AX606" s="33" t="s">
        <v>858</v>
      </c>
      <c r="AZ606" s="81" t="str">
        <f t="shared" si="110"/>
        <v>0.6/1kV FR-CVV-S 4C-2.5㎟-C</v>
      </c>
    </row>
    <row r="607" spans="1:52" ht="25" hidden="1" customHeight="1">
      <c r="A607" s="60" t="str">
        <f t="shared" si="108"/>
        <v>X</v>
      </c>
      <c r="B607" s="60" t="e">
        <f t="shared" si="114"/>
        <v>#REF!</v>
      </c>
      <c r="C607" s="55" t="str">
        <f t="shared" si="115"/>
        <v>C-ELHV011-02</v>
      </c>
      <c r="D607" s="18" t="s">
        <v>659</v>
      </c>
      <c r="E607" s="51" t="s">
        <v>34</v>
      </c>
      <c r="F607" s="19" t="s">
        <v>764</v>
      </c>
      <c r="G607" s="17" t="s">
        <v>10</v>
      </c>
      <c r="H607" s="18">
        <v>2.5</v>
      </c>
      <c r="I607" s="18"/>
      <c r="J607" s="18">
        <v>24</v>
      </c>
      <c r="K607" s="56">
        <f t="shared" si="116"/>
        <v>14.5</v>
      </c>
      <c r="L607" s="56">
        <f t="shared" si="113"/>
        <v>165.13</v>
      </c>
      <c r="M607" s="18" t="s">
        <v>1355</v>
      </c>
      <c r="N607" s="18" t="s">
        <v>2037</v>
      </c>
      <c r="O607" s="18"/>
      <c r="P607" s="18"/>
      <c r="Q607" s="18"/>
      <c r="R607" s="17" t="s">
        <v>1158</v>
      </c>
      <c r="S607" s="17" t="s">
        <v>626</v>
      </c>
      <c r="T607" s="17" t="s">
        <v>1145</v>
      </c>
      <c r="U607" s="17" t="s">
        <v>792</v>
      </c>
      <c r="V607" s="17" t="s">
        <v>87</v>
      </c>
      <c r="W607" s="17" t="s">
        <v>9</v>
      </c>
      <c r="X607" s="17" t="str">
        <f t="shared" si="109"/>
        <v xml:space="preserve">L-TB-129  L-TB-118  L-TB-114                                </v>
      </c>
      <c r="Y607" s="17" t="s">
        <v>1873</v>
      </c>
      <c r="Z607" s="17" t="s">
        <v>1998</v>
      </c>
      <c r="AA607" s="17" t="s">
        <v>2005</v>
      </c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40" t="s">
        <v>666</v>
      </c>
      <c r="AT607" s="33" t="s">
        <v>810</v>
      </c>
      <c r="AU607" s="33" t="s">
        <v>1135</v>
      </c>
      <c r="AV607" s="36" t="s">
        <v>1032</v>
      </c>
      <c r="AW607" s="33" t="str">
        <f t="shared" si="112"/>
        <v>C-ELHV011-02</v>
      </c>
      <c r="AX607" s="33" t="s">
        <v>859</v>
      </c>
      <c r="AZ607" s="81" t="str">
        <f t="shared" si="110"/>
        <v>0.6/1kV FR-CVV-S 4C-2.5㎟-C</v>
      </c>
    </row>
    <row r="608" spans="1:52" ht="25" hidden="1" customHeight="1">
      <c r="A608" s="60" t="str">
        <f t="shared" si="108"/>
        <v>X</v>
      </c>
      <c r="B608" s="60" t="e">
        <f t="shared" si="114"/>
        <v>#REF!</v>
      </c>
      <c r="C608" s="55" t="str">
        <f t="shared" si="115"/>
        <v>C-ELHV012-02</v>
      </c>
      <c r="D608" s="18" t="s">
        <v>659</v>
      </c>
      <c r="E608" s="51" t="s">
        <v>34</v>
      </c>
      <c r="F608" s="19" t="s">
        <v>764</v>
      </c>
      <c r="G608" s="17" t="s">
        <v>10</v>
      </c>
      <c r="H608" s="18">
        <v>2.5</v>
      </c>
      <c r="I608" s="18"/>
      <c r="J608" s="18">
        <v>24</v>
      </c>
      <c r="K608" s="56">
        <f t="shared" si="116"/>
        <v>14.5</v>
      </c>
      <c r="L608" s="56">
        <f t="shared" si="113"/>
        <v>165.13</v>
      </c>
      <c r="M608" s="18" t="s">
        <v>1355</v>
      </c>
      <c r="N608" s="18" t="s">
        <v>2038</v>
      </c>
      <c r="O608" s="18"/>
      <c r="P608" s="18"/>
      <c r="Q608" s="18"/>
      <c r="R608" s="17" t="s">
        <v>1158</v>
      </c>
      <c r="S608" s="17" t="s">
        <v>1144</v>
      </c>
      <c r="T608" s="17" t="s">
        <v>1146</v>
      </c>
      <c r="U608" s="17" t="s">
        <v>792</v>
      </c>
      <c r="V608" s="17" t="s">
        <v>1099</v>
      </c>
      <c r="W608" s="17" t="s">
        <v>9</v>
      </c>
      <c r="X608" s="17" t="str">
        <f t="shared" si="109"/>
        <v xml:space="preserve">L-TB-130  L-TB-128  L-TB-118  L-TB-114                              </v>
      </c>
      <c r="Y608" s="17" t="s">
        <v>1878</v>
      </c>
      <c r="Z608" s="17" t="s">
        <v>1999</v>
      </c>
      <c r="AA608" s="17" t="s">
        <v>1998</v>
      </c>
      <c r="AB608" s="17" t="s">
        <v>2005</v>
      </c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40" t="s">
        <v>666</v>
      </c>
      <c r="AT608" s="33" t="s">
        <v>803</v>
      </c>
      <c r="AU608" s="33" t="s">
        <v>1134</v>
      </c>
      <c r="AV608" s="36" t="s">
        <v>1015</v>
      </c>
      <c r="AW608" s="33" t="str">
        <f>IF(AT608="","",CONCATENATE(AT608,"-",AU608,"-",AV608))</f>
        <v>C-ELHV012-02</v>
      </c>
      <c r="AX608" s="33" t="s">
        <v>859</v>
      </c>
      <c r="AZ608" s="81" t="str">
        <f t="shared" si="110"/>
        <v>0.6/1kV FR-CVV-S 4C-2.5㎟-C</v>
      </c>
    </row>
    <row r="609" spans="1:52" ht="25" hidden="1" customHeight="1">
      <c r="A609" s="60" t="str">
        <f t="shared" si="108"/>
        <v>X</v>
      </c>
      <c r="B609" s="60"/>
      <c r="C609" s="55" t="str">
        <f t="shared" si="115"/>
        <v/>
      </c>
      <c r="D609" s="18"/>
      <c r="E609" s="51"/>
      <c r="F609" s="19"/>
      <c r="G609" s="17"/>
      <c r="H609" s="18"/>
      <c r="I609" s="18"/>
      <c r="J609" s="18"/>
      <c r="K609" s="56" t="str">
        <f t="shared" si="116"/>
        <v/>
      </c>
      <c r="L609" s="18"/>
      <c r="M609" s="18"/>
      <c r="N609" s="18"/>
      <c r="O609" s="18"/>
      <c r="P609" s="18"/>
      <c r="Q609" s="18"/>
      <c r="R609" s="17"/>
      <c r="S609" s="17"/>
      <c r="T609" s="17"/>
      <c r="U609" s="17"/>
      <c r="V609" s="17"/>
      <c r="W609" s="17"/>
      <c r="X609" s="17" t="str">
        <f t="shared" si="109"/>
        <v/>
      </c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40"/>
      <c r="AT609" s="33"/>
      <c r="AU609" s="33"/>
      <c r="AV609" s="33"/>
      <c r="AW609" s="33" t="str">
        <f t="shared" si="112"/>
        <v/>
      </c>
      <c r="AX609" s="33"/>
      <c r="AZ609" s="81" t="str">
        <f t="shared" si="110"/>
        <v/>
      </c>
    </row>
    <row r="610" spans="1:52" ht="25" hidden="1" customHeight="1">
      <c r="A610" s="60" t="str">
        <f t="shared" si="108"/>
        <v>X</v>
      </c>
      <c r="B610" s="60" t="e">
        <f t="shared" si="114"/>
        <v>#REF!</v>
      </c>
      <c r="C610" s="55" t="str">
        <f t="shared" si="115"/>
        <v>C-ELTR001-01</v>
      </c>
      <c r="D610" s="18" t="s">
        <v>657</v>
      </c>
      <c r="E610" s="51" t="s">
        <v>34</v>
      </c>
      <c r="F610" s="19" t="s">
        <v>764</v>
      </c>
      <c r="G610" s="17" t="s">
        <v>10</v>
      </c>
      <c r="H610" s="18">
        <v>2.5</v>
      </c>
      <c r="I610" s="18"/>
      <c r="J610" s="18">
        <v>53</v>
      </c>
      <c r="K610" s="56">
        <f t="shared" si="116"/>
        <v>14.5</v>
      </c>
      <c r="L610" s="56">
        <f t="shared" si="113"/>
        <v>165.13</v>
      </c>
      <c r="M610" s="18" t="s">
        <v>1355</v>
      </c>
      <c r="N610" s="18" t="s">
        <v>2038</v>
      </c>
      <c r="O610" s="18"/>
      <c r="P610" s="18"/>
      <c r="Q610" s="18"/>
      <c r="R610" s="17" t="s">
        <v>792</v>
      </c>
      <c r="S610" s="17" t="s">
        <v>620</v>
      </c>
      <c r="T610" s="17" t="s">
        <v>2500</v>
      </c>
      <c r="U610" s="32" t="s">
        <v>795</v>
      </c>
      <c r="V610" s="17" t="s">
        <v>1758</v>
      </c>
      <c r="W610" s="17" t="s">
        <v>547</v>
      </c>
      <c r="X610" s="17" t="str">
        <f t="shared" si="109"/>
        <v xml:space="preserve">L-TB-113  L-TB-116  L-TB-123  L-TB-135  L-TD-140  L-TD-141  L-TD-142  L-TD-151  L-TD-152  L-TD-153                  </v>
      </c>
      <c r="Y610" s="17" t="s">
        <v>1802</v>
      </c>
      <c r="Z610" s="17" t="s">
        <v>2007</v>
      </c>
      <c r="AA610" s="17" t="s">
        <v>2008</v>
      </c>
      <c r="AB610" s="17" t="s">
        <v>2009</v>
      </c>
      <c r="AC610" s="17" t="s">
        <v>1803</v>
      </c>
      <c r="AD610" s="17" t="s">
        <v>1804</v>
      </c>
      <c r="AE610" s="17" t="s">
        <v>1807</v>
      </c>
      <c r="AF610" s="17" t="s">
        <v>1806</v>
      </c>
      <c r="AG610" s="17" t="s">
        <v>2003</v>
      </c>
      <c r="AH610" s="17" t="s">
        <v>2004</v>
      </c>
      <c r="AI610" s="17"/>
      <c r="AJ610" s="17"/>
      <c r="AK610" s="17"/>
      <c r="AL610" s="17"/>
      <c r="AM610" s="17"/>
      <c r="AN610" s="17"/>
      <c r="AO610" s="17"/>
      <c r="AP610" s="17"/>
      <c r="AQ610" s="17"/>
      <c r="AR610" s="40" t="s">
        <v>13</v>
      </c>
      <c r="AS610" s="3">
        <v>190822</v>
      </c>
      <c r="AT610" s="33" t="s">
        <v>810</v>
      </c>
      <c r="AU610" s="44" t="s">
        <v>812</v>
      </c>
      <c r="AV610" s="45" t="s">
        <v>1043</v>
      </c>
      <c r="AW610" s="44" t="str">
        <f t="shared" si="112"/>
        <v>C-ELTR001-01</v>
      </c>
      <c r="AX610" s="34" t="s">
        <v>1757</v>
      </c>
      <c r="AZ610" s="81" t="str">
        <f t="shared" si="110"/>
        <v>0.6/1kV FR-CVV-S 4C-2.5㎟-C</v>
      </c>
    </row>
    <row r="611" spans="1:52" ht="25" hidden="1" customHeight="1">
      <c r="A611" s="60" t="str">
        <f t="shared" si="108"/>
        <v>X</v>
      </c>
      <c r="B611" s="60" t="e">
        <f t="shared" si="114"/>
        <v>#REF!</v>
      </c>
      <c r="C611" s="55" t="str">
        <f t="shared" si="115"/>
        <v>C-ELTR002-01</v>
      </c>
      <c r="D611" s="18" t="s">
        <v>657</v>
      </c>
      <c r="E611" s="51" t="s">
        <v>34</v>
      </c>
      <c r="F611" s="19" t="s">
        <v>764</v>
      </c>
      <c r="G611" s="17" t="s">
        <v>10</v>
      </c>
      <c r="H611" s="18">
        <v>2.5</v>
      </c>
      <c r="I611" s="18"/>
      <c r="J611" s="18">
        <v>54</v>
      </c>
      <c r="K611" s="56">
        <f t="shared" si="116"/>
        <v>14.5</v>
      </c>
      <c r="L611" s="56">
        <f t="shared" si="113"/>
        <v>165.13</v>
      </c>
      <c r="M611" s="18" t="s">
        <v>1355</v>
      </c>
      <c r="N611" s="18" t="s">
        <v>2038</v>
      </c>
      <c r="O611" s="18"/>
      <c r="P611" s="18"/>
      <c r="Q611" s="18"/>
      <c r="R611" s="17" t="s">
        <v>792</v>
      </c>
      <c r="S611" s="17" t="s">
        <v>21</v>
      </c>
      <c r="T611" s="17" t="s">
        <v>2494</v>
      </c>
      <c r="U611" s="32" t="s">
        <v>795</v>
      </c>
      <c r="V611" s="17" t="s">
        <v>1758</v>
      </c>
      <c r="W611" s="17" t="s">
        <v>547</v>
      </c>
      <c r="X611" s="17" t="str">
        <f t="shared" si="109"/>
        <v xml:space="preserve">L-TB-129  L-TB-128  L-TB-138  L-TD-142  L-TD-151  L-TD-152  L-TD-153                        </v>
      </c>
      <c r="Y611" s="17" t="s">
        <v>1873</v>
      </c>
      <c r="Z611" s="17" t="s">
        <v>1874</v>
      </c>
      <c r="AA611" s="17" t="s">
        <v>1875</v>
      </c>
      <c r="AB611" s="17" t="s">
        <v>1807</v>
      </c>
      <c r="AC611" s="17" t="s">
        <v>1806</v>
      </c>
      <c r="AD611" s="17" t="s">
        <v>2003</v>
      </c>
      <c r="AE611" s="17" t="s">
        <v>2004</v>
      </c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40" t="s">
        <v>666</v>
      </c>
      <c r="AS611" s="3">
        <v>190822</v>
      </c>
      <c r="AT611" s="33" t="s">
        <v>810</v>
      </c>
      <c r="AU611" s="44" t="s">
        <v>813</v>
      </c>
      <c r="AV611" s="45" t="s">
        <v>1043</v>
      </c>
      <c r="AW611" s="44" t="str">
        <f t="shared" si="112"/>
        <v>C-ELTR002-01</v>
      </c>
      <c r="AX611" s="34" t="s">
        <v>1757</v>
      </c>
      <c r="AZ611" s="81" t="str">
        <f t="shared" si="110"/>
        <v>0.6/1kV FR-CVV-S 4C-2.5㎟-C</v>
      </c>
    </row>
    <row r="612" spans="1:52" ht="25" hidden="1" customHeight="1">
      <c r="A612" s="60" t="str">
        <f t="shared" si="108"/>
        <v>X</v>
      </c>
      <c r="B612" s="60" t="e">
        <f t="shared" si="114"/>
        <v>#REF!</v>
      </c>
      <c r="C612" s="55" t="str">
        <f t="shared" si="115"/>
        <v>C-ELTR003-01</v>
      </c>
      <c r="D612" s="18" t="s">
        <v>658</v>
      </c>
      <c r="E612" s="51" t="s">
        <v>34</v>
      </c>
      <c r="F612" s="19" t="s">
        <v>764</v>
      </c>
      <c r="G612" s="17" t="s">
        <v>10</v>
      </c>
      <c r="H612" s="18">
        <v>2.5</v>
      </c>
      <c r="I612" s="18"/>
      <c r="J612" s="18">
        <v>40</v>
      </c>
      <c r="K612" s="56">
        <f t="shared" si="116"/>
        <v>14.5</v>
      </c>
      <c r="L612" s="56">
        <f t="shared" si="113"/>
        <v>165.13</v>
      </c>
      <c r="M612" s="18" t="s">
        <v>1355</v>
      </c>
      <c r="N612" s="18" t="s">
        <v>2042</v>
      </c>
      <c r="O612" s="18"/>
      <c r="P612" s="18"/>
      <c r="Q612" s="18"/>
      <c r="R612" s="17" t="s">
        <v>792</v>
      </c>
      <c r="S612" s="17" t="s">
        <v>621</v>
      </c>
      <c r="T612" s="17" t="s">
        <v>2501</v>
      </c>
      <c r="U612" s="32" t="s">
        <v>795</v>
      </c>
      <c r="V612" s="17" t="s">
        <v>1758</v>
      </c>
      <c r="W612" s="17" t="s">
        <v>547</v>
      </c>
      <c r="X612" s="17" t="str">
        <f t="shared" si="109"/>
        <v xml:space="preserve">L-TB-138  L-TD-142  L-TD-151  L-TD-152  L-TD-153                            </v>
      </c>
      <c r="Y612" s="17" t="s">
        <v>1875</v>
      </c>
      <c r="Z612" s="17" t="s">
        <v>1807</v>
      </c>
      <c r="AA612" s="17" t="s">
        <v>1806</v>
      </c>
      <c r="AB612" s="17" t="s">
        <v>2003</v>
      </c>
      <c r="AC612" s="17" t="s">
        <v>2004</v>
      </c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40" t="s">
        <v>13</v>
      </c>
      <c r="AS612" s="3">
        <v>190822</v>
      </c>
      <c r="AT612" s="33" t="s">
        <v>810</v>
      </c>
      <c r="AU612" s="44" t="s">
        <v>814</v>
      </c>
      <c r="AV612" s="45" t="s">
        <v>1043</v>
      </c>
      <c r="AW612" s="44" t="str">
        <f t="shared" si="112"/>
        <v>C-ELTR003-01</v>
      </c>
      <c r="AX612" s="34" t="s">
        <v>1757</v>
      </c>
      <c r="AZ612" s="81" t="str">
        <f t="shared" si="110"/>
        <v>0.6/1kV FR-CVV-S 4C-2.5㎟-C</v>
      </c>
    </row>
    <row r="613" spans="1:52" ht="25" hidden="1" customHeight="1">
      <c r="A613" s="60" t="str">
        <f t="shared" si="108"/>
        <v>X</v>
      </c>
      <c r="B613" s="60" t="e">
        <f t="shared" si="114"/>
        <v>#REF!</v>
      </c>
      <c r="C613" s="55" t="str">
        <f t="shared" si="115"/>
        <v>C-ELTR004-01</v>
      </c>
      <c r="D613" s="18" t="s">
        <v>659</v>
      </c>
      <c r="E613" s="51" t="s">
        <v>34</v>
      </c>
      <c r="F613" s="19" t="s">
        <v>764</v>
      </c>
      <c r="G613" s="17" t="s">
        <v>10</v>
      </c>
      <c r="H613" s="18">
        <v>2.5</v>
      </c>
      <c r="I613" s="18"/>
      <c r="J613" s="18">
        <v>44</v>
      </c>
      <c r="K613" s="56">
        <f t="shared" si="116"/>
        <v>14.5</v>
      </c>
      <c r="L613" s="56">
        <f t="shared" si="113"/>
        <v>165.13</v>
      </c>
      <c r="M613" s="18" t="s">
        <v>1355</v>
      </c>
      <c r="N613" s="18" t="s">
        <v>2042</v>
      </c>
      <c r="O613" s="18"/>
      <c r="P613" s="18"/>
      <c r="Q613" s="18"/>
      <c r="R613" s="17" t="s">
        <v>792</v>
      </c>
      <c r="S613" s="17" t="s">
        <v>622</v>
      </c>
      <c r="T613" s="17" t="s">
        <v>2502</v>
      </c>
      <c r="U613" s="32" t="s">
        <v>795</v>
      </c>
      <c r="V613" s="17" t="s">
        <v>1758</v>
      </c>
      <c r="W613" s="17" t="s">
        <v>547</v>
      </c>
      <c r="X613" s="17" t="str">
        <f t="shared" si="109"/>
        <v xml:space="preserve">L-TD-142  L-TD-151  L-TD-152  L-TD-153                              </v>
      </c>
      <c r="Y613" s="17" t="s">
        <v>1807</v>
      </c>
      <c r="Z613" s="17" t="s">
        <v>1806</v>
      </c>
      <c r="AA613" s="17" t="s">
        <v>2003</v>
      </c>
      <c r="AB613" s="17" t="s">
        <v>2004</v>
      </c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40" t="s">
        <v>666</v>
      </c>
      <c r="AS613" s="3">
        <v>190822</v>
      </c>
      <c r="AT613" s="33" t="s">
        <v>810</v>
      </c>
      <c r="AU613" s="44" t="s">
        <v>815</v>
      </c>
      <c r="AV613" s="45" t="s">
        <v>1043</v>
      </c>
      <c r="AW613" s="44" t="str">
        <f t="shared" si="112"/>
        <v>C-ELTR004-01</v>
      </c>
      <c r="AX613" s="34" t="s">
        <v>1757</v>
      </c>
      <c r="AZ613" s="81" t="str">
        <f t="shared" si="110"/>
        <v>0.6/1kV FR-CVV-S 4C-2.5㎟-C</v>
      </c>
    </row>
    <row r="614" spans="1:52" ht="25" hidden="1" customHeight="1">
      <c r="A614" s="60" t="str">
        <f t="shared" si="108"/>
        <v>X</v>
      </c>
      <c r="B614" s="60" t="e">
        <f t="shared" si="114"/>
        <v>#REF!</v>
      </c>
      <c r="C614" s="55" t="str">
        <f t="shared" si="115"/>
        <v>C-ELTR005-01</v>
      </c>
      <c r="D614" s="18" t="s">
        <v>657</v>
      </c>
      <c r="E614" s="51" t="s">
        <v>34</v>
      </c>
      <c r="F614" s="19" t="s">
        <v>764</v>
      </c>
      <c r="G614" s="17" t="s">
        <v>10</v>
      </c>
      <c r="H614" s="18">
        <v>2.5</v>
      </c>
      <c r="I614" s="18"/>
      <c r="J614" s="18">
        <v>34</v>
      </c>
      <c r="K614" s="56">
        <f t="shared" si="116"/>
        <v>14.5</v>
      </c>
      <c r="L614" s="56">
        <f t="shared" si="113"/>
        <v>165.13</v>
      </c>
      <c r="M614" s="18" t="s">
        <v>1355</v>
      </c>
      <c r="N614" s="18" t="s">
        <v>2038</v>
      </c>
      <c r="O614" s="18"/>
      <c r="P614" s="18"/>
      <c r="Q614" s="18"/>
      <c r="R614" s="17" t="s">
        <v>792</v>
      </c>
      <c r="S614" s="17" t="s">
        <v>623</v>
      </c>
      <c r="T614" s="17" t="s">
        <v>2503</v>
      </c>
      <c r="U614" s="32" t="s">
        <v>795</v>
      </c>
      <c r="V614" s="17" t="s">
        <v>1758</v>
      </c>
      <c r="W614" s="17" t="s">
        <v>547</v>
      </c>
      <c r="X614" s="17" t="str">
        <f t="shared" si="109"/>
        <v xml:space="preserve">L-TB-120  L-TB-123  L-TB-135  L-TD-140  L-TD-141  L-TD-142  L-TD-151  L-TD-152  L-TD-153                    </v>
      </c>
      <c r="Y614" s="17" t="s">
        <v>1876</v>
      </c>
      <c r="Z614" s="17" t="s">
        <v>1879</v>
      </c>
      <c r="AA614" s="17" t="s">
        <v>1880</v>
      </c>
      <c r="AB614" s="17" t="s">
        <v>1803</v>
      </c>
      <c r="AC614" s="17" t="s">
        <v>1804</v>
      </c>
      <c r="AD614" s="17" t="s">
        <v>1807</v>
      </c>
      <c r="AE614" s="17" t="s">
        <v>1806</v>
      </c>
      <c r="AF614" s="17" t="s">
        <v>2003</v>
      </c>
      <c r="AG614" s="17" t="s">
        <v>2004</v>
      </c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40" t="s">
        <v>666</v>
      </c>
      <c r="AS614" s="3">
        <v>190822</v>
      </c>
      <c r="AT614" s="33" t="s">
        <v>810</v>
      </c>
      <c r="AU614" s="44" t="s">
        <v>816</v>
      </c>
      <c r="AV614" s="45" t="s">
        <v>1043</v>
      </c>
      <c r="AW614" s="44" t="str">
        <f t="shared" si="112"/>
        <v>C-ELTR005-01</v>
      </c>
      <c r="AX614" s="34" t="s">
        <v>1757</v>
      </c>
      <c r="AZ614" s="81" t="str">
        <f t="shared" si="110"/>
        <v>0.6/1kV FR-CVV-S 4C-2.5㎟-C</v>
      </c>
    </row>
    <row r="615" spans="1:52" ht="25" hidden="1" customHeight="1">
      <c r="A615" s="60" t="str">
        <f t="shared" si="108"/>
        <v>X</v>
      </c>
      <c r="B615" s="60" t="e">
        <f t="shared" si="114"/>
        <v>#REF!</v>
      </c>
      <c r="C615" s="55" t="str">
        <f t="shared" si="115"/>
        <v>C-ELTR006-01</v>
      </c>
      <c r="D615" s="18" t="s">
        <v>658</v>
      </c>
      <c r="E615" s="51" t="s">
        <v>34</v>
      </c>
      <c r="F615" s="19" t="s">
        <v>764</v>
      </c>
      <c r="G615" s="17" t="s">
        <v>10</v>
      </c>
      <c r="H615" s="18">
        <v>2.5</v>
      </c>
      <c r="I615" s="18"/>
      <c r="J615" s="18">
        <v>39</v>
      </c>
      <c r="K615" s="56">
        <f t="shared" si="116"/>
        <v>14.5</v>
      </c>
      <c r="L615" s="56">
        <f t="shared" si="113"/>
        <v>165.13</v>
      </c>
      <c r="M615" s="18" t="s">
        <v>1355</v>
      </c>
      <c r="N615" s="18" t="s">
        <v>2038</v>
      </c>
      <c r="O615" s="18"/>
      <c r="P615" s="18"/>
      <c r="Q615" s="18"/>
      <c r="R615" s="17" t="s">
        <v>792</v>
      </c>
      <c r="S615" s="17" t="s">
        <v>624</v>
      </c>
      <c r="T615" s="17" t="s">
        <v>2504</v>
      </c>
      <c r="U615" s="32" t="s">
        <v>795</v>
      </c>
      <c r="V615" s="17" t="s">
        <v>1758</v>
      </c>
      <c r="W615" s="17" t="s">
        <v>547</v>
      </c>
      <c r="X615" s="17" t="str">
        <f t="shared" si="109"/>
        <v xml:space="preserve">L-TB-132  L-TB-135  L-TD-140  L-TD-141  L-TD-142  L-TD-151  L-TD-152  L-TD-153                      </v>
      </c>
      <c r="Y615" s="17" t="s">
        <v>1881</v>
      </c>
      <c r="Z615" s="17" t="s">
        <v>1880</v>
      </c>
      <c r="AA615" s="17" t="s">
        <v>1803</v>
      </c>
      <c r="AB615" s="17" t="s">
        <v>1804</v>
      </c>
      <c r="AC615" s="17" t="s">
        <v>1807</v>
      </c>
      <c r="AD615" s="17" t="s">
        <v>1806</v>
      </c>
      <c r="AE615" s="17" t="s">
        <v>2003</v>
      </c>
      <c r="AF615" s="17" t="s">
        <v>2004</v>
      </c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40" t="s">
        <v>666</v>
      </c>
      <c r="AS615" s="3">
        <v>190822</v>
      </c>
      <c r="AT615" s="33" t="s">
        <v>810</v>
      </c>
      <c r="AU615" s="44" t="s">
        <v>817</v>
      </c>
      <c r="AV615" s="45" t="s">
        <v>1043</v>
      </c>
      <c r="AW615" s="44" t="str">
        <f t="shared" si="112"/>
        <v>C-ELTR006-01</v>
      </c>
      <c r="AX615" s="34" t="s">
        <v>1757</v>
      </c>
      <c r="AZ615" s="81" t="str">
        <f t="shared" si="110"/>
        <v>0.6/1kV FR-CVV-S 4C-2.5㎟-C</v>
      </c>
    </row>
    <row r="616" spans="1:52" ht="25" hidden="1" customHeight="1">
      <c r="A616" s="60" t="str">
        <f t="shared" si="108"/>
        <v>X</v>
      </c>
      <c r="B616" s="60" t="e">
        <f t="shared" si="114"/>
        <v>#REF!</v>
      </c>
      <c r="C616" s="55" t="str">
        <f t="shared" si="115"/>
        <v>C-ELTR007-01</v>
      </c>
      <c r="D616" s="18" t="s">
        <v>657</v>
      </c>
      <c r="E616" s="51" t="s">
        <v>34</v>
      </c>
      <c r="F616" s="19" t="s">
        <v>764</v>
      </c>
      <c r="G616" s="17" t="s">
        <v>10</v>
      </c>
      <c r="H616" s="18">
        <v>2.5</v>
      </c>
      <c r="I616" s="18"/>
      <c r="J616" s="18">
        <v>30</v>
      </c>
      <c r="K616" s="56">
        <f t="shared" si="116"/>
        <v>14.5</v>
      </c>
      <c r="L616" s="56">
        <f t="shared" si="113"/>
        <v>165.13</v>
      </c>
      <c r="M616" s="18" t="s">
        <v>1355</v>
      </c>
      <c r="N616" s="18" t="s">
        <v>2038</v>
      </c>
      <c r="O616" s="18"/>
      <c r="P616" s="18"/>
      <c r="Q616" s="18"/>
      <c r="R616" s="17" t="s">
        <v>792</v>
      </c>
      <c r="S616" s="17" t="s">
        <v>625</v>
      </c>
      <c r="T616" s="17" t="s">
        <v>2505</v>
      </c>
      <c r="U616" s="32" t="s">
        <v>795</v>
      </c>
      <c r="V616" s="17" t="s">
        <v>1758</v>
      </c>
      <c r="W616" s="17" t="s">
        <v>547</v>
      </c>
      <c r="X616" s="17" t="str">
        <f t="shared" si="109"/>
        <v xml:space="preserve">L-TD-140  L-TD-141  L-TD-142  L-TD-151  L-TD-152  L-TD-153                          </v>
      </c>
      <c r="Y616" s="17" t="s">
        <v>1803</v>
      </c>
      <c r="Z616" s="17" t="s">
        <v>1804</v>
      </c>
      <c r="AA616" s="17" t="s">
        <v>1807</v>
      </c>
      <c r="AB616" s="17" t="s">
        <v>1806</v>
      </c>
      <c r="AC616" s="17" t="s">
        <v>2003</v>
      </c>
      <c r="AD616" s="17" t="s">
        <v>2004</v>
      </c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40" t="s">
        <v>666</v>
      </c>
      <c r="AS616" s="3">
        <v>190822</v>
      </c>
      <c r="AT616" s="33" t="s">
        <v>810</v>
      </c>
      <c r="AU616" s="44" t="s">
        <v>818</v>
      </c>
      <c r="AV616" s="45" t="s">
        <v>1043</v>
      </c>
      <c r="AW616" s="44" t="str">
        <f t="shared" si="112"/>
        <v>C-ELTR007-01</v>
      </c>
      <c r="AX616" s="34" t="s">
        <v>1757</v>
      </c>
      <c r="AZ616" s="81" t="str">
        <f t="shared" si="110"/>
        <v>0.6/1kV FR-CVV-S 4C-2.5㎟-C</v>
      </c>
    </row>
    <row r="617" spans="1:52" ht="25" hidden="1" customHeight="1">
      <c r="A617" s="60" t="str">
        <f t="shared" si="108"/>
        <v>X</v>
      </c>
      <c r="B617" s="60" t="e">
        <f t="shared" si="114"/>
        <v>#REF!</v>
      </c>
      <c r="C617" s="55" t="str">
        <f t="shared" si="115"/>
        <v>C-ELTR008-01</v>
      </c>
      <c r="D617" s="18" t="s">
        <v>657</v>
      </c>
      <c r="E617" s="51" t="s">
        <v>34</v>
      </c>
      <c r="F617" s="19" t="s">
        <v>764</v>
      </c>
      <c r="G617" s="17" t="s">
        <v>10</v>
      </c>
      <c r="H617" s="18">
        <v>2.5</v>
      </c>
      <c r="I617" s="18"/>
      <c r="J617" s="18">
        <v>48</v>
      </c>
      <c r="K617" s="56">
        <f t="shared" si="116"/>
        <v>14.5</v>
      </c>
      <c r="L617" s="56">
        <f t="shared" si="113"/>
        <v>165.13</v>
      </c>
      <c r="M617" s="18" t="s">
        <v>1355</v>
      </c>
      <c r="N617" s="18" t="s">
        <v>2037</v>
      </c>
      <c r="O617" s="18"/>
      <c r="P617" s="18"/>
      <c r="Q617" s="18"/>
      <c r="R617" s="17" t="s">
        <v>792</v>
      </c>
      <c r="S617" s="17" t="s">
        <v>626</v>
      </c>
      <c r="T617" s="17" t="s">
        <v>1145</v>
      </c>
      <c r="U617" s="32" t="s">
        <v>795</v>
      </c>
      <c r="V617" s="17" t="s">
        <v>1758</v>
      </c>
      <c r="W617" s="17" t="s">
        <v>547</v>
      </c>
      <c r="X617" s="17" t="str">
        <f t="shared" si="109"/>
        <v xml:space="preserve">L-TB-129  L-TB-128  L-TB-138  L-TD-142  L-TD-151  L-TD-152  L-TD-153                        </v>
      </c>
      <c r="Y617" s="17" t="s">
        <v>1873</v>
      </c>
      <c r="Z617" s="17" t="s">
        <v>1999</v>
      </c>
      <c r="AA617" s="17" t="s">
        <v>2001</v>
      </c>
      <c r="AB617" s="17" t="s">
        <v>1807</v>
      </c>
      <c r="AC617" s="17" t="s">
        <v>1806</v>
      </c>
      <c r="AD617" s="17" t="s">
        <v>2003</v>
      </c>
      <c r="AE617" s="17" t="s">
        <v>2004</v>
      </c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40" t="s">
        <v>666</v>
      </c>
      <c r="AS617" s="3">
        <v>190822</v>
      </c>
      <c r="AT617" s="33" t="s">
        <v>810</v>
      </c>
      <c r="AU617" s="44" t="s">
        <v>819</v>
      </c>
      <c r="AV617" s="45" t="s">
        <v>1043</v>
      </c>
      <c r="AW617" s="44" t="str">
        <f t="shared" si="112"/>
        <v>C-ELTR008-01</v>
      </c>
      <c r="AX617" s="34" t="s">
        <v>1757</v>
      </c>
      <c r="AZ617" s="81" t="str">
        <f t="shared" si="110"/>
        <v>0.6/1kV FR-CVV-S 4C-2.5㎟-C</v>
      </c>
    </row>
    <row r="618" spans="1:52" ht="25" hidden="1" customHeight="1">
      <c r="A618" s="60" t="str">
        <f t="shared" si="108"/>
        <v>X</v>
      </c>
      <c r="B618" s="60" t="e">
        <f t="shared" si="114"/>
        <v>#REF!</v>
      </c>
      <c r="C618" s="55" t="str">
        <f t="shared" si="115"/>
        <v>C-ELTR009-01</v>
      </c>
      <c r="D618" s="18" t="s">
        <v>657</v>
      </c>
      <c r="E618" s="51" t="s">
        <v>34</v>
      </c>
      <c r="F618" s="19" t="s">
        <v>764</v>
      </c>
      <c r="G618" s="17" t="s">
        <v>10</v>
      </c>
      <c r="H618" s="18">
        <v>2.5</v>
      </c>
      <c r="I618" s="18"/>
      <c r="J618" s="18">
        <v>48</v>
      </c>
      <c r="K618" s="56">
        <f t="shared" si="116"/>
        <v>14.5</v>
      </c>
      <c r="L618" s="56">
        <f t="shared" si="113"/>
        <v>165.13</v>
      </c>
      <c r="M618" s="18" t="s">
        <v>1355</v>
      </c>
      <c r="N618" s="18" t="s">
        <v>2037</v>
      </c>
      <c r="O618" s="18"/>
      <c r="P618" s="18"/>
      <c r="Q618" s="18"/>
      <c r="R618" s="17" t="s">
        <v>792</v>
      </c>
      <c r="S618" s="17" t="s">
        <v>1100</v>
      </c>
      <c r="T618" s="17" t="s">
        <v>1147</v>
      </c>
      <c r="U618" s="32" t="s">
        <v>794</v>
      </c>
      <c r="V618" s="17" t="s">
        <v>1758</v>
      </c>
      <c r="W618" s="17" t="s">
        <v>547</v>
      </c>
      <c r="X618" s="17" t="str">
        <f t="shared" si="109"/>
        <v xml:space="preserve">L-TB-130  L-TB-138  L-TD-142  L-TD-151  L-TD-152  L-TD-153                          </v>
      </c>
      <c r="Y618" s="17" t="s">
        <v>1805</v>
      </c>
      <c r="Z618" s="17" t="s">
        <v>2001</v>
      </c>
      <c r="AA618" s="17" t="s">
        <v>1807</v>
      </c>
      <c r="AB618" s="17" t="s">
        <v>1806</v>
      </c>
      <c r="AC618" s="17" t="s">
        <v>2003</v>
      </c>
      <c r="AD618" s="17" t="s">
        <v>2004</v>
      </c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40" t="s">
        <v>13</v>
      </c>
      <c r="AS618" s="3">
        <v>190822</v>
      </c>
      <c r="AT618" s="33" t="s">
        <v>657</v>
      </c>
      <c r="AU618" s="44" t="s">
        <v>1148</v>
      </c>
      <c r="AV618" s="45" t="s">
        <v>1014</v>
      </c>
      <c r="AW618" s="44" t="str">
        <f>IF(AT618="","",CONCATENATE(AT618,"-",AU618,"-",AV618))</f>
        <v>C-ELTR009-01</v>
      </c>
      <c r="AX618" s="34" t="s">
        <v>1757</v>
      </c>
      <c r="AZ618" s="81" t="str">
        <f t="shared" si="110"/>
        <v>0.6/1kV FR-CVV-S 4C-2.5㎟-C</v>
      </c>
    </row>
    <row r="619" spans="1:52" ht="25" hidden="1" customHeight="1">
      <c r="A619" s="60" t="str">
        <f t="shared" si="108"/>
        <v>X</v>
      </c>
      <c r="B619" s="60"/>
      <c r="C619" s="55" t="str">
        <f t="shared" si="115"/>
        <v/>
      </c>
      <c r="D619" s="18"/>
      <c r="E619" s="51"/>
      <c r="F619" s="19"/>
      <c r="G619" s="17"/>
      <c r="H619" s="18"/>
      <c r="I619" s="18"/>
      <c r="J619" s="18"/>
      <c r="K619" s="56" t="str">
        <f t="shared" si="116"/>
        <v/>
      </c>
      <c r="L619" s="18"/>
      <c r="M619" s="18"/>
      <c r="N619" s="18"/>
      <c r="O619" s="18"/>
      <c r="P619" s="18"/>
      <c r="Q619" s="18"/>
      <c r="R619" s="17"/>
      <c r="S619" s="17"/>
      <c r="T619" s="17"/>
      <c r="U619" s="17"/>
      <c r="V619" s="17"/>
      <c r="W619" s="17"/>
      <c r="X619" s="17" t="str">
        <f t="shared" si="109"/>
        <v/>
      </c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40"/>
      <c r="AT619" s="33"/>
      <c r="AU619" s="33"/>
      <c r="AV619" s="33"/>
      <c r="AW619" s="33" t="str">
        <f t="shared" si="112"/>
        <v/>
      </c>
      <c r="AX619" s="33"/>
      <c r="AZ619" s="81" t="str">
        <f t="shared" si="110"/>
        <v/>
      </c>
    </row>
    <row r="620" spans="1:52" s="4" customFormat="1" ht="25" hidden="1" customHeight="1">
      <c r="A620" s="60" t="str">
        <f t="shared" si="108"/>
        <v>X</v>
      </c>
      <c r="B620" s="60" t="e">
        <f t="shared" si="114"/>
        <v>#REF!</v>
      </c>
      <c r="C620" s="55" t="str">
        <f t="shared" si="115"/>
        <v>C-ELLV101-02</v>
      </c>
      <c r="D620" s="18" t="s">
        <v>657</v>
      </c>
      <c r="E620" s="51" t="s">
        <v>34</v>
      </c>
      <c r="F620" s="19" t="s">
        <v>764</v>
      </c>
      <c r="G620" s="17" t="s">
        <v>556</v>
      </c>
      <c r="H620" s="18">
        <v>2.5</v>
      </c>
      <c r="I620" s="18"/>
      <c r="J620" s="18">
        <v>56</v>
      </c>
      <c r="K620" s="56">
        <f t="shared" si="116"/>
        <v>20.5</v>
      </c>
      <c r="L620" s="56">
        <f t="shared" si="113"/>
        <v>330.07</v>
      </c>
      <c r="M620" s="18" t="s">
        <v>1355</v>
      </c>
      <c r="N620" s="18" t="s">
        <v>2037</v>
      </c>
      <c r="O620" s="18"/>
      <c r="P620" s="18"/>
      <c r="Q620" s="18"/>
      <c r="R620" s="17" t="s">
        <v>792</v>
      </c>
      <c r="S620" s="17" t="s">
        <v>628</v>
      </c>
      <c r="T620" s="17" t="s">
        <v>11</v>
      </c>
      <c r="U620" s="32" t="s">
        <v>795</v>
      </c>
      <c r="V620" s="17" t="s">
        <v>1758</v>
      </c>
      <c r="W620" s="17" t="s">
        <v>547</v>
      </c>
      <c r="X620" s="17" t="str">
        <f t="shared" si="109"/>
        <v xml:space="preserve">L-TB-113  L-TB-116  L-TB-123  L-TB-135  L-TD-140  L-TD-141  L-TD-142  L-TD-151  L-TD-152  L-TD-153                  </v>
      </c>
      <c r="Y620" s="17" t="s">
        <v>1802</v>
      </c>
      <c r="Z620" s="17" t="s">
        <v>2007</v>
      </c>
      <c r="AA620" s="17" t="s">
        <v>2008</v>
      </c>
      <c r="AB620" s="17" t="s">
        <v>2009</v>
      </c>
      <c r="AC620" s="17" t="s">
        <v>1803</v>
      </c>
      <c r="AD620" s="17" t="s">
        <v>1804</v>
      </c>
      <c r="AE620" s="17" t="s">
        <v>1807</v>
      </c>
      <c r="AF620" s="17" t="s">
        <v>1806</v>
      </c>
      <c r="AG620" s="17" t="s">
        <v>2003</v>
      </c>
      <c r="AH620" s="17" t="s">
        <v>2004</v>
      </c>
      <c r="AI620" s="17"/>
      <c r="AJ620" s="17"/>
      <c r="AK620" s="17"/>
      <c r="AL620" s="17"/>
      <c r="AM620" s="17"/>
      <c r="AN620" s="17"/>
      <c r="AO620" s="17"/>
      <c r="AP620" s="17"/>
      <c r="AQ620" s="17"/>
      <c r="AR620" s="40" t="s">
        <v>606</v>
      </c>
      <c r="AS620" s="3">
        <v>190822</v>
      </c>
      <c r="AT620" s="33" t="s">
        <v>810</v>
      </c>
      <c r="AU620" s="44" t="s">
        <v>839</v>
      </c>
      <c r="AV620" s="45" t="s">
        <v>1056</v>
      </c>
      <c r="AW620" s="44" t="str">
        <f t="shared" si="112"/>
        <v>C-ELLV101-02</v>
      </c>
      <c r="AX620" s="34" t="s">
        <v>1757</v>
      </c>
      <c r="AZ620" s="81" t="str">
        <f t="shared" si="110"/>
        <v>0.6/1kV FR-CVV-S 10C-2.5㎟-C</v>
      </c>
    </row>
    <row r="621" spans="1:52" s="4" customFormat="1" ht="25" hidden="1" customHeight="1">
      <c r="A621" s="60" t="str">
        <f t="shared" si="108"/>
        <v>X</v>
      </c>
      <c r="B621" s="60" t="e">
        <f t="shared" si="114"/>
        <v>#REF!</v>
      </c>
      <c r="C621" s="55" t="str">
        <f t="shared" si="115"/>
        <v>C-INPLC002-13</v>
      </c>
      <c r="D621" s="18" t="s">
        <v>657</v>
      </c>
      <c r="E621" s="51" t="s">
        <v>34</v>
      </c>
      <c r="F621" s="19" t="s">
        <v>764</v>
      </c>
      <c r="G621" s="17" t="s">
        <v>607</v>
      </c>
      <c r="H621" s="18">
        <v>2.5</v>
      </c>
      <c r="I621" s="18"/>
      <c r="J621" s="18">
        <v>56</v>
      </c>
      <c r="K621" s="56">
        <f t="shared" si="116"/>
        <v>14.5</v>
      </c>
      <c r="L621" s="56">
        <f>ROUNDUP(PI()*((K621/2)*(K621/2)),2)</f>
        <v>165.13</v>
      </c>
      <c r="M621" s="18" t="s">
        <v>1355</v>
      </c>
      <c r="N621" s="18" t="s">
        <v>2040</v>
      </c>
      <c r="O621" s="18"/>
      <c r="P621" s="18"/>
      <c r="Q621" s="18"/>
      <c r="R621" s="32" t="s">
        <v>795</v>
      </c>
      <c r="S621" s="17" t="s">
        <v>1758</v>
      </c>
      <c r="T621" s="17" t="s">
        <v>547</v>
      </c>
      <c r="U621" s="17" t="s">
        <v>792</v>
      </c>
      <c r="V621" s="17" t="s">
        <v>628</v>
      </c>
      <c r="W621" s="17" t="s">
        <v>11</v>
      </c>
      <c r="X621" s="17" t="str">
        <f t="shared" si="109"/>
        <v xml:space="preserve">L-TD-153  L-TD-152  L-TD-151  L-TD-142  L-TD-141  L-TD-140  L-TB-135  L-TB-123  L-TB-116  L-TB-113                  </v>
      </c>
      <c r="Y621" s="17" t="s">
        <v>2004</v>
      </c>
      <c r="Z621" s="17" t="s">
        <v>2003</v>
      </c>
      <c r="AA621" s="17" t="s">
        <v>1806</v>
      </c>
      <c r="AB621" s="17" t="s">
        <v>1807</v>
      </c>
      <c r="AC621" s="17" t="s">
        <v>1804</v>
      </c>
      <c r="AD621" s="17" t="s">
        <v>1803</v>
      </c>
      <c r="AE621" s="17" t="s">
        <v>2009</v>
      </c>
      <c r="AF621" s="17" t="s">
        <v>2008</v>
      </c>
      <c r="AG621" s="17" t="s">
        <v>2007</v>
      </c>
      <c r="AH621" s="17" t="s">
        <v>1802</v>
      </c>
      <c r="AI621" s="17"/>
      <c r="AJ621" s="17"/>
      <c r="AK621" s="17"/>
      <c r="AL621" s="17"/>
      <c r="AM621" s="17"/>
      <c r="AN621" s="17"/>
      <c r="AO621" s="17"/>
      <c r="AP621" s="17"/>
      <c r="AQ621" s="17"/>
      <c r="AR621" s="40" t="s">
        <v>664</v>
      </c>
      <c r="AS621" s="3">
        <v>190822</v>
      </c>
      <c r="AT621" s="33" t="s">
        <v>810</v>
      </c>
      <c r="AU621" s="44" t="s">
        <v>1757</v>
      </c>
      <c r="AV621" s="45">
        <v>13</v>
      </c>
      <c r="AW621" s="44" t="str">
        <f t="shared" si="112"/>
        <v>C-INPLC002-13</v>
      </c>
      <c r="AX621" s="33" t="s">
        <v>839</v>
      </c>
      <c r="AZ621" s="81" t="str">
        <f t="shared" si="110"/>
        <v>0.6/1kV FR-CVV-S 4C-2.5㎟-C</v>
      </c>
    </row>
    <row r="622" spans="1:52" s="4" customFormat="1" ht="25" hidden="1" customHeight="1">
      <c r="A622" s="60" t="str">
        <f t="shared" si="108"/>
        <v>X</v>
      </c>
      <c r="B622" s="60" t="e">
        <f t="shared" si="114"/>
        <v>#REF!</v>
      </c>
      <c r="C622" s="55" t="str">
        <f t="shared" si="115"/>
        <v>C-ELLV201-02</v>
      </c>
      <c r="D622" s="18" t="s">
        <v>657</v>
      </c>
      <c r="E622" s="51" t="s">
        <v>34</v>
      </c>
      <c r="F622" s="19" t="s">
        <v>764</v>
      </c>
      <c r="G622" s="17" t="s">
        <v>556</v>
      </c>
      <c r="H622" s="18">
        <v>2.5</v>
      </c>
      <c r="I622" s="18"/>
      <c r="J622" s="18">
        <v>57</v>
      </c>
      <c r="K622" s="56">
        <f t="shared" si="116"/>
        <v>20.5</v>
      </c>
      <c r="L622" s="56">
        <f t="shared" si="113"/>
        <v>330.07</v>
      </c>
      <c r="M622" s="18" t="s">
        <v>1355</v>
      </c>
      <c r="N622" s="18" t="s">
        <v>2038</v>
      </c>
      <c r="O622" s="18"/>
      <c r="P622" s="18"/>
      <c r="Q622" s="18"/>
      <c r="R622" s="17" t="s">
        <v>792</v>
      </c>
      <c r="S622" s="17" t="s">
        <v>629</v>
      </c>
      <c r="T622" s="17" t="s">
        <v>11</v>
      </c>
      <c r="U622" s="32" t="s">
        <v>795</v>
      </c>
      <c r="V622" s="17" t="s">
        <v>1758</v>
      </c>
      <c r="W622" s="17" t="s">
        <v>547</v>
      </c>
      <c r="X622" s="17" t="str">
        <f t="shared" si="109"/>
        <v xml:space="preserve">L-TB-129  L-TB-128  L-TB-138  L-TD-142  L-TD-151  L-TD-152  L-TD-153                        </v>
      </c>
      <c r="Y622" s="17" t="s">
        <v>1873</v>
      </c>
      <c r="Z622" s="17" t="s">
        <v>1999</v>
      </c>
      <c r="AA622" s="17" t="s">
        <v>2001</v>
      </c>
      <c r="AB622" s="17" t="s">
        <v>1807</v>
      </c>
      <c r="AC622" s="17" t="s">
        <v>1806</v>
      </c>
      <c r="AD622" s="17" t="s">
        <v>2003</v>
      </c>
      <c r="AE622" s="17" t="s">
        <v>2004</v>
      </c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40" t="s">
        <v>606</v>
      </c>
      <c r="AS622" s="3">
        <v>190822</v>
      </c>
      <c r="AT622" s="33" t="s">
        <v>810</v>
      </c>
      <c r="AU622" s="44" t="s">
        <v>840</v>
      </c>
      <c r="AV622" s="45" t="s">
        <v>1056</v>
      </c>
      <c r="AW622" s="44" t="str">
        <f t="shared" si="112"/>
        <v>C-ELLV201-02</v>
      </c>
      <c r="AX622" s="34" t="s">
        <v>1757</v>
      </c>
      <c r="AZ622" s="81" t="str">
        <f t="shared" si="110"/>
        <v>0.6/1kV FR-CVV-S 10C-2.5㎟-C</v>
      </c>
    </row>
    <row r="623" spans="1:52" s="4" customFormat="1" ht="25" hidden="1" customHeight="1">
      <c r="A623" s="60" t="str">
        <f t="shared" si="108"/>
        <v>X</v>
      </c>
      <c r="B623" s="60" t="e">
        <f t="shared" si="114"/>
        <v>#REF!</v>
      </c>
      <c r="C623" s="55" t="str">
        <f t="shared" si="115"/>
        <v>C-INPLC002-14</v>
      </c>
      <c r="D623" s="18" t="s">
        <v>659</v>
      </c>
      <c r="E623" s="51" t="s">
        <v>34</v>
      </c>
      <c r="F623" s="19" t="s">
        <v>764</v>
      </c>
      <c r="G623" s="17" t="s">
        <v>607</v>
      </c>
      <c r="H623" s="18">
        <v>2.5</v>
      </c>
      <c r="I623" s="18"/>
      <c r="J623" s="18">
        <v>57</v>
      </c>
      <c r="K623" s="56">
        <f t="shared" si="116"/>
        <v>14.5</v>
      </c>
      <c r="L623" s="56">
        <f>ROUNDUP(PI()*((K623/2)*(K623/2)),2)</f>
        <v>165.13</v>
      </c>
      <c r="M623" s="18" t="s">
        <v>1355</v>
      </c>
      <c r="N623" s="18" t="s">
        <v>2037</v>
      </c>
      <c r="O623" s="18"/>
      <c r="P623" s="18"/>
      <c r="Q623" s="18"/>
      <c r="R623" s="32" t="s">
        <v>795</v>
      </c>
      <c r="S623" s="17" t="s">
        <v>1758</v>
      </c>
      <c r="T623" s="17" t="s">
        <v>547</v>
      </c>
      <c r="U623" s="17" t="s">
        <v>792</v>
      </c>
      <c r="V623" s="17" t="s">
        <v>629</v>
      </c>
      <c r="W623" s="17" t="s">
        <v>11</v>
      </c>
      <c r="X623" s="17" t="str">
        <f t="shared" si="109"/>
        <v xml:space="preserve">L-TD-153  L-TD-152  L-TD-151  L-TD-142  L-TB-138  L-TB-128  L-TB-129                        </v>
      </c>
      <c r="Y623" s="17" t="s">
        <v>2004</v>
      </c>
      <c r="Z623" s="17" t="s">
        <v>2003</v>
      </c>
      <c r="AA623" s="17" t="s">
        <v>1806</v>
      </c>
      <c r="AB623" s="17" t="s">
        <v>1807</v>
      </c>
      <c r="AC623" s="17" t="s">
        <v>2001</v>
      </c>
      <c r="AD623" s="17" t="s">
        <v>1999</v>
      </c>
      <c r="AE623" s="17" t="s">
        <v>1873</v>
      </c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40" t="s">
        <v>605</v>
      </c>
      <c r="AS623" s="3">
        <v>190822</v>
      </c>
      <c r="AT623" s="33" t="s">
        <v>810</v>
      </c>
      <c r="AU623" s="44" t="s">
        <v>1757</v>
      </c>
      <c r="AV623" s="45">
        <v>14</v>
      </c>
      <c r="AW623" s="44" t="str">
        <f t="shared" si="112"/>
        <v>C-INPLC002-14</v>
      </c>
      <c r="AX623" s="33" t="s">
        <v>840</v>
      </c>
      <c r="AZ623" s="81" t="str">
        <f t="shared" si="110"/>
        <v>0.6/1kV FR-CVV-S 4C-2.5㎟-C</v>
      </c>
    </row>
    <row r="624" spans="1:52" s="4" customFormat="1" ht="25" hidden="1" customHeight="1">
      <c r="A624" s="60" t="str">
        <f t="shared" si="108"/>
        <v>X</v>
      </c>
      <c r="B624" s="60" t="e">
        <f t="shared" si="114"/>
        <v>#REF!</v>
      </c>
      <c r="C624" s="55" t="str">
        <f t="shared" si="115"/>
        <v>C-ELLV301-02</v>
      </c>
      <c r="D624" s="18" t="s">
        <v>657</v>
      </c>
      <c r="E624" s="51" t="s">
        <v>34</v>
      </c>
      <c r="F624" s="19" t="s">
        <v>764</v>
      </c>
      <c r="G624" s="17" t="s">
        <v>556</v>
      </c>
      <c r="H624" s="18">
        <v>2.5</v>
      </c>
      <c r="I624" s="18"/>
      <c r="J624" s="18">
        <v>43</v>
      </c>
      <c r="K624" s="56">
        <f t="shared" si="116"/>
        <v>20.5</v>
      </c>
      <c r="L624" s="56">
        <f t="shared" si="113"/>
        <v>330.07</v>
      </c>
      <c r="M624" s="18" t="s">
        <v>1355</v>
      </c>
      <c r="N624" s="18" t="s">
        <v>2042</v>
      </c>
      <c r="O624" s="18"/>
      <c r="P624" s="18"/>
      <c r="Q624" s="18"/>
      <c r="R624" s="17" t="s">
        <v>792</v>
      </c>
      <c r="S624" s="17" t="s">
        <v>459</v>
      </c>
      <c r="T624" s="17" t="s">
        <v>11</v>
      </c>
      <c r="U624" s="32" t="s">
        <v>795</v>
      </c>
      <c r="V624" s="17" t="s">
        <v>1758</v>
      </c>
      <c r="W624" s="17" t="s">
        <v>547</v>
      </c>
      <c r="X624" s="17" t="str">
        <f t="shared" si="109"/>
        <v xml:space="preserve">L-TB-130  L-TB-138  L-TD-142  L-TD-151  L-TD-152  L-TD-153                          </v>
      </c>
      <c r="Y624" s="17" t="s">
        <v>1805</v>
      </c>
      <c r="Z624" s="17" t="s">
        <v>2001</v>
      </c>
      <c r="AA624" s="17" t="s">
        <v>1807</v>
      </c>
      <c r="AB624" s="17" t="s">
        <v>1806</v>
      </c>
      <c r="AC624" s="17" t="s">
        <v>2003</v>
      </c>
      <c r="AD624" s="17" t="s">
        <v>2004</v>
      </c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40" t="s">
        <v>662</v>
      </c>
      <c r="AS624" s="3">
        <v>190822</v>
      </c>
      <c r="AT624" s="33" t="s">
        <v>810</v>
      </c>
      <c r="AU624" s="44" t="s">
        <v>841</v>
      </c>
      <c r="AV624" s="45" t="s">
        <v>1048</v>
      </c>
      <c r="AW624" s="44" t="str">
        <f t="shared" si="112"/>
        <v>C-ELLV301-02</v>
      </c>
      <c r="AX624" s="34" t="s">
        <v>1757</v>
      </c>
      <c r="AZ624" s="81" t="str">
        <f t="shared" si="110"/>
        <v>0.6/1kV FR-CVV-S 10C-2.5㎟-C</v>
      </c>
    </row>
    <row r="625" spans="1:52" s="4" customFormat="1" ht="25" hidden="1" customHeight="1">
      <c r="A625" s="60" t="str">
        <f t="shared" si="108"/>
        <v>X</v>
      </c>
      <c r="B625" s="60" t="e">
        <f t="shared" si="114"/>
        <v>#REF!</v>
      </c>
      <c r="C625" s="55" t="str">
        <f t="shared" si="115"/>
        <v>C-INPLC002-15</v>
      </c>
      <c r="D625" s="18" t="s">
        <v>659</v>
      </c>
      <c r="E625" s="51" t="s">
        <v>34</v>
      </c>
      <c r="F625" s="19" t="s">
        <v>764</v>
      </c>
      <c r="G625" s="17" t="s">
        <v>607</v>
      </c>
      <c r="H625" s="18">
        <v>2.5</v>
      </c>
      <c r="I625" s="18"/>
      <c r="J625" s="18">
        <v>43</v>
      </c>
      <c r="K625" s="56">
        <f t="shared" si="116"/>
        <v>14.5</v>
      </c>
      <c r="L625" s="56">
        <f>ROUNDUP(PI()*((K625/2)*(K625/2)),2)</f>
        <v>165.13</v>
      </c>
      <c r="M625" s="18" t="s">
        <v>1355</v>
      </c>
      <c r="N625" s="18" t="s">
        <v>2040</v>
      </c>
      <c r="O625" s="18"/>
      <c r="P625" s="18"/>
      <c r="Q625" s="18"/>
      <c r="R625" s="32" t="s">
        <v>795</v>
      </c>
      <c r="S625" s="17" t="s">
        <v>1758</v>
      </c>
      <c r="T625" s="17" t="s">
        <v>547</v>
      </c>
      <c r="U625" s="17" t="s">
        <v>792</v>
      </c>
      <c r="V625" s="17" t="s">
        <v>459</v>
      </c>
      <c r="W625" s="17" t="s">
        <v>11</v>
      </c>
      <c r="X625" s="17" t="str">
        <f t="shared" si="109"/>
        <v xml:space="preserve">L-TD-153  L-TD-152  L-TD-151  L-TD-142  L-TB-138  L-TB-130                          </v>
      </c>
      <c r="Y625" s="17" t="s">
        <v>2004</v>
      </c>
      <c r="Z625" s="17" t="s">
        <v>2003</v>
      </c>
      <c r="AA625" s="17" t="s">
        <v>1806</v>
      </c>
      <c r="AB625" s="17" t="s">
        <v>1807</v>
      </c>
      <c r="AC625" s="17" t="s">
        <v>2001</v>
      </c>
      <c r="AD625" s="17" t="s">
        <v>1805</v>
      </c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40" t="s">
        <v>665</v>
      </c>
      <c r="AS625" s="3">
        <v>190822</v>
      </c>
      <c r="AT625" s="33" t="s">
        <v>810</v>
      </c>
      <c r="AU625" s="44" t="s">
        <v>1757</v>
      </c>
      <c r="AV625" s="45">
        <v>15</v>
      </c>
      <c r="AW625" s="44" t="str">
        <f t="shared" si="112"/>
        <v>C-INPLC002-15</v>
      </c>
      <c r="AX625" s="33" t="s">
        <v>841</v>
      </c>
      <c r="AZ625" s="81" t="str">
        <f t="shared" si="110"/>
        <v>0.6/1kV FR-CVV-S 4C-2.5㎟-C</v>
      </c>
    </row>
    <row r="626" spans="1:52" s="4" customFormat="1" ht="25" hidden="1" customHeight="1">
      <c r="A626" s="60" t="str">
        <f t="shared" si="108"/>
        <v>X</v>
      </c>
      <c r="B626" s="60" t="e">
        <f t="shared" si="114"/>
        <v>#REF!</v>
      </c>
      <c r="C626" s="55" t="str">
        <f t="shared" ref="C626:C657" si="117">AW626</f>
        <v>C-ELLV401-02</v>
      </c>
      <c r="D626" s="18" t="s">
        <v>657</v>
      </c>
      <c r="E626" s="51" t="s">
        <v>34</v>
      </c>
      <c r="F626" s="19" t="s">
        <v>764</v>
      </c>
      <c r="G626" s="17" t="s">
        <v>556</v>
      </c>
      <c r="H626" s="18">
        <v>2.5</v>
      </c>
      <c r="I626" s="18"/>
      <c r="J626" s="18">
        <v>47</v>
      </c>
      <c r="K626" s="56">
        <f t="shared" si="116"/>
        <v>20.5</v>
      </c>
      <c r="L626" s="56">
        <f t="shared" si="113"/>
        <v>330.07</v>
      </c>
      <c r="M626" s="18" t="s">
        <v>1355</v>
      </c>
      <c r="N626" s="18" t="s">
        <v>2040</v>
      </c>
      <c r="O626" s="18"/>
      <c r="P626" s="18"/>
      <c r="Q626" s="18"/>
      <c r="R626" s="17" t="s">
        <v>792</v>
      </c>
      <c r="S626" s="17" t="s">
        <v>630</v>
      </c>
      <c r="T626" s="17" t="s">
        <v>11</v>
      </c>
      <c r="U626" s="32" t="s">
        <v>795</v>
      </c>
      <c r="V626" s="17" t="s">
        <v>1758</v>
      </c>
      <c r="W626" s="17" t="s">
        <v>547</v>
      </c>
      <c r="X626" s="17" t="str">
        <f t="shared" si="109"/>
        <v xml:space="preserve">L-TD-142  L-TD-151  L-TD-152  L-TD-153                              </v>
      </c>
      <c r="Y626" s="17" t="s">
        <v>1807</v>
      </c>
      <c r="Z626" s="17" t="s">
        <v>1806</v>
      </c>
      <c r="AA626" s="17" t="s">
        <v>2003</v>
      </c>
      <c r="AB626" s="17" t="s">
        <v>2004</v>
      </c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40" t="s">
        <v>662</v>
      </c>
      <c r="AS626" s="3">
        <v>190822</v>
      </c>
      <c r="AT626" s="33" t="s">
        <v>810</v>
      </c>
      <c r="AU626" s="44" t="s">
        <v>842</v>
      </c>
      <c r="AV626" s="45" t="s">
        <v>1048</v>
      </c>
      <c r="AW626" s="44" t="str">
        <f t="shared" si="112"/>
        <v>C-ELLV401-02</v>
      </c>
      <c r="AX626" s="34" t="s">
        <v>1757</v>
      </c>
      <c r="AZ626" s="81" t="str">
        <f t="shared" si="110"/>
        <v>0.6/1kV FR-CVV-S 10C-2.5㎟-C</v>
      </c>
    </row>
    <row r="627" spans="1:52" s="4" customFormat="1" ht="25" hidden="1" customHeight="1">
      <c r="A627" s="60" t="str">
        <f t="shared" si="108"/>
        <v>X</v>
      </c>
      <c r="B627" s="60" t="e">
        <f t="shared" si="114"/>
        <v>#REF!</v>
      </c>
      <c r="C627" s="55" t="str">
        <f t="shared" si="117"/>
        <v>C-INPLC002-16</v>
      </c>
      <c r="D627" s="18" t="s">
        <v>659</v>
      </c>
      <c r="E627" s="51" t="s">
        <v>34</v>
      </c>
      <c r="F627" s="19" t="s">
        <v>764</v>
      </c>
      <c r="G627" s="17" t="s">
        <v>607</v>
      </c>
      <c r="H627" s="18">
        <v>2.5</v>
      </c>
      <c r="I627" s="18"/>
      <c r="J627" s="18">
        <v>47</v>
      </c>
      <c r="K627" s="56">
        <f t="shared" si="116"/>
        <v>14.5</v>
      </c>
      <c r="L627" s="56">
        <f>ROUNDUP(PI()*((K627/2)*(K627/2)),2)</f>
        <v>165.13</v>
      </c>
      <c r="M627" s="18" t="s">
        <v>1355</v>
      </c>
      <c r="N627" s="18" t="s">
        <v>2037</v>
      </c>
      <c r="O627" s="18"/>
      <c r="P627" s="18"/>
      <c r="Q627" s="18"/>
      <c r="R627" s="32" t="s">
        <v>795</v>
      </c>
      <c r="S627" s="17" t="s">
        <v>1758</v>
      </c>
      <c r="T627" s="17" t="s">
        <v>547</v>
      </c>
      <c r="U627" s="17" t="s">
        <v>792</v>
      </c>
      <c r="V627" s="17" t="s">
        <v>630</v>
      </c>
      <c r="W627" s="17" t="s">
        <v>11</v>
      </c>
      <c r="X627" s="17" t="str">
        <f t="shared" si="109"/>
        <v xml:space="preserve">L-TD-153  L-TD-152  L-TD-151  L-TD-142                              </v>
      </c>
      <c r="Y627" s="17" t="s">
        <v>2004</v>
      </c>
      <c r="Z627" s="17" t="s">
        <v>2003</v>
      </c>
      <c r="AA627" s="17" t="s">
        <v>1806</v>
      </c>
      <c r="AB627" s="17" t="s">
        <v>1807</v>
      </c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40" t="s">
        <v>605</v>
      </c>
      <c r="AS627" s="3">
        <v>190822</v>
      </c>
      <c r="AT627" s="33" t="s">
        <v>810</v>
      </c>
      <c r="AU627" s="44" t="s">
        <v>1757</v>
      </c>
      <c r="AV627" s="45">
        <v>16</v>
      </c>
      <c r="AW627" s="44" t="str">
        <f t="shared" si="112"/>
        <v>C-INPLC002-16</v>
      </c>
      <c r="AX627" s="33" t="s">
        <v>842</v>
      </c>
      <c r="AZ627" s="81" t="str">
        <f t="shared" si="110"/>
        <v>0.6/1kV FR-CVV-S 4C-2.5㎟-C</v>
      </c>
    </row>
    <row r="628" spans="1:52" s="4" customFormat="1" ht="25" hidden="1" customHeight="1">
      <c r="A628" s="60" t="str">
        <f t="shared" ref="A628:A676" si="118">IFERROR(IF(MATCH($A$18,Y628:AQ628,0),"O","X"),"X")</f>
        <v>X</v>
      </c>
      <c r="B628" s="60" t="e">
        <f t="shared" si="114"/>
        <v>#REF!</v>
      </c>
      <c r="C628" s="55" t="str">
        <f t="shared" si="117"/>
        <v>C-ELLV501-02</v>
      </c>
      <c r="D628" s="18" t="s">
        <v>658</v>
      </c>
      <c r="E628" s="51" t="s">
        <v>34</v>
      </c>
      <c r="F628" s="19" t="s">
        <v>764</v>
      </c>
      <c r="G628" s="17" t="s">
        <v>556</v>
      </c>
      <c r="H628" s="18">
        <v>2.5</v>
      </c>
      <c r="I628" s="18"/>
      <c r="J628" s="18">
        <v>37</v>
      </c>
      <c r="K628" s="56">
        <f t="shared" si="116"/>
        <v>20.5</v>
      </c>
      <c r="L628" s="56">
        <f t="shared" si="113"/>
        <v>330.07</v>
      </c>
      <c r="M628" s="18" t="s">
        <v>1355</v>
      </c>
      <c r="N628" s="18" t="s">
        <v>2037</v>
      </c>
      <c r="O628" s="18"/>
      <c r="P628" s="18"/>
      <c r="Q628" s="18"/>
      <c r="R628" s="17" t="s">
        <v>792</v>
      </c>
      <c r="S628" s="17" t="s">
        <v>588</v>
      </c>
      <c r="T628" s="17" t="s">
        <v>11</v>
      </c>
      <c r="U628" s="32" t="s">
        <v>795</v>
      </c>
      <c r="V628" s="17" t="s">
        <v>1758</v>
      </c>
      <c r="W628" s="17" t="s">
        <v>547</v>
      </c>
      <c r="X628" s="17" t="str">
        <f t="shared" ref="X628:X676" si="119">IF(Y628="","",CONCATENATE(Y628,"  ",Z628,"  ",AA628,"  ",AB628,"  ",AC628,"  ",AD628,"  ",AE628,"  ",AF628,"  ",AG628,"  ",AH628,"  ",AI628,"  ",AJ628,"  ",AK628,"  ",AL628,"  ",AM628,"  ",AN628,"  ",AO628,"  ",AP628,"  ",AQ628))</f>
        <v xml:space="preserve">L-TB-120  L-TB-123  L-TB-135  L-TD-140  L-TD-141  L-TD-142  L-TD-151  L-TD-152  L-TD-153                    </v>
      </c>
      <c r="Y628" s="17" t="s">
        <v>2010</v>
      </c>
      <c r="Z628" s="17" t="s">
        <v>2008</v>
      </c>
      <c r="AA628" s="17" t="s">
        <v>2009</v>
      </c>
      <c r="AB628" s="17" t="s">
        <v>1803</v>
      </c>
      <c r="AC628" s="17" t="s">
        <v>1804</v>
      </c>
      <c r="AD628" s="17" t="s">
        <v>1807</v>
      </c>
      <c r="AE628" s="17" t="s">
        <v>1806</v>
      </c>
      <c r="AF628" s="17" t="s">
        <v>2003</v>
      </c>
      <c r="AG628" s="17" t="s">
        <v>2004</v>
      </c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40" t="s">
        <v>662</v>
      </c>
      <c r="AS628" s="3">
        <v>190822</v>
      </c>
      <c r="AT628" s="33" t="s">
        <v>810</v>
      </c>
      <c r="AU628" s="44" t="s">
        <v>843</v>
      </c>
      <c r="AV628" s="45" t="s">
        <v>1048</v>
      </c>
      <c r="AW628" s="44" t="str">
        <f t="shared" si="112"/>
        <v>C-ELLV501-02</v>
      </c>
      <c r="AX628" s="34" t="s">
        <v>1757</v>
      </c>
      <c r="AZ628" s="81" t="str">
        <f t="shared" ref="AZ628:AZ676" si="120">IF(F628="","",CONCATENATE(E628," ",F628," ",G628,"-",H628,"㎟","-",D628))</f>
        <v>0.6/1kV FR-CVV-S 10C-2.5㎟-C</v>
      </c>
    </row>
    <row r="629" spans="1:52" s="4" customFormat="1" ht="25" hidden="1" customHeight="1">
      <c r="A629" s="60" t="str">
        <f t="shared" si="118"/>
        <v>X</v>
      </c>
      <c r="B629" s="60" t="e">
        <f t="shared" si="114"/>
        <v>#REF!</v>
      </c>
      <c r="C629" s="55" t="str">
        <f t="shared" si="117"/>
        <v>C-INPLC002-17</v>
      </c>
      <c r="D629" s="18" t="s">
        <v>659</v>
      </c>
      <c r="E629" s="51" t="s">
        <v>34</v>
      </c>
      <c r="F629" s="19" t="s">
        <v>764</v>
      </c>
      <c r="G629" s="17" t="s">
        <v>607</v>
      </c>
      <c r="H629" s="18">
        <v>2.5</v>
      </c>
      <c r="I629" s="18"/>
      <c r="J629" s="18">
        <v>37</v>
      </c>
      <c r="K629" s="56">
        <f t="shared" si="116"/>
        <v>14.5</v>
      </c>
      <c r="L629" s="56">
        <f>ROUNDUP(PI()*((K629/2)*(K629/2)),2)</f>
        <v>165.13</v>
      </c>
      <c r="M629" s="18" t="s">
        <v>1355</v>
      </c>
      <c r="N629" s="18" t="s">
        <v>2038</v>
      </c>
      <c r="O629" s="18"/>
      <c r="P629" s="18"/>
      <c r="Q629" s="18"/>
      <c r="R629" s="32" t="s">
        <v>795</v>
      </c>
      <c r="S629" s="17" t="s">
        <v>1758</v>
      </c>
      <c r="T629" s="17" t="s">
        <v>547</v>
      </c>
      <c r="U629" s="17" t="s">
        <v>792</v>
      </c>
      <c r="V629" s="17" t="s">
        <v>588</v>
      </c>
      <c r="W629" s="17" t="s">
        <v>11</v>
      </c>
      <c r="X629" s="17" t="str">
        <f t="shared" si="119"/>
        <v xml:space="preserve">L-TD-153  L-TD-152  L-TD-151  L-TD-142  L-TD-141  L-TD-140  L-TB-135  L-TB-123  L-TB-120                    </v>
      </c>
      <c r="Y629" s="17" t="s">
        <v>2004</v>
      </c>
      <c r="Z629" s="17" t="s">
        <v>2003</v>
      </c>
      <c r="AA629" s="17" t="s">
        <v>1806</v>
      </c>
      <c r="AB629" s="17" t="s">
        <v>1807</v>
      </c>
      <c r="AC629" s="17" t="s">
        <v>1804</v>
      </c>
      <c r="AD629" s="17" t="s">
        <v>1803</v>
      </c>
      <c r="AE629" s="17" t="s">
        <v>2009</v>
      </c>
      <c r="AF629" s="17" t="s">
        <v>2008</v>
      </c>
      <c r="AG629" s="17" t="s">
        <v>2010</v>
      </c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40" t="s">
        <v>664</v>
      </c>
      <c r="AS629" s="3">
        <v>190822</v>
      </c>
      <c r="AT629" s="33" t="s">
        <v>810</v>
      </c>
      <c r="AU629" s="44" t="s">
        <v>1757</v>
      </c>
      <c r="AV629" s="45">
        <v>17</v>
      </c>
      <c r="AW629" s="44" t="str">
        <f t="shared" si="112"/>
        <v>C-INPLC002-17</v>
      </c>
      <c r="AX629" s="33" t="s">
        <v>843</v>
      </c>
      <c r="AZ629" s="81" t="str">
        <f t="shared" si="120"/>
        <v>0.6/1kV FR-CVV-S 4C-2.5㎟-C</v>
      </c>
    </row>
    <row r="630" spans="1:52" s="4" customFormat="1" ht="25" hidden="1" customHeight="1">
      <c r="A630" s="60" t="str">
        <f t="shared" si="118"/>
        <v>X</v>
      </c>
      <c r="B630" s="60" t="e">
        <f t="shared" si="114"/>
        <v>#REF!</v>
      </c>
      <c r="C630" s="55" t="str">
        <f t="shared" si="117"/>
        <v>C-ELLV601-02</v>
      </c>
      <c r="D630" s="18" t="s">
        <v>658</v>
      </c>
      <c r="E630" s="51" t="s">
        <v>34</v>
      </c>
      <c r="F630" s="19" t="s">
        <v>764</v>
      </c>
      <c r="G630" s="17" t="s">
        <v>556</v>
      </c>
      <c r="H630" s="18">
        <v>2.5</v>
      </c>
      <c r="I630" s="18"/>
      <c r="J630" s="18">
        <v>42</v>
      </c>
      <c r="K630" s="56">
        <f t="shared" si="116"/>
        <v>20.5</v>
      </c>
      <c r="L630" s="56">
        <f t="shared" si="113"/>
        <v>330.07</v>
      </c>
      <c r="M630" s="18" t="s">
        <v>1355</v>
      </c>
      <c r="N630" s="18" t="s">
        <v>2037</v>
      </c>
      <c r="O630" s="18"/>
      <c r="P630" s="18"/>
      <c r="Q630" s="18"/>
      <c r="R630" s="17" t="s">
        <v>792</v>
      </c>
      <c r="S630" s="17" t="s">
        <v>536</v>
      </c>
      <c r="T630" s="17" t="s">
        <v>11</v>
      </c>
      <c r="U630" s="32" t="s">
        <v>795</v>
      </c>
      <c r="V630" s="17" t="s">
        <v>1758</v>
      </c>
      <c r="W630" s="17" t="s">
        <v>547</v>
      </c>
      <c r="X630" s="17" t="str">
        <f t="shared" si="119"/>
        <v xml:space="preserve">L-TB-132  L-TB-135  L-TD-140  L-TD-141  L-TD-142  L-TD-151  L-TD-152  L-TD-153                      </v>
      </c>
      <c r="Y630" s="17" t="s">
        <v>2011</v>
      </c>
      <c r="Z630" s="17" t="s">
        <v>2009</v>
      </c>
      <c r="AA630" s="17" t="s">
        <v>1803</v>
      </c>
      <c r="AB630" s="17" t="s">
        <v>1804</v>
      </c>
      <c r="AC630" s="17" t="s">
        <v>1807</v>
      </c>
      <c r="AD630" s="17" t="s">
        <v>1806</v>
      </c>
      <c r="AE630" s="17" t="s">
        <v>2003</v>
      </c>
      <c r="AF630" s="17" t="s">
        <v>2004</v>
      </c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40" t="s">
        <v>663</v>
      </c>
      <c r="AS630" s="3">
        <v>190822</v>
      </c>
      <c r="AT630" s="33" t="s">
        <v>810</v>
      </c>
      <c r="AU630" s="44" t="s">
        <v>844</v>
      </c>
      <c r="AV630" s="45" t="s">
        <v>1048</v>
      </c>
      <c r="AW630" s="44" t="str">
        <f t="shared" si="112"/>
        <v>C-ELLV601-02</v>
      </c>
      <c r="AX630" s="34" t="s">
        <v>1757</v>
      </c>
      <c r="AZ630" s="81" t="str">
        <f t="shared" si="120"/>
        <v>0.6/1kV FR-CVV-S 10C-2.5㎟-C</v>
      </c>
    </row>
    <row r="631" spans="1:52" s="4" customFormat="1" ht="25" hidden="1" customHeight="1">
      <c r="A631" s="60" t="str">
        <f t="shared" si="118"/>
        <v>X</v>
      </c>
      <c r="B631" s="60" t="e">
        <f t="shared" si="114"/>
        <v>#REF!</v>
      </c>
      <c r="C631" s="55" t="str">
        <f t="shared" si="117"/>
        <v>C-INPLC002-18</v>
      </c>
      <c r="D631" s="18" t="s">
        <v>659</v>
      </c>
      <c r="E631" s="51" t="s">
        <v>34</v>
      </c>
      <c r="F631" s="19" t="s">
        <v>764</v>
      </c>
      <c r="G631" s="17" t="s">
        <v>607</v>
      </c>
      <c r="H631" s="18">
        <v>2.5</v>
      </c>
      <c r="I631" s="18"/>
      <c r="J631" s="18">
        <v>42</v>
      </c>
      <c r="K631" s="56">
        <f t="shared" si="116"/>
        <v>14.5</v>
      </c>
      <c r="L631" s="56">
        <f>ROUNDUP(PI()*((K631/2)*(K631/2)),2)</f>
        <v>165.13</v>
      </c>
      <c r="M631" s="18" t="s">
        <v>1355</v>
      </c>
      <c r="N631" s="18" t="s">
        <v>2038</v>
      </c>
      <c r="O631" s="18"/>
      <c r="P631" s="18"/>
      <c r="Q631" s="18"/>
      <c r="R631" s="32" t="s">
        <v>795</v>
      </c>
      <c r="S631" s="17" t="s">
        <v>1758</v>
      </c>
      <c r="T631" s="17" t="s">
        <v>547</v>
      </c>
      <c r="U631" s="17" t="s">
        <v>792</v>
      </c>
      <c r="V631" s="17" t="s">
        <v>536</v>
      </c>
      <c r="W631" s="17" t="s">
        <v>11</v>
      </c>
      <c r="X631" s="17" t="str">
        <f t="shared" si="119"/>
        <v xml:space="preserve">L-TD-153  L-TD-152  L-TD-151  L-TD-142  L-TD-141  L-TD-140  L-TB-135  L-TB-132                      </v>
      </c>
      <c r="Y631" s="17" t="s">
        <v>2004</v>
      </c>
      <c r="Z631" s="17" t="s">
        <v>2003</v>
      </c>
      <c r="AA631" s="17" t="s">
        <v>1806</v>
      </c>
      <c r="AB631" s="17" t="s">
        <v>1807</v>
      </c>
      <c r="AC631" s="17" t="s">
        <v>1804</v>
      </c>
      <c r="AD631" s="17" t="s">
        <v>1803</v>
      </c>
      <c r="AE631" s="17" t="s">
        <v>2009</v>
      </c>
      <c r="AF631" s="17" t="s">
        <v>2011</v>
      </c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40" t="s">
        <v>664</v>
      </c>
      <c r="AS631" s="3">
        <v>190822</v>
      </c>
      <c r="AT631" s="33" t="s">
        <v>810</v>
      </c>
      <c r="AU631" s="44" t="s">
        <v>1757</v>
      </c>
      <c r="AV631" s="45">
        <v>18</v>
      </c>
      <c r="AW631" s="44" t="str">
        <f t="shared" si="112"/>
        <v>C-INPLC002-18</v>
      </c>
      <c r="AX631" s="33" t="s">
        <v>844</v>
      </c>
      <c r="AZ631" s="81" t="str">
        <f t="shared" si="120"/>
        <v>0.6/1kV FR-CVV-S 4C-2.5㎟-C</v>
      </c>
    </row>
    <row r="632" spans="1:52" s="4" customFormat="1" ht="25" hidden="1" customHeight="1">
      <c r="A632" s="60" t="str">
        <f t="shared" si="118"/>
        <v>X</v>
      </c>
      <c r="B632" s="60" t="e">
        <f t="shared" si="114"/>
        <v>#REF!</v>
      </c>
      <c r="C632" s="55" t="str">
        <f t="shared" si="117"/>
        <v>C-ELLV701-02</v>
      </c>
      <c r="D632" s="18" t="s">
        <v>657</v>
      </c>
      <c r="E632" s="51" t="s">
        <v>34</v>
      </c>
      <c r="F632" s="19" t="s">
        <v>764</v>
      </c>
      <c r="G632" s="17" t="s">
        <v>556</v>
      </c>
      <c r="H632" s="18">
        <v>2.5</v>
      </c>
      <c r="I632" s="18"/>
      <c r="J632" s="18">
        <v>33</v>
      </c>
      <c r="K632" s="56">
        <f t="shared" si="116"/>
        <v>20.5</v>
      </c>
      <c r="L632" s="56">
        <f t="shared" si="113"/>
        <v>330.07</v>
      </c>
      <c r="M632" s="18" t="s">
        <v>1355</v>
      </c>
      <c r="N632" s="18" t="s">
        <v>2038</v>
      </c>
      <c r="O632" s="18"/>
      <c r="P632" s="18"/>
      <c r="Q632" s="18"/>
      <c r="R632" s="17" t="s">
        <v>792</v>
      </c>
      <c r="S632" s="17" t="s">
        <v>589</v>
      </c>
      <c r="T632" s="17" t="s">
        <v>11</v>
      </c>
      <c r="U632" s="32" t="s">
        <v>795</v>
      </c>
      <c r="V632" s="17" t="s">
        <v>1758</v>
      </c>
      <c r="W632" s="17" t="s">
        <v>547</v>
      </c>
      <c r="X632" s="17" t="str">
        <f t="shared" si="119"/>
        <v xml:space="preserve">L-TD-140  L-TD-141  L-TD-142  L-TD-151  L-TD-152  L-TD-153                          </v>
      </c>
      <c r="Y632" s="17" t="s">
        <v>1803</v>
      </c>
      <c r="Z632" s="17" t="s">
        <v>1804</v>
      </c>
      <c r="AA632" s="17" t="s">
        <v>1807</v>
      </c>
      <c r="AB632" s="17" t="s">
        <v>1806</v>
      </c>
      <c r="AC632" s="17" t="s">
        <v>2003</v>
      </c>
      <c r="AD632" s="17" t="s">
        <v>2004</v>
      </c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40" t="s">
        <v>606</v>
      </c>
      <c r="AS632" s="3">
        <v>190822</v>
      </c>
      <c r="AT632" s="33" t="s">
        <v>810</v>
      </c>
      <c r="AU632" s="44" t="s">
        <v>845</v>
      </c>
      <c r="AV632" s="45" t="s">
        <v>1048</v>
      </c>
      <c r="AW632" s="44" t="str">
        <f t="shared" si="112"/>
        <v>C-ELLV701-02</v>
      </c>
      <c r="AX632" s="34" t="s">
        <v>1757</v>
      </c>
      <c r="AZ632" s="81" t="str">
        <f t="shared" si="120"/>
        <v>0.6/1kV FR-CVV-S 10C-2.5㎟-C</v>
      </c>
    </row>
    <row r="633" spans="1:52" s="4" customFormat="1" ht="25" hidden="1" customHeight="1">
      <c r="A633" s="60" t="str">
        <f t="shared" si="118"/>
        <v>X</v>
      </c>
      <c r="B633" s="60" t="e">
        <f t="shared" si="114"/>
        <v>#REF!</v>
      </c>
      <c r="C633" s="55" t="str">
        <f t="shared" si="117"/>
        <v>C-INPLC002-19</v>
      </c>
      <c r="D633" s="18" t="s">
        <v>659</v>
      </c>
      <c r="E633" s="51" t="s">
        <v>34</v>
      </c>
      <c r="F633" s="19" t="s">
        <v>764</v>
      </c>
      <c r="G633" s="17" t="s">
        <v>607</v>
      </c>
      <c r="H633" s="18">
        <v>2.5</v>
      </c>
      <c r="I633" s="18"/>
      <c r="J633" s="18">
        <v>33</v>
      </c>
      <c r="K633" s="56">
        <f t="shared" si="116"/>
        <v>14.5</v>
      </c>
      <c r="L633" s="56">
        <f>ROUNDUP(PI()*((K633/2)*(K633/2)),2)</f>
        <v>165.13</v>
      </c>
      <c r="M633" s="18" t="s">
        <v>1355</v>
      </c>
      <c r="N633" s="18" t="s">
        <v>2040</v>
      </c>
      <c r="O633" s="18"/>
      <c r="P633" s="18"/>
      <c r="Q633" s="18"/>
      <c r="R633" s="32" t="s">
        <v>795</v>
      </c>
      <c r="S633" s="17" t="s">
        <v>1758</v>
      </c>
      <c r="T633" s="17" t="s">
        <v>547</v>
      </c>
      <c r="U633" s="17" t="s">
        <v>792</v>
      </c>
      <c r="V633" s="17" t="s">
        <v>589</v>
      </c>
      <c r="W633" s="17" t="s">
        <v>11</v>
      </c>
      <c r="X633" s="17" t="str">
        <f t="shared" si="119"/>
        <v xml:space="preserve">L-TD-153  L-TD-152  L-TD-151  L-TD-142  L-TD-141  L-TD-140                          </v>
      </c>
      <c r="Y633" s="17" t="s">
        <v>2004</v>
      </c>
      <c r="Z633" s="17" t="s">
        <v>2003</v>
      </c>
      <c r="AA633" s="17" t="s">
        <v>1806</v>
      </c>
      <c r="AB633" s="17" t="s">
        <v>1807</v>
      </c>
      <c r="AC633" s="17" t="s">
        <v>1804</v>
      </c>
      <c r="AD633" s="17" t="s">
        <v>1803</v>
      </c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40" t="s">
        <v>665</v>
      </c>
      <c r="AS633" s="3">
        <v>190822</v>
      </c>
      <c r="AT633" s="33" t="s">
        <v>810</v>
      </c>
      <c r="AU633" s="44" t="s">
        <v>1757</v>
      </c>
      <c r="AV633" s="45">
        <v>19</v>
      </c>
      <c r="AW633" s="44" t="str">
        <f t="shared" si="112"/>
        <v>C-INPLC002-19</v>
      </c>
      <c r="AX633" s="33" t="s">
        <v>845</v>
      </c>
      <c r="AZ633" s="81" t="str">
        <f t="shared" si="120"/>
        <v>0.6/1kV FR-CVV-S 4C-2.5㎟-C</v>
      </c>
    </row>
    <row r="634" spans="1:52" s="4" customFormat="1" ht="25" hidden="1" customHeight="1">
      <c r="A634" s="60" t="str">
        <f t="shared" si="118"/>
        <v>X</v>
      </c>
      <c r="B634" s="60" t="e">
        <f t="shared" si="114"/>
        <v>#REF!</v>
      </c>
      <c r="C634" s="55" t="str">
        <f t="shared" si="117"/>
        <v>C-ELLV801-02</v>
      </c>
      <c r="D634" s="18" t="s">
        <v>659</v>
      </c>
      <c r="E634" s="51" t="s">
        <v>34</v>
      </c>
      <c r="F634" s="19" t="s">
        <v>764</v>
      </c>
      <c r="G634" s="17" t="s">
        <v>556</v>
      </c>
      <c r="H634" s="18">
        <v>2.5</v>
      </c>
      <c r="I634" s="18"/>
      <c r="J634" s="18">
        <v>51</v>
      </c>
      <c r="K634" s="56">
        <f t="shared" si="116"/>
        <v>20.5</v>
      </c>
      <c r="L634" s="56">
        <f t="shared" si="113"/>
        <v>330.07</v>
      </c>
      <c r="M634" s="18" t="s">
        <v>1355</v>
      </c>
      <c r="N634" s="18" t="s">
        <v>2042</v>
      </c>
      <c r="O634" s="18"/>
      <c r="P634" s="18"/>
      <c r="Q634" s="18"/>
      <c r="R634" s="17" t="s">
        <v>792</v>
      </c>
      <c r="S634" s="17" t="s">
        <v>590</v>
      </c>
      <c r="T634" s="17" t="s">
        <v>11</v>
      </c>
      <c r="U634" s="32" t="s">
        <v>795</v>
      </c>
      <c r="V634" s="17" t="s">
        <v>1758</v>
      </c>
      <c r="W634" s="17" t="s">
        <v>547</v>
      </c>
      <c r="X634" s="17" t="str">
        <f t="shared" si="119"/>
        <v xml:space="preserve">L-TB-129  L-TB-128  L-TB-138  L-TD-142  L-TD-151  L-TD-152  L-TD-153                        </v>
      </c>
      <c r="Y634" s="17" t="s">
        <v>1873</v>
      </c>
      <c r="Z634" s="17" t="s">
        <v>1999</v>
      </c>
      <c r="AA634" s="17" t="s">
        <v>2001</v>
      </c>
      <c r="AB634" s="17" t="s">
        <v>1807</v>
      </c>
      <c r="AC634" s="17" t="s">
        <v>1806</v>
      </c>
      <c r="AD634" s="17" t="s">
        <v>2003</v>
      </c>
      <c r="AE634" s="17" t="s">
        <v>2004</v>
      </c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40" t="s">
        <v>663</v>
      </c>
      <c r="AS634" s="3">
        <v>190822</v>
      </c>
      <c r="AT634" s="33" t="s">
        <v>810</v>
      </c>
      <c r="AU634" s="44" t="s">
        <v>846</v>
      </c>
      <c r="AV634" s="45" t="s">
        <v>1056</v>
      </c>
      <c r="AW634" s="44" t="str">
        <f t="shared" si="112"/>
        <v>C-ELLV801-02</v>
      </c>
      <c r="AX634" s="34" t="s">
        <v>1757</v>
      </c>
      <c r="AZ634" s="81" t="str">
        <f t="shared" si="120"/>
        <v>0.6/1kV FR-CVV-S 10C-2.5㎟-C</v>
      </c>
    </row>
    <row r="635" spans="1:52" s="4" customFormat="1" ht="25" hidden="1" customHeight="1">
      <c r="A635" s="60" t="str">
        <f t="shared" si="118"/>
        <v>X</v>
      </c>
      <c r="B635" s="60" t="e">
        <f t="shared" si="114"/>
        <v>#REF!</v>
      </c>
      <c r="C635" s="55" t="str">
        <f t="shared" si="117"/>
        <v>C-INPLC002-20</v>
      </c>
      <c r="D635" s="18" t="s">
        <v>659</v>
      </c>
      <c r="E635" s="51" t="s">
        <v>34</v>
      </c>
      <c r="F635" s="19" t="s">
        <v>764</v>
      </c>
      <c r="G635" s="17" t="s">
        <v>607</v>
      </c>
      <c r="H635" s="18">
        <v>2.5</v>
      </c>
      <c r="I635" s="18"/>
      <c r="J635" s="18">
        <v>51</v>
      </c>
      <c r="K635" s="56">
        <f t="shared" si="116"/>
        <v>14.5</v>
      </c>
      <c r="L635" s="56">
        <f>ROUNDUP(PI()*((K635/2)*(K635/2)),2)</f>
        <v>165.13</v>
      </c>
      <c r="M635" s="18" t="s">
        <v>1355</v>
      </c>
      <c r="N635" s="18" t="s">
        <v>2037</v>
      </c>
      <c r="O635" s="18"/>
      <c r="P635" s="18"/>
      <c r="Q635" s="18"/>
      <c r="R635" s="32" t="s">
        <v>795</v>
      </c>
      <c r="S635" s="17" t="s">
        <v>1758</v>
      </c>
      <c r="T635" s="17" t="s">
        <v>547</v>
      </c>
      <c r="U635" s="17" t="s">
        <v>792</v>
      </c>
      <c r="V635" s="17" t="s">
        <v>590</v>
      </c>
      <c r="W635" s="17" t="s">
        <v>11</v>
      </c>
      <c r="X635" s="17" t="str">
        <f t="shared" si="119"/>
        <v xml:space="preserve">L-TD-153  L-TD-152  L-TD-151  L-TD-142  L-TB-138  L-TB-128  L-TB-129                        </v>
      </c>
      <c r="Y635" s="17" t="s">
        <v>2004</v>
      </c>
      <c r="Z635" s="17" t="s">
        <v>2003</v>
      </c>
      <c r="AA635" s="17" t="s">
        <v>1806</v>
      </c>
      <c r="AB635" s="17" t="s">
        <v>1807</v>
      </c>
      <c r="AC635" s="17" t="s">
        <v>2001</v>
      </c>
      <c r="AD635" s="17" t="s">
        <v>1999</v>
      </c>
      <c r="AE635" s="17" t="s">
        <v>1873</v>
      </c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40" t="s">
        <v>664</v>
      </c>
      <c r="AS635" s="3">
        <v>190822</v>
      </c>
      <c r="AT635" s="33" t="s">
        <v>810</v>
      </c>
      <c r="AU635" s="44" t="s">
        <v>1757</v>
      </c>
      <c r="AV635" s="45">
        <v>20</v>
      </c>
      <c r="AW635" s="44" t="str">
        <f t="shared" si="112"/>
        <v>C-INPLC002-20</v>
      </c>
      <c r="AX635" s="33" t="s">
        <v>846</v>
      </c>
      <c r="AZ635" s="81" t="str">
        <f t="shared" si="120"/>
        <v>0.6/1kV FR-CVV-S 4C-2.5㎟-C</v>
      </c>
    </row>
    <row r="636" spans="1:52" s="4" customFormat="1" ht="25" hidden="1" customHeight="1">
      <c r="A636" s="60" t="str">
        <f t="shared" si="118"/>
        <v>X</v>
      </c>
      <c r="B636" s="60" t="e">
        <f t="shared" si="114"/>
        <v>#REF!</v>
      </c>
      <c r="C636" s="55" t="str">
        <f t="shared" si="117"/>
        <v>C-ELLV901-02</v>
      </c>
      <c r="D636" s="18" t="s">
        <v>657</v>
      </c>
      <c r="E636" s="51" t="s">
        <v>34</v>
      </c>
      <c r="F636" s="19" t="s">
        <v>764</v>
      </c>
      <c r="G636" s="17" t="s">
        <v>556</v>
      </c>
      <c r="H636" s="18">
        <v>2.5</v>
      </c>
      <c r="I636" s="18"/>
      <c r="J636" s="18">
        <v>51</v>
      </c>
      <c r="K636" s="56">
        <f t="shared" si="116"/>
        <v>20.5</v>
      </c>
      <c r="L636" s="56">
        <f t="shared" si="113"/>
        <v>330.07</v>
      </c>
      <c r="M636" s="18" t="s">
        <v>1355</v>
      </c>
      <c r="N636" s="18" t="s">
        <v>2042</v>
      </c>
      <c r="O636" s="18"/>
      <c r="P636" s="18"/>
      <c r="Q636" s="18"/>
      <c r="R636" s="17" t="s">
        <v>792</v>
      </c>
      <c r="S636" s="17" t="s">
        <v>1143</v>
      </c>
      <c r="T636" s="17" t="s">
        <v>11</v>
      </c>
      <c r="U636" s="32" t="s">
        <v>794</v>
      </c>
      <c r="V636" s="17" t="s">
        <v>1758</v>
      </c>
      <c r="W636" s="17" t="s">
        <v>547</v>
      </c>
      <c r="X636" s="17" t="str">
        <f t="shared" si="119"/>
        <v xml:space="preserve">L-TB-130  L-TB-138  L-TD-142  L-TD-151  L-TD-152  L-TD-153                          </v>
      </c>
      <c r="Y636" s="17" t="s">
        <v>1805</v>
      </c>
      <c r="Z636" s="17" t="s">
        <v>2001</v>
      </c>
      <c r="AA636" s="17" t="s">
        <v>1807</v>
      </c>
      <c r="AB636" s="17" t="s">
        <v>1806</v>
      </c>
      <c r="AC636" s="17" t="s">
        <v>2003</v>
      </c>
      <c r="AD636" s="17" t="s">
        <v>2004</v>
      </c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40" t="s">
        <v>606</v>
      </c>
      <c r="AS636" s="3">
        <v>190822</v>
      </c>
      <c r="AT636" s="33" t="s">
        <v>657</v>
      </c>
      <c r="AU636" s="44" t="s">
        <v>1149</v>
      </c>
      <c r="AV636" s="45" t="s">
        <v>1015</v>
      </c>
      <c r="AW636" s="44" t="str">
        <f>IF(AT636="","",CONCATENATE(AT636,"-",AU636,"-",AV636))</f>
        <v>C-ELLV901-02</v>
      </c>
      <c r="AX636" s="34" t="s">
        <v>1757</v>
      </c>
      <c r="AZ636" s="81" t="str">
        <f t="shared" si="120"/>
        <v>0.6/1kV FR-CVV-S 10C-2.5㎟-C</v>
      </c>
    </row>
    <row r="637" spans="1:52" s="4" customFormat="1" ht="25" hidden="1" customHeight="1">
      <c r="A637" s="60" t="str">
        <f t="shared" si="118"/>
        <v>X</v>
      </c>
      <c r="B637" s="60" t="e">
        <f t="shared" si="114"/>
        <v>#REF!</v>
      </c>
      <c r="C637" s="55" t="str">
        <f t="shared" si="117"/>
        <v>C-INPLC002-21</v>
      </c>
      <c r="D637" s="18" t="s">
        <v>657</v>
      </c>
      <c r="E637" s="51" t="s">
        <v>34</v>
      </c>
      <c r="F637" s="19" t="s">
        <v>764</v>
      </c>
      <c r="G637" s="17" t="s">
        <v>10</v>
      </c>
      <c r="H637" s="18">
        <v>2.5</v>
      </c>
      <c r="I637" s="18"/>
      <c r="J637" s="18">
        <v>51</v>
      </c>
      <c r="K637" s="56">
        <f t="shared" si="116"/>
        <v>14.5</v>
      </c>
      <c r="L637" s="56">
        <f>ROUNDUP(PI()*((K637/2)*(K637/2)),2)</f>
        <v>165.13</v>
      </c>
      <c r="M637" s="18" t="s">
        <v>1355</v>
      </c>
      <c r="N637" s="18" t="s">
        <v>2038</v>
      </c>
      <c r="O637" s="18"/>
      <c r="P637" s="18"/>
      <c r="Q637" s="18"/>
      <c r="R637" s="32" t="s">
        <v>794</v>
      </c>
      <c r="S637" s="17" t="s">
        <v>1758</v>
      </c>
      <c r="T637" s="17" t="s">
        <v>547</v>
      </c>
      <c r="U637" s="17" t="s">
        <v>792</v>
      </c>
      <c r="V637" s="17" t="s">
        <v>1140</v>
      </c>
      <c r="W637" s="17" t="s">
        <v>11</v>
      </c>
      <c r="X637" s="17" t="str">
        <f t="shared" si="119"/>
        <v xml:space="preserve">L-TD-153  L-TD-152  L-TD-151  L-TD-142  L-TB-138  L-TB-130                          </v>
      </c>
      <c r="Y637" s="17" t="s">
        <v>2004</v>
      </c>
      <c r="Z637" s="17" t="s">
        <v>2003</v>
      </c>
      <c r="AA637" s="17" t="s">
        <v>1806</v>
      </c>
      <c r="AB637" s="17" t="s">
        <v>1807</v>
      </c>
      <c r="AC637" s="17" t="s">
        <v>2001</v>
      </c>
      <c r="AD637" s="17" t="s">
        <v>1805</v>
      </c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40" t="s">
        <v>605</v>
      </c>
      <c r="AS637" s="3">
        <v>190822</v>
      </c>
      <c r="AT637" s="33" t="s">
        <v>657</v>
      </c>
      <c r="AU637" s="44" t="s">
        <v>1757</v>
      </c>
      <c r="AV637" s="45">
        <v>21</v>
      </c>
      <c r="AW637" s="44" t="str">
        <f>IF(AT637="","",CONCATENATE(AT637,"-",AU637,"-",AV637))</f>
        <v>C-INPLC002-21</v>
      </c>
      <c r="AX637" s="33" t="s">
        <v>846</v>
      </c>
      <c r="AZ637" s="81" t="str">
        <f t="shared" si="120"/>
        <v>0.6/1kV FR-CVV-S 4C-2.5㎟-C</v>
      </c>
    </row>
    <row r="638" spans="1:52" s="4" customFormat="1" ht="25" hidden="1" customHeight="1">
      <c r="A638" s="60" t="str">
        <f t="shared" si="118"/>
        <v>X</v>
      </c>
      <c r="B638" s="60"/>
      <c r="C638" s="55" t="str">
        <f t="shared" si="117"/>
        <v/>
      </c>
      <c r="D638" s="18"/>
      <c r="E638" s="51"/>
      <c r="F638" s="19"/>
      <c r="G638" s="17"/>
      <c r="H638" s="18"/>
      <c r="I638" s="18"/>
      <c r="J638" s="18"/>
      <c r="K638" s="56" t="str">
        <f t="shared" si="116"/>
        <v/>
      </c>
      <c r="L638" s="18"/>
      <c r="M638" s="18"/>
      <c r="N638" s="18"/>
      <c r="O638" s="18"/>
      <c r="P638" s="18"/>
      <c r="Q638" s="18"/>
      <c r="R638" s="17"/>
      <c r="S638" s="17"/>
      <c r="T638" s="17"/>
      <c r="U638" s="17"/>
      <c r="V638" s="17"/>
      <c r="W638" s="17"/>
      <c r="X638" s="17" t="str">
        <f t="shared" si="119"/>
        <v/>
      </c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40"/>
      <c r="AT638" s="33"/>
      <c r="AU638" s="33"/>
      <c r="AV638" s="33"/>
      <c r="AW638" s="33" t="str">
        <f t="shared" si="112"/>
        <v/>
      </c>
      <c r="AX638" s="33"/>
      <c r="AZ638" s="81" t="str">
        <f t="shared" si="120"/>
        <v/>
      </c>
    </row>
    <row r="639" spans="1:52" s="4" customFormat="1" ht="25" hidden="1" customHeight="1">
      <c r="A639" s="60" t="str">
        <f t="shared" si="118"/>
        <v>X</v>
      </c>
      <c r="B639" s="60" t="e">
        <f t="shared" si="114"/>
        <v>#REF!</v>
      </c>
      <c r="C639" s="55" t="str">
        <f t="shared" si="117"/>
        <v>C-ELLV102-01</v>
      </c>
      <c r="D639" s="18" t="s">
        <v>657</v>
      </c>
      <c r="E639" s="51" t="s">
        <v>34</v>
      </c>
      <c r="F639" s="19" t="s">
        <v>764</v>
      </c>
      <c r="G639" s="17" t="s">
        <v>1109</v>
      </c>
      <c r="H639" s="18">
        <v>2.5</v>
      </c>
      <c r="I639" s="18"/>
      <c r="J639" s="18">
        <v>57</v>
      </c>
      <c r="K639" s="56">
        <f t="shared" si="116"/>
        <v>13.5</v>
      </c>
      <c r="L639" s="56">
        <f t="shared" ref="L639:L654" si="121">ROUNDUP(PI()*((K639/2)*(K639/2)),2)</f>
        <v>143.13999999999999</v>
      </c>
      <c r="M639" s="18" t="s">
        <v>1355</v>
      </c>
      <c r="N639" s="18" t="s">
        <v>2037</v>
      </c>
      <c r="O639" s="18"/>
      <c r="P639" s="18"/>
      <c r="Q639" s="18"/>
      <c r="R639" s="17" t="s">
        <v>792</v>
      </c>
      <c r="S639" s="17" t="s">
        <v>1107</v>
      </c>
      <c r="T639" s="17" t="s">
        <v>11</v>
      </c>
      <c r="U639" s="32" t="s">
        <v>794</v>
      </c>
      <c r="V639" s="17" t="s">
        <v>1758</v>
      </c>
      <c r="W639" s="17" t="s">
        <v>547</v>
      </c>
      <c r="X639" s="17" t="str">
        <f t="shared" si="119"/>
        <v xml:space="preserve">L-TB-113  L-TB-116  L-TB-123  L-TB-135  L-TD-140  L-TD-141  L-TD-142  L-TD-151  L-TD-152  L-TD-153                  </v>
      </c>
      <c r="Y639" s="17" t="s">
        <v>1802</v>
      </c>
      <c r="Z639" s="17" t="s">
        <v>2007</v>
      </c>
      <c r="AA639" s="17" t="s">
        <v>2008</v>
      </c>
      <c r="AB639" s="17" t="s">
        <v>2009</v>
      </c>
      <c r="AC639" s="17" t="s">
        <v>1803</v>
      </c>
      <c r="AD639" s="17" t="s">
        <v>1804</v>
      </c>
      <c r="AE639" s="17" t="s">
        <v>1807</v>
      </c>
      <c r="AF639" s="17" t="s">
        <v>1806</v>
      </c>
      <c r="AG639" s="17" t="s">
        <v>2003</v>
      </c>
      <c r="AH639" s="17" t="s">
        <v>2004</v>
      </c>
      <c r="AI639" s="17"/>
      <c r="AJ639" s="17"/>
      <c r="AK639" s="17"/>
      <c r="AL639" s="17"/>
      <c r="AM639" s="17"/>
      <c r="AN639" s="17"/>
      <c r="AO639" s="17"/>
      <c r="AP639" s="17"/>
      <c r="AQ639" s="17"/>
      <c r="AR639" s="40" t="s">
        <v>1106</v>
      </c>
      <c r="AS639" s="3">
        <v>190827</v>
      </c>
      <c r="AT639" s="33" t="s">
        <v>803</v>
      </c>
      <c r="AU639" s="44" t="s">
        <v>1108</v>
      </c>
      <c r="AV639" s="45" t="s">
        <v>1014</v>
      </c>
      <c r="AW639" s="44" t="str">
        <f t="shared" ref="AW639:AW646" si="122">IF(AT639="","",CONCATENATE(AT639,"-",AU639,"-",AV639))</f>
        <v>C-ELLV102-01</v>
      </c>
      <c r="AX639" s="34" t="s">
        <v>1757</v>
      </c>
      <c r="AZ639" s="81" t="str">
        <f t="shared" si="120"/>
        <v>0.6/1kV FR-CVV-S 3C-2.5㎟-C</v>
      </c>
    </row>
    <row r="640" spans="1:52" s="4" customFormat="1" ht="25" hidden="1" customHeight="1">
      <c r="A640" s="60" t="str">
        <f t="shared" si="118"/>
        <v>X</v>
      </c>
      <c r="B640" s="60" t="e">
        <f t="shared" si="114"/>
        <v>#REF!</v>
      </c>
      <c r="C640" s="55" t="str">
        <f t="shared" si="117"/>
        <v>C-ELLV103-01</v>
      </c>
      <c r="D640" s="18" t="s">
        <v>657</v>
      </c>
      <c r="E640" s="51" t="s">
        <v>34</v>
      </c>
      <c r="F640" s="19" t="s">
        <v>764</v>
      </c>
      <c r="G640" s="17" t="s">
        <v>1109</v>
      </c>
      <c r="H640" s="18">
        <v>2.5</v>
      </c>
      <c r="I640" s="18"/>
      <c r="J640" s="18">
        <v>58</v>
      </c>
      <c r="K640" s="56">
        <f t="shared" si="116"/>
        <v>13.5</v>
      </c>
      <c r="L640" s="56">
        <f t="shared" si="121"/>
        <v>143.13999999999999</v>
      </c>
      <c r="M640" s="18" t="s">
        <v>1355</v>
      </c>
      <c r="N640" s="18" t="s">
        <v>2038</v>
      </c>
      <c r="O640" s="18"/>
      <c r="P640" s="18"/>
      <c r="Q640" s="18"/>
      <c r="R640" s="17" t="s">
        <v>792</v>
      </c>
      <c r="S640" s="17" t="s">
        <v>1110</v>
      </c>
      <c r="T640" s="17" t="s">
        <v>11</v>
      </c>
      <c r="U640" s="32" t="s">
        <v>794</v>
      </c>
      <c r="V640" s="17" t="s">
        <v>1758</v>
      </c>
      <c r="W640" s="17" t="s">
        <v>547</v>
      </c>
      <c r="X640" s="17" t="str">
        <f t="shared" si="119"/>
        <v xml:space="preserve">L-TB-113  L-TB-116  L-TB-123  L-TB-135  L-TD-140  L-TD-141  L-TD-142  L-TD-151  L-TD-152  L-TD-153                  </v>
      </c>
      <c r="Y640" s="17" t="s">
        <v>1802</v>
      </c>
      <c r="Z640" s="17" t="s">
        <v>2007</v>
      </c>
      <c r="AA640" s="17" t="s">
        <v>2008</v>
      </c>
      <c r="AB640" s="17" t="s">
        <v>2009</v>
      </c>
      <c r="AC640" s="17" t="s">
        <v>1803</v>
      </c>
      <c r="AD640" s="17" t="s">
        <v>1804</v>
      </c>
      <c r="AE640" s="17" t="s">
        <v>1807</v>
      </c>
      <c r="AF640" s="17" t="s">
        <v>1806</v>
      </c>
      <c r="AG640" s="17" t="s">
        <v>2003</v>
      </c>
      <c r="AH640" s="17" t="s">
        <v>2004</v>
      </c>
      <c r="AI640" s="17"/>
      <c r="AJ640" s="17"/>
      <c r="AK640" s="17"/>
      <c r="AL640" s="17"/>
      <c r="AM640" s="17"/>
      <c r="AN640" s="17"/>
      <c r="AO640" s="17"/>
      <c r="AP640" s="17"/>
      <c r="AQ640" s="17"/>
      <c r="AR640" s="40" t="s">
        <v>1106</v>
      </c>
      <c r="AS640" s="3">
        <v>190827</v>
      </c>
      <c r="AT640" s="33" t="s">
        <v>803</v>
      </c>
      <c r="AU640" s="44" t="s">
        <v>1121</v>
      </c>
      <c r="AV640" s="45" t="s">
        <v>1014</v>
      </c>
      <c r="AW640" s="44" t="str">
        <f t="shared" si="122"/>
        <v>C-ELLV103-01</v>
      </c>
      <c r="AX640" s="34" t="s">
        <v>1757</v>
      </c>
      <c r="AZ640" s="81" t="str">
        <f t="shared" si="120"/>
        <v>0.6/1kV FR-CVV-S 3C-2.5㎟-C</v>
      </c>
    </row>
    <row r="641" spans="1:52" s="4" customFormat="1" ht="25" hidden="1" customHeight="1">
      <c r="A641" s="60" t="str">
        <f t="shared" si="118"/>
        <v>X</v>
      </c>
      <c r="B641" s="60" t="e">
        <f t="shared" si="114"/>
        <v>#REF!</v>
      </c>
      <c r="C641" s="55" t="str">
        <f t="shared" si="117"/>
        <v>C-ELLV202-01</v>
      </c>
      <c r="D641" s="18" t="s">
        <v>657</v>
      </c>
      <c r="E641" s="51" t="s">
        <v>34</v>
      </c>
      <c r="F641" s="19" t="s">
        <v>764</v>
      </c>
      <c r="G641" s="17" t="s">
        <v>1109</v>
      </c>
      <c r="H641" s="18">
        <v>2.5</v>
      </c>
      <c r="I641" s="18"/>
      <c r="J641" s="18">
        <v>58</v>
      </c>
      <c r="K641" s="56">
        <f t="shared" si="116"/>
        <v>13.5</v>
      </c>
      <c r="L641" s="56">
        <f t="shared" si="121"/>
        <v>143.13999999999999</v>
      </c>
      <c r="M641" s="18" t="s">
        <v>1355</v>
      </c>
      <c r="N641" s="18" t="s">
        <v>2037</v>
      </c>
      <c r="O641" s="18"/>
      <c r="P641" s="18"/>
      <c r="Q641" s="18"/>
      <c r="R641" s="17" t="s">
        <v>792</v>
      </c>
      <c r="S641" s="17" t="s">
        <v>167</v>
      </c>
      <c r="T641" s="17" t="s">
        <v>11</v>
      </c>
      <c r="U641" s="32" t="s">
        <v>794</v>
      </c>
      <c r="V641" s="17" t="s">
        <v>1758</v>
      </c>
      <c r="W641" s="17" t="s">
        <v>547</v>
      </c>
      <c r="X641" s="17" t="str">
        <f t="shared" si="119"/>
        <v xml:space="preserve">L-TB-121  L-TB-128  L-TB-138  L-TD-142  L-TD-151  L-TD-152  L-TD-153                        </v>
      </c>
      <c r="Y641" s="17" t="s">
        <v>1882</v>
      </c>
      <c r="Z641" s="17" t="s">
        <v>1999</v>
      </c>
      <c r="AA641" s="17" t="s">
        <v>2001</v>
      </c>
      <c r="AB641" s="17" t="s">
        <v>1807</v>
      </c>
      <c r="AC641" s="17" t="s">
        <v>1806</v>
      </c>
      <c r="AD641" s="17" t="s">
        <v>2003</v>
      </c>
      <c r="AE641" s="17" t="s">
        <v>2004</v>
      </c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40" t="s">
        <v>1106</v>
      </c>
      <c r="AS641" s="3">
        <v>190827</v>
      </c>
      <c r="AT641" s="33" t="s">
        <v>803</v>
      </c>
      <c r="AU641" s="44" t="s">
        <v>1122</v>
      </c>
      <c r="AV641" s="45" t="s">
        <v>1014</v>
      </c>
      <c r="AW641" s="44" t="str">
        <f t="shared" si="122"/>
        <v>C-ELLV202-01</v>
      </c>
      <c r="AX641" s="34" t="s">
        <v>1757</v>
      </c>
      <c r="AZ641" s="81" t="str">
        <f t="shared" si="120"/>
        <v>0.6/1kV FR-CVV-S 3C-2.5㎟-C</v>
      </c>
    </row>
    <row r="642" spans="1:52" s="4" customFormat="1" ht="25" hidden="1" customHeight="1">
      <c r="A642" s="60" t="str">
        <f t="shared" si="118"/>
        <v>X</v>
      </c>
      <c r="B642" s="60" t="e">
        <f t="shared" si="114"/>
        <v>#REF!</v>
      </c>
      <c r="C642" s="55" t="str">
        <f t="shared" si="117"/>
        <v>C-ELLV203-01</v>
      </c>
      <c r="D642" s="18" t="s">
        <v>657</v>
      </c>
      <c r="E642" s="51" t="s">
        <v>34</v>
      </c>
      <c r="F642" s="19" t="s">
        <v>764</v>
      </c>
      <c r="G642" s="17" t="s">
        <v>1109</v>
      </c>
      <c r="H642" s="18">
        <v>2.5</v>
      </c>
      <c r="I642" s="18"/>
      <c r="J642" s="18">
        <v>59</v>
      </c>
      <c r="K642" s="56">
        <f t="shared" si="116"/>
        <v>13.5</v>
      </c>
      <c r="L642" s="56">
        <f t="shared" si="121"/>
        <v>143.13999999999999</v>
      </c>
      <c r="M642" s="18" t="s">
        <v>1355</v>
      </c>
      <c r="N642" s="18" t="s">
        <v>2038</v>
      </c>
      <c r="O642" s="18"/>
      <c r="P642" s="18"/>
      <c r="Q642" s="18"/>
      <c r="R642" s="17" t="s">
        <v>792</v>
      </c>
      <c r="S642" s="17" t="s">
        <v>1111</v>
      </c>
      <c r="T642" s="17" t="s">
        <v>11</v>
      </c>
      <c r="U642" s="32" t="s">
        <v>794</v>
      </c>
      <c r="V642" s="17" t="s">
        <v>1758</v>
      </c>
      <c r="W642" s="17" t="s">
        <v>547</v>
      </c>
      <c r="X642" s="17" t="str">
        <f t="shared" si="119"/>
        <v xml:space="preserve">L-TB-121  L-TB-128  L-TB-138  L-TD-142  L-TD-151  L-TD-152  L-TD-153                        </v>
      </c>
      <c r="Y642" s="17" t="s">
        <v>1882</v>
      </c>
      <c r="Z642" s="17" t="s">
        <v>1999</v>
      </c>
      <c r="AA642" s="17" t="s">
        <v>2001</v>
      </c>
      <c r="AB642" s="17" t="s">
        <v>1807</v>
      </c>
      <c r="AC642" s="17" t="s">
        <v>1806</v>
      </c>
      <c r="AD642" s="17" t="s">
        <v>2003</v>
      </c>
      <c r="AE642" s="17" t="s">
        <v>2004</v>
      </c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40" t="s">
        <v>1106</v>
      </c>
      <c r="AS642" s="3">
        <v>190827</v>
      </c>
      <c r="AT642" s="33" t="s">
        <v>803</v>
      </c>
      <c r="AU642" s="44" t="s">
        <v>1123</v>
      </c>
      <c r="AV642" s="45" t="s">
        <v>1014</v>
      </c>
      <c r="AW642" s="44" t="str">
        <f t="shared" si="122"/>
        <v>C-ELLV203-01</v>
      </c>
      <c r="AX642" s="34" t="s">
        <v>1757</v>
      </c>
      <c r="AZ642" s="81" t="str">
        <f t="shared" si="120"/>
        <v>0.6/1kV FR-CVV-S 3C-2.5㎟-C</v>
      </c>
    </row>
    <row r="643" spans="1:52" s="4" customFormat="1" ht="25" hidden="1" customHeight="1">
      <c r="A643" s="60" t="str">
        <f t="shared" si="118"/>
        <v>X</v>
      </c>
      <c r="B643" s="60" t="e">
        <f t="shared" si="114"/>
        <v>#REF!</v>
      </c>
      <c r="C643" s="55" t="str">
        <f t="shared" si="117"/>
        <v>C-ELLV302-01</v>
      </c>
      <c r="D643" s="18" t="s">
        <v>657</v>
      </c>
      <c r="E643" s="51" t="s">
        <v>34</v>
      </c>
      <c r="F643" s="19" t="s">
        <v>764</v>
      </c>
      <c r="G643" s="17" t="s">
        <v>1109</v>
      </c>
      <c r="H643" s="18">
        <v>2.5</v>
      </c>
      <c r="I643" s="18"/>
      <c r="J643" s="18">
        <v>44</v>
      </c>
      <c r="K643" s="56">
        <f t="shared" si="116"/>
        <v>13.5</v>
      </c>
      <c r="L643" s="56">
        <f t="shared" si="121"/>
        <v>143.13999999999999</v>
      </c>
      <c r="M643" s="18" t="s">
        <v>1355</v>
      </c>
      <c r="N643" s="18" t="s">
        <v>2038</v>
      </c>
      <c r="O643" s="18"/>
      <c r="P643" s="18"/>
      <c r="Q643" s="18"/>
      <c r="R643" s="17" t="s">
        <v>792</v>
      </c>
      <c r="S643" s="17" t="s">
        <v>1112</v>
      </c>
      <c r="T643" s="17" t="s">
        <v>11</v>
      </c>
      <c r="U643" s="32" t="s">
        <v>794</v>
      </c>
      <c r="V643" s="17" t="s">
        <v>1758</v>
      </c>
      <c r="W643" s="17" t="s">
        <v>547</v>
      </c>
      <c r="X643" s="17" t="str">
        <f t="shared" si="119"/>
        <v xml:space="preserve">L-TB-133  L-TB-138  L-TD-142  L-TD-151  L-TD-152  L-TD-153                          </v>
      </c>
      <c r="Y643" s="17" t="s">
        <v>1883</v>
      </c>
      <c r="Z643" s="17" t="s">
        <v>1875</v>
      </c>
      <c r="AA643" s="17" t="s">
        <v>1807</v>
      </c>
      <c r="AB643" s="17" t="s">
        <v>1806</v>
      </c>
      <c r="AC643" s="17" t="s">
        <v>2003</v>
      </c>
      <c r="AD643" s="17" t="s">
        <v>2004</v>
      </c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40" t="s">
        <v>1106</v>
      </c>
      <c r="AS643" s="3">
        <v>190827</v>
      </c>
      <c r="AT643" s="33" t="s">
        <v>803</v>
      </c>
      <c r="AU643" s="44" t="s">
        <v>1124</v>
      </c>
      <c r="AV643" s="45" t="s">
        <v>1014</v>
      </c>
      <c r="AW643" s="44" t="str">
        <f t="shared" si="122"/>
        <v>C-ELLV302-01</v>
      </c>
      <c r="AX643" s="34" t="s">
        <v>1757</v>
      </c>
      <c r="AZ643" s="81" t="str">
        <f t="shared" si="120"/>
        <v>0.6/1kV FR-CVV-S 3C-2.5㎟-C</v>
      </c>
    </row>
    <row r="644" spans="1:52" s="4" customFormat="1" ht="25" hidden="1" customHeight="1">
      <c r="A644" s="60" t="str">
        <f t="shared" si="118"/>
        <v>X</v>
      </c>
      <c r="B644" s="60" t="e">
        <f t="shared" si="114"/>
        <v>#REF!</v>
      </c>
      <c r="C644" s="55" t="str">
        <f t="shared" si="117"/>
        <v>C-ELLV303-01</v>
      </c>
      <c r="D644" s="18" t="s">
        <v>657</v>
      </c>
      <c r="E644" s="51" t="s">
        <v>34</v>
      </c>
      <c r="F644" s="19" t="s">
        <v>764</v>
      </c>
      <c r="G644" s="17" t="s">
        <v>1109</v>
      </c>
      <c r="H644" s="18">
        <v>2.5</v>
      </c>
      <c r="I644" s="18"/>
      <c r="J644" s="18">
        <v>45</v>
      </c>
      <c r="K644" s="56">
        <f t="shared" si="116"/>
        <v>13.5</v>
      </c>
      <c r="L644" s="56">
        <f t="shared" si="121"/>
        <v>143.13999999999999</v>
      </c>
      <c r="M644" s="18" t="s">
        <v>1355</v>
      </c>
      <c r="N644" s="18" t="s">
        <v>2038</v>
      </c>
      <c r="O644" s="18"/>
      <c r="P644" s="18"/>
      <c r="Q644" s="18"/>
      <c r="R644" s="17" t="s">
        <v>792</v>
      </c>
      <c r="S644" s="17" t="s">
        <v>1113</v>
      </c>
      <c r="T644" s="17" t="s">
        <v>11</v>
      </c>
      <c r="U644" s="32" t="s">
        <v>794</v>
      </c>
      <c r="V644" s="17" t="s">
        <v>1758</v>
      </c>
      <c r="W644" s="17" t="s">
        <v>547</v>
      </c>
      <c r="X644" s="17" t="str">
        <f t="shared" si="119"/>
        <v xml:space="preserve">L-TB-133  L-TB-138  L-TD-142  L-TD-151  L-TD-152  L-TD-153                          </v>
      </c>
      <c r="Y644" s="17" t="s">
        <v>1883</v>
      </c>
      <c r="Z644" s="17" t="s">
        <v>1875</v>
      </c>
      <c r="AA644" s="17" t="s">
        <v>1807</v>
      </c>
      <c r="AB644" s="17" t="s">
        <v>1806</v>
      </c>
      <c r="AC644" s="17" t="s">
        <v>2003</v>
      </c>
      <c r="AD644" s="17" t="s">
        <v>2004</v>
      </c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40" t="s">
        <v>1106</v>
      </c>
      <c r="AS644" s="3">
        <v>190827</v>
      </c>
      <c r="AT644" s="33" t="s">
        <v>803</v>
      </c>
      <c r="AU644" s="44" t="s">
        <v>1125</v>
      </c>
      <c r="AV644" s="45" t="s">
        <v>1014</v>
      </c>
      <c r="AW644" s="44" t="str">
        <f t="shared" si="122"/>
        <v>C-ELLV303-01</v>
      </c>
      <c r="AX644" s="34" t="s">
        <v>1757</v>
      </c>
      <c r="AZ644" s="81" t="str">
        <f t="shared" si="120"/>
        <v>0.6/1kV FR-CVV-S 3C-2.5㎟-C</v>
      </c>
    </row>
    <row r="645" spans="1:52" s="4" customFormat="1" ht="25" hidden="1" customHeight="1">
      <c r="A645" s="60" t="str">
        <f t="shared" si="118"/>
        <v>X</v>
      </c>
      <c r="B645" s="60" t="e">
        <f t="shared" si="114"/>
        <v>#REF!</v>
      </c>
      <c r="C645" s="55" t="str">
        <f t="shared" si="117"/>
        <v>C-ELLV402-01</v>
      </c>
      <c r="D645" s="18" t="s">
        <v>657</v>
      </c>
      <c r="E645" s="51" t="s">
        <v>34</v>
      </c>
      <c r="F645" s="19" t="s">
        <v>764</v>
      </c>
      <c r="G645" s="17" t="s">
        <v>1109</v>
      </c>
      <c r="H645" s="18">
        <v>2.5</v>
      </c>
      <c r="I645" s="18"/>
      <c r="J645" s="18">
        <v>48</v>
      </c>
      <c r="K645" s="56">
        <f t="shared" si="116"/>
        <v>13.5</v>
      </c>
      <c r="L645" s="56">
        <f t="shared" si="121"/>
        <v>143.13999999999999</v>
      </c>
      <c r="M645" s="18" t="s">
        <v>1355</v>
      </c>
      <c r="N645" s="18" t="s">
        <v>2038</v>
      </c>
      <c r="O645" s="18"/>
      <c r="P645" s="18"/>
      <c r="Q645" s="18"/>
      <c r="R645" s="17" t="s">
        <v>792</v>
      </c>
      <c r="S645" s="17" t="s">
        <v>1114</v>
      </c>
      <c r="T645" s="17" t="s">
        <v>11</v>
      </c>
      <c r="U645" s="32" t="s">
        <v>794</v>
      </c>
      <c r="V645" s="17" t="s">
        <v>1758</v>
      </c>
      <c r="W645" s="17" t="s">
        <v>547</v>
      </c>
      <c r="X645" s="17" t="str">
        <f t="shared" si="119"/>
        <v xml:space="preserve">L-TD-141  L-TD-142  L-TD-151  L-TD-152  L-TD-153                            </v>
      </c>
      <c r="Y645" s="17" t="s">
        <v>1804</v>
      </c>
      <c r="Z645" s="17" t="s">
        <v>1807</v>
      </c>
      <c r="AA645" s="17" t="s">
        <v>1806</v>
      </c>
      <c r="AB645" s="17" t="s">
        <v>2003</v>
      </c>
      <c r="AC645" s="17" t="s">
        <v>2004</v>
      </c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40" t="s">
        <v>1106</v>
      </c>
      <c r="AS645" s="3">
        <v>190827</v>
      </c>
      <c r="AT645" s="33" t="s">
        <v>803</v>
      </c>
      <c r="AU645" s="44" t="s">
        <v>1126</v>
      </c>
      <c r="AV645" s="45" t="s">
        <v>1014</v>
      </c>
      <c r="AW645" s="44" t="str">
        <f t="shared" si="122"/>
        <v>C-ELLV402-01</v>
      </c>
      <c r="AX645" s="34" t="s">
        <v>1757</v>
      </c>
      <c r="AZ645" s="81" t="str">
        <f t="shared" si="120"/>
        <v>0.6/1kV FR-CVV-S 3C-2.5㎟-C</v>
      </c>
    </row>
    <row r="646" spans="1:52" s="4" customFormat="1" ht="25" hidden="1" customHeight="1">
      <c r="A646" s="60" t="str">
        <f t="shared" si="118"/>
        <v>X</v>
      </c>
      <c r="B646" s="60" t="e">
        <f t="shared" si="114"/>
        <v>#REF!</v>
      </c>
      <c r="C646" s="55" t="str">
        <f t="shared" si="117"/>
        <v>C-ELLV403-01</v>
      </c>
      <c r="D646" s="18" t="s">
        <v>657</v>
      </c>
      <c r="E646" s="51" t="s">
        <v>34</v>
      </c>
      <c r="F646" s="19" t="s">
        <v>764</v>
      </c>
      <c r="G646" s="17" t="s">
        <v>1109</v>
      </c>
      <c r="H646" s="18">
        <v>2.5</v>
      </c>
      <c r="I646" s="18"/>
      <c r="J646" s="18">
        <v>49</v>
      </c>
      <c r="K646" s="56">
        <f t="shared" si="116"/>
        <v>13.5</v>
      </c>
      <c r="L646" s="56">
        <f t="shared" si="121"/>
        <v>143.13999999999999</v>
      </c>
      <c r="M646" s="18" t="s">
        <v>1355</v>
      </c>
      <c r="N646" s="18" t="s">
        <v>2037</v>
      </c>
      <c r="O646" s="18"/>
      <c r="P646" s="18"/>
      <c r="Q646" s="18"/>
      <c r="R646" s="17" t="s">
        <v>792</v>
      </c>
      <c r="S646" s="17" t="s">
        <v>1115</v>
      </c>
      <c r="T646" s="17" t="s">
        <v>11</v>
      </c>
      <c r="U646" s="32" t="s">
        <v>794</v>
      </c>
      <c r="V646" s="17" t="s">
        <v>1758</v>
      </c>
      <c r="W646" s="17" t="s">
        <v>547</v>
      </c>
      <c r="X646" s="17" t="str">
        <f t="shared" si="119"/>
        <v xml:space="preserve">L-TD-141  L-TD-142  L-TD-151  L-TD-152  L-TD-153                            </v>
      </c>
      <c r="Y646" s="17" t="s">
        <v>1804</v>
      </c>
      <c r="Z646" s="17" t="s">
        <v>1807</v>
      </c>
      <c r="AA646" s="17" t="s">
        <v>1806</v>
      </c>
      <c r="AB646" s="17" t="s">
        <v>2003</v>
      </c>
      <c r="AC646" s="17" t="s">
        <v>2004</v>
      </c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40" t="s">
        <v>1106</v>
      </c>
      <c r="AS646" s="3">
        <v>190827</v>
      </c>
      <c r="AT646" s="33" t="s">
        <v>803</v>
      </c>
      <c r="AU646" s="44" t="s">
        <v>1127</v>
      </c>
      <c r="AV646" s="45" t="s">
        <v>1014</v>
      </c>
      <c r="AW646" s="44" t="str">
        <f t="shared" si="122"/>
        <v>C-ELLV403-01</v>
      </c>
      <c r="AX646" s="34" t="s">
        <v>1757</v>
      </c>
      <c r="AZ646" s="81" t="str">
        <f t="shared" si="120"/>
        <v>0.6/1kV FR-CVV-S 3C-2.5㎟-C</v>
      </c>
    </row>
    <row r="647" spans="1:52" s="4" customFormat="1" ht="25" hidden="1" customHeight="1">
      <c r="A647" s="60" t="str">
        <f t="shared" si="118"/>
        <v>X</v>
      </c>
      <c r="B647" s="60" t="e">
        <f t="shared" si="114"/>
        <v>#REF!</v>
      </c>
      <c r="C647" s="55" t="str">
        <f t="shared" si="117"/>
        <v>C-ELLV502-01</v>
      </c>
      <c r="D647" s="18" t="s">
        <v>657</v>
      </c>
      <c r="E647" s="51" t="s">
        <v>34</v>
      </c>
      <c r="F647" s="19" t="s">
        <v>764</v>
      </c>
      <c r="G647" s="17" t="s">
        <v>1109</v>
      </c>
      <c r="H647" s="18">
        <v>2.5</v>
      </c>
      <c r="I647" s="18"/>
      <c r="J647" s="18">
        <v>38</v>
      </c>
      <c r="K647" s="56">
        <f t="shared" si="116"/>
        <v>13.5</v>
      </c>
      <c r="L647" s="56">
        <f t="shared" si="121"/>
        <v>143.13999999999999</v>
      </c>
      <c r="M647" s="18" t="s">
        <v>1355</v>
      </c>
      <c r="N647" s="18" t="s">
        <v>2042</v>
      </c>
      <c r="O647" s="18"/>
      <c r="P647" s="18"/>
      <c r="Q647" s="18"/>
      <c r="R647" s="17" t="s">
        <v>792</v>
      </c>
      <c r="S647" s="17" t="s">
        <v>1116</v>
      </c>
      <c r="T647" s="17" t="s">
        <v>11</v>
      </c>
      <c r="U647" s="32" t="s">
        <v>794</v>
      </c>
      <c r="V647" s="17" t="s">
        <v>1758</v>
      </c>
      <c r="W647" s="17" t="s">
        <v>547</v>
      </c>
      <c r="X647" s="17" t="str">
        <f t="shared" si="119"/>
        <v xml:space="preserve">L-TB-120  L-TB-123  L-TB-135  L-TD-140  L-TD-141  L-TD-142  L-TD-151  L-TD-152  L-TD-153                    </v>
      </c>
      <c r="Y647" s="17" t="s">
        <v>2010</v>
      </c>
      <c r="Z647" s="17" t="s">
        <v>2008</v>
      </c>
      <c r="AA647" s="17" t="s">
        <v>2009</v>
      </c>
      <c r="AB647" s="17" t="s">
        <v>1803</v>
      </c>
      <c r="AC647" s="17" t="s">
        <v>1804</v>
      </c>
      <c r="AD647" s="17" t="s">
        <v>1807</v>
      </c>
      <c r="AE647" s="17" t="s">
        <v>1806</v>
      </c>
      <c r="AF647" s="17" t="s">
        <v>2003</v>
      </c>
      <c r="AG647" s="17" t="s">
        <v>2004</v>
      </c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40" t="s">
        <v>1106</v>
      </c>
      <c r="AS647" s="3">
        <v>190827</v>
      </c>
      <c r="AT647" s="33" t="s">
        <v>803</v>
      </c>
      <c r="AU647" s="44" t="s">
        <v>1128</v>
      </c>
      <c r="AV647" s="45" t="s">
        <v>1014</v>
      </c>
      <c r="AW647" s="44" t="str">
        <f t="shared" ref="AW647:AW652" si="123">IF(AT647="","",CONCATENATE(AT647,"-",AU647,"-",AV647))</f>
        <v>C-ELLV502-01</v>
      </c>
      <c r="AX647" s="34" t="s">
        <v>1757</v>
      </c>
      <c r="AZ647" s="81" t="str">
        <f t="shared" si="120"/>
        <v>0.6/1kV FR-CVV-S 3C-2.5㎟-C</v>
      </c>
    </row>
    <row r="648" spans="1:52" s="4" customFormat="1" ht="25" hidden="1" customHeight="1">
      <c r="A648" s="60" t="str">
        <f t="shared" si="118"/>
        <v>X</v>
      </c>
      <c r="B648" s="60" t="e">
        <f t="shared" si="114"/>
        <v>#REF!</v>
      </c>
      <c r="C648" s="55" t="str">
        <f t="shared" si="117"/>
        <v>C-ELLV503-01</v>
      </c>
      <c r="D648" s="18" t="s">
        <v>657</v>
      </c>
      <c r="E648" s="51" t="s">
        <v>34</v>
      </c>
      <c r="F648" s="19" t="s">
        <v>764</v>
      </c>
      <c r="G648" s="17" t="s">
        <v>1109</v>
      </c>
      <c r="H648" s="18">
        <v>2.5</v>
      </c>
      <c r="I648" s="18"/>
      <c r="J648" s="18">
        <v>39</v>
      </c>
      <c r="K648" s="56">
        <f t="shared" si="116"/>
        <v>13.5</v>
      </c>
      <c r="L648" s="56">
        <f t="shared" si="121"/>
        <v>143.13999999999999</v>
      </c>
      <c r="M648" s="18" t="s">
        <v>1355</v>
      </c>
      <c r="N648" s="18" t="s">
        <v>2037</v>
      </c>
      <c r="O648" s="18"/>
      <c r="P648" s="18"/>
      <c r="Q648" s="18"/>
      <c r="R648" s="17" t="s">
        <v>792</v>
      </c>
      <c r="S648" s="17" t="s">
        <v>382</v>
      </c>
      <c r="T648" s="17" t="s">
        <v>11</v>
      </c>
      <c r="U648" s="32" t="s">
        <v>794</v>
      </c>
      <c r="V648" s="17" t="s">
        <v>1758</v>
      </c>
      <c r="W648" s="17" t="s">
        <v>547</v>
      </c>
      <c r="X648" s="17" t="str">
        <f t="shared" si="119"/>
        <v xml:space="preserve">L-TB-120  L-TB-123  L-TB-135  L-TD-140  L-TD-141  L-TD-142  L-TD-151  L-TD-152  L-TD-153                    </v>
      </c>
      <c r="Y648" s="17" t="s">
        <v>2010</v>
      </c>
      <c r="Z648" s="17" t="s">
        <v>2008</v>
      </c>
      <c r="AA648" s="17" t="s">
        <v>2009</v>
      </c>
      <c r="AB648" s="17" t="s">
        <v>1803</v>
      </c>
      <c r="AC648" s="17" t="s">
        <v>1804</v>
      </c>
      <c r="AD648" s="17" t="s">
        <v>1807</v>
      </c>
      <c r="AE648" s="17" t="s">
        <v>1806</v>
      </c>
      <c r="AF648" s="17" t="s">
        <v>2003</v>
      </c>
      <c r="AG648" s="17" t="s">
        <v>2004</v>
      </c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40" t="s">
        <v>1106</v>
      </c>
      <c r="AS648" s="3">
        <v>190827</v>
      </c>
      <c r="AT648" s="33" t="s">
        <v>803</v>
      </c>
      <c r="AU648" s="44" t="s">
        <v>1129</v>
      </c>
      <c r="AV648" s="45" t="s">
        <v>1014</v>
      </c>
      <c r="AW648" s="44" t="str">
        <f t="shared" si="123"/>
        <v>C-ELLV503-01</v>
      </c>
      <c r="AX648" s="34" t="s">
        <v>1757</v>
      </c>
      <c r="AZ648" s="81" t="str">
        <f t="shared" si="120"/>
        <v>0.6/1kV FR-CVV-S 3C-2.5㎟-C</v>
      </c>
    </row>
    <row r="649" spans="1:52" s="4" customFormat="1" ht="25" hidden="1" customHeight="1">
      <c r="A649" s="60" t="str">
        <f t="shared" si="118"/>
        <v>X</v>
      </c>
      <c r="B649" s="60" t="e">
        <f t="shared" si="114"/>
        <v>#REF!</v>
      </c>
      <c r="C649" s="55" t="str">
        <f t="shared" si="117"/>
        <v>C-ELLV602-01</v>
      </c>
      <c r="D649" s="18" t="s">
        <v>657</v>
      </c>
      <c r="E649" s="51" t="s">
        <v>34</v>
      </c>
      <c r="F649" s="19" t="s">
        <v>764</v>
      </c>
      <c r="G649" s="17" t="s">
        <v>1109</v>
      </c>
      <c r="H649" s="18">
        <v>2.5</v>
      </c>
      <c r="I649" s="18"/>
      <c r="J649" s="18">
        <v>43</v>
      </c>
      <c r="K649" s="56">
        <f t="shared" si="116"/>
        <v>13.5</v>
      </c>
      <c r="L649" s="56">
        <f t="shared" si="121"/>
        <v>143.13999999999999</v>
      </c>
      <c r="M649" s="18" t="s">
        <v>1355</v>
      </c>
      <c r="N649" s="18" t="s">
        <v>2038</v>
      </c>
      <c r="O649" s="18"/>
      <c r="P649" s="18"/>
      <c r="Q649" s="18"/>
      <c r="R649" s="17" t="s">
        <v>792</v>
      </c>
      <c r="S649" s="17" t="s">
        <v>1117</v>
      </c>
      <c r="T649" s="17" t="s">
        <v>11</v>
      </c>
      <c r="U649" s="32" t="s">
        <v>794</v>
      </c>
      <c r="V649" s="17" t="s">
        <v>1758</v>
      </c>
      <c r="W649" s="17" t="s">
        <v>547</v>
      </c>
      <c r="X649" s="17" t="str">
        <f t="shared" si="119"/>
        <v xml:space="preserve">L-TB-132  L-TB-135  L-TD-140  L-TD-141  L-TD-142  L-TD-151  L-TD-152  L-TD-153                      </v>
      </c>
      <c r="Y649" s="17" t="s">
        <v>2011</v>
      </c>
      <c r="Z649" s="17" t="s">
        <v>2009</v>
      </c>
      <c r="AA649" s="17" t="s">
        <v>1803</v>
      </c>
      <c r="AB649" s="17" t="s">
        <v>1804</v>
      </c>
      <c r="AC649" s="17" t="s">
        <v>1807</v>
      </c>
      <c r="AD649" s="17" t="s">
        <v>1806</v>
      </c>
      <c r="AE649" s="17" t="s">
        <v>2003</v>
      </c>
      <c r="AF649" s="17" t="s">
        <v>2004</v>
      </c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40" t="s">
        <v>1106</v>
      </c>
      <c r="AS649" s="3">
        <v>190827</v>
      </c>
      <c r="AT649" s="33" t="s">
        <v>803</v>
      </c>
      <c r="AU649" s="44" t="s">
        <v>1130</v>
      </c>
      <c r="AV649" s="45" t="s">
        <v>1014</v>
      </c>
      <c r="AW649" s="44" t="str">
        <f t="shared" si="123"/>
        <v>C-ELLV602-01</v>
      </c>
      <c r="AX649" s="34" t="s">
        <v>1757</v>
      </c>
      <c r="AZ649" s="81" t="str">
        <f t="shared" si="120"/>
        <v>0.6/1kV FR-CVV-S 3C-2.5㎟-C</v>
      </c>
    </row>
    <row r="650" spans="1:52" s="4" customFormat="1" ht="25" hidden="1" customHeight="1">
      <c r="A650" s="60" t="str">
        <f t="shared" si="118"/>
        <v>X</v>
      </c>
      <c r="B650" s="60" t="e">
        <f t="shared" si="114"/>
        <v>#REF!</v>
      </c>
      <c r="C650" s="55" t="str">
        <f t="shared" si="117"/>
        <v>C-ELLV603-01</v>
      </c>
      <c r="D650" s="18" t="s">
        <v>657</v>
      </c>
      <c r="E650" s="51" t="s">
        <v>34</v>
      </c>
      <c r="F650" s="19" t="s">
        <v>764</v>
      </c>
      <c r="G650" s="17" t="s">
        <v>1109</v>
      </c>
      <c r="H650" s="18">
        <v>2.5</v>
      </c>
      <c r="I650" s="18"/>
      <c r="J650" s="18">
        <v>44</v>
      </c>
      <c r="K650" s="56">
        <f t="shared" si="116"/>
        <v>13.5</v>
      </c>
      <c r="L650" s="56">
        <f t="shared" si="121"/>
        <v>143.13999999999999</v>
      </c>
      <c r="M650" s="18" t="s">
        <v>1355</v>
      </c>
      <c r="N650" s="18" t="s">
        <v>2042</v>
      </c>
      <c r="O650" s="18"/>
      <c r="P650" s="18"/>
      <c r="Q650" s="18"/>
      <c r="R650" s="17" t="s">
        <v>792</v>
      </c>
      <c r="S650" s="17" t="s">
        <v>1118</v>
      </c>
      <c r="T650" s="17" t="s">
        <v>11</v>
      </c>
      <c r="U650" s="32" t="s">
        <v>794</v>
      </c>
      <c r="V650" s="17" t="s">
        <v>1758</v>
      </c>
      <c r="W650" s="17" t="s">
        <v>547</v>
      </c>
      <c r="X650" s="17" t="str">
        <f t="shared" si="119"/>
        <v xml:space="preserve">L-TB-132  L-TB-135  L-TD-140  L-TD-141  L-TD-142  L-TD-151  L-TD-152  L-TD-153                      </v>
      </c>
      <c r="Y650" s="17" t="s">
        <v>2011</v>
      </c>
      <c r="Z650" s="17" t="s">
        <v>2009</v>
      </c>
      <c r="AA650" s="17" t="s">
        <v>1803</v>
      </c>
      <c r="AB650" s="17" t="s">
        <v>1804</v>
      </c>
      <c r="AC650" s="17" t="s">
        <v>1807</v>
      </c>
      <c r="AD650" s="17" t="s">
        <v>1806</v>
      </c>
      <c r="AE650" s="17" t="s">
        <v>2003</v>
      </c>
      <c r="AF650" s="17" t="s">
        <v>2004</v>
      </c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40" t="s">
        <v>1106</v>
      </c>
      <c r="AS650" s="3">
        <v>190827</v>
      </c>
      <c r="AT650" s="33" t="s">
        <v>803</v>
      </c>
      <c r="AU650" s="44" t="s">
        <v>1131</v>
      </c>
      <c r="AV650" s="45" t="s">
        <v>1014</v>
      </c>
      <c r="AW650" s="44" t="str">
        <f t="shared" si="123"/>
        <v>C-ELLV603-01</v>
      </c>
      <c r="AX650" s="34" t="s">
        <v>1757</v>
      </c>
      <c r="AZ650" s="81" t="str">
        <f t="shared" si="120"/>
        <v>0.6/1kV FR-CVV-S 3C-2.5㎟-C</v>
      </c>
    </row>
    <row r="651" spans="1:52" s="4" customFormat="1" ht="25" hidden="1" customHeight="1">
      <c r="A651" s="60" t="str">
        <f t="shared" si="118"/>
        <v>X</v>
      </c>
      <c r="B651" s="60" t="e">
        <f t="shared" si="114"/>
        <v>#REF!</v>
      </c>
      <c r="C651" s="55" t="str">
        <f t="shared" si="117"/>
        <v>C-ELLV702-01</v>
      </c>
      <c r="D651" s="18" t="s">
        <v>657</v>
      </c>
      <c r="E651" s="51" t="s">
        <v>34</v>
      </c>
      <c r="F651" s="19" t="s">
        <v>764</v>
      </c>
      <c r="G651" s="17" t="s">
        <v>1109</v>
      </c>
      <c r="H651" s="18">
        <v>2.5</v>
      </c>
      <c r="I651" s="18"/>
      <c r="J651" s="18">
        <v>34</v>
      </c>
      <c r="K651" s="56">
        <f t="shared" si="116"/>
        <v>13.5</v>
      </c>
      <c r="L651" s="56">
        <f t="shared" si="121"/>
        <v>143.13999999999999</v>
      </c>
      <c r="M651" s="18" t="s">
        <v>1355</v>
      </c>
      <c r="N651" s="18" t="s">
        <v>2037</v>
      </c>
      <c r="O651" s="18"/>
      <c r="P651" s="18"/>
      <c r="Q651" s="18"/>
      <c r="R651" s="17" t="s">
        <v>792</v>
      </c>
      <c r="S651" s="17" t="s">
        <v>1119</v>
      </c>
      <c r="T651" s="17" t="s">
        <v>11</v>
      </c>
      <c r="U651" s="32" t="s">
        <v>794</v>
      </c>
      <c r="V651" s="17" t="s">
        <v>1758</v>
      </c>
      <c r="W651" s="17" t="s">
        <v>547</v>
      </c>
      <c r="X651" s="17" t="str">
        <f t="shared" si="119"/>
        <v xml:space="preserve">L-TD-140  L-TD-141  L-TD-142  L-TD-151  L-TD-152  L-TD-153                          </v>
      </c>
      <c r="Y651" s="17" t="s">
        <v>1803</v>
      </c>
      <c r="Z651" s="17" t="s">
        <v>1804</v>
      </c>
      <c r="AA651" s="17" t="s">
        <v>1807</v>
      </c>
      <c r="AB651" s="17" t="s">
        <v>1806</v>
      </c>
      <c r="AC651" s="17" t="s">
        <v>2003</v>
      </c>
      <c r="AD651" s="17" t="s">
        <v>2004</v>
      </c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40" t="s">
        <v>1106</v>
      </c>
      <c r="AS651" s="3">
        <v>190827</v>
      </c>
      <c r="AT651" s="33" t="s">
        <v>803</v>
      </c>
      <c r="AU651" s="44" t="s">
        <v>1132</v>
      </c>
      <c r="AV651" s="45" t="s">
        <v>1014</v>
      </c>
      <c r="AW651" s="44" t="str">
        <f t="shared" si="123"/>
        <v>C-ELLV702-01</v>
      </c>
      <c r="AX651" s="34" t="s">
        <v>1757</v>
      </c>
      <c r="AZ651" s="81" t="str">
        <f t="shared" si="120"/>
        <v>0.6/1kV FR-CVV-S 3C-2.5㎟-C</v>
      </c>
    </row>
    <row r="652" spans="1:52" s="4" customFormat="1" ht="25" hidden="1" customHeight="1">
      <c r="A652" s="60" t="str">
        <f t="shared" si="118"/>
        <v>X</v>
      </c>
      <c r="B652" s="60" t="e">
        <f t="shared" si="114"/>
        <v>#REF!</v>
      </c>
      <c r="C652" s="55" t="str">
        <f t="shared" si="117"/>
        <v>C-ELLV703-01</v>
      </c>
      <c r="D652" s="18" t="s">
        <v>657</v>
      </c>
      <c r="E652" s="51" t="s">
        <v>34</v>
      </c>
      <c r="F652" s="19" t="s">
        <v>764</v>
      </c>
      <c r="G652" s="17" t="s">
        <v>1109</v>
      </c>
      <c r="H652" s="18">
        <v>2.5</v>
      </c>
      <c r="I652" s="18"/>
      <c r="J652" s="18">
        <v>35</v>
      </c>
      <c r="K652" s="56">
        <f t="shared" si="116"/>
        <v>13.5</v>
      </c>
      <c r="L652" s="56">
        <f t="shared" si="121"/>
        <v>143.13999999999999</v>
      </c>
      <c r="M652" s="18" t="s">
        <v>1355</v>
      </c>
      <c r="N652" s="18" t="s">
        <v>2037</v>
      </c>
      <c r="O652" s="18"/>
      <c r="P652" s="18"/>
      <c r="Q652" s="18"/>
      <c r="R652" s="17" t="s">
        <v>792</v>
      </c>
      <c r="S652" s="17" t="s">
        <v>1120</v>
      </c>
      <c r="T652" s="17" t="s">
        <v>11</v>
      </c>
      <c r="U652" s="32" t="s">
        <v>794</v>
      </c>
      <c r="V652" s="17" t="s">
        <v>1758</v>
      </c>
      <c r="W652" s="17" t="s">
        <v>547</v>
      </c>
      <c r="X652" s="17" t="str">
        <f t="shared" si="119"/>
        <v xml:space="preserve">L-TD-140  L-TD-141  L-TD-142  L-TD-151  L-TD-152  L-TD-153                          </v>
      </c>
      <c r="Y652" s="17" t="s">
        <v>1803</v>
      </c>
      <c r="Z652" s="17" t="s">
        <v>1804</v>
      </c>
      <c r="AA652" s="17" t="s">
        <v>1807</v>
      </c>
      <c r="AB652" s="17" t="s">
        <v>1806</v>
      </c>
      <c r="AC652" s="17" t="s">
        <v>2003</v>
      </c>
      <c r="AD652" s="17" t="s">
        <v>2004</v>
      </c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40" t="s">
        <v>1106</v>
      </c>
      <c r="AS652" s="3">
        <v>190827</v>
      </c>
      <c r="AT652" s="33" t="s">
        <v>803</v>
      </c>
      <c r="AU652" s="44" t="s">
        <v>1133</v>
      </c>
      <c r="AV652" s="45" t="s">
        <v>1014</v>
      </c>
      <c r="AW652" s="44" t="str">
        <f t="shared" si="123"/>
        <v>C-ELLV703-01</v>
      </c>
      <c r="AX652" s="34" t="s">
        <v>1757</v>
      </c>
      <c r="AZ652" s="81" t="str">
        <f t="shared" si="120"/>
        <v>0.6/1kV FR-CVV-S 3C-2.5㎟-C</v>
      </c>
    </row>
    <row r="653" spans="1:52" s="4" customFormat="1" ht="24.75" hidden="1" customHeight="1">
      <c r="A653" s="60" t="str">
        <f t="shared" si="118"/>
        <v>X</v>
      </c>
      <c r="B653" s="60" t="e">
        <f t="shared" si="114"/>
        <v>#REF!</v>
      </c>
      <c r="C653" s="55" t="str">
        <f t="shared" si="117"/>
        <v>C-ELLV802-01</v>
      </c>
      <c r="D653" s="18" t="s">
        <v>657</v>
      </c>
      <c r="E653" s="51" t="s">
        <v>34</v>
      </c>
      <c r="F653" s="19" t="s">
        <v>764</v>
      </c>
      <c r="G653" s="17" t="s">
        <v>499</v>
      </c>
      <c r="H653" s="18">
        <v>2.5</v>
      </c>
      <c r="I653" s="18"/>
      <c r="J653" s="18">
        <v>57</v>
      </c>
      <c r="K653" s="56">
        <f t="shared" si="116"/>
        <v>13.5</v>
      </c>
      <c r="L653" s="56">
        <f t="shared" si="121"/>
        <v>143.13999999999999</v>
      </c>
      <c r="M653" s="18" t="s">
        <v>1355</v>
      </c>
      <c r="N653" s="18" t="s">
        <v>2037</v>
      </c>
      <c r="O653" s="18"/>
      <c r="P653" s="18"/>
      <c r="Q653" s="18"/>
      <c r="R653" s="17" t="s">
        <v>792</v>
      </c>
      <c r="S653" s="17" t="s">
        <v>1174</v>
      </c>
      <c r="T653" s="17" t="s">
        <v>1178</v>
      </c>
      <c r="U653" s="32" t="s">
        <v>794</v>
      </c>
      <c r="V653" s="17" t="s">
        <v>1758</v>
      </c>
      <c r="W653" s="17" t="s">
        <v>547</v>
      </c>
      <c r="X653" s="17" t="str">
        <f t="shared" si="119"/>
        <v xml:space="preserve">L-TB-129  L-TB-128  L-TB-138  L-TD-142  L-TD-151  L-TD-152  L-TD-153                        </v>
      </c>
      <c r="Y653" s="17" t="s">
        <v>1873</v>
      </c>
      <c r="Z653" s="17" t="s">
        <v>1999</v>
      </c>
      <c r="AA653" s="17" t="s">
        <v>2001</v>
      </c>
      <c r="AB653" s="17" t="s">
        <v>1807</v>
      </c>
      <c r="AC653" s="17" t="s">
        <v>1806</v>
      </c>
      <c r="AD653" s="17" t="s">
        <v>2003</v>
      </c>
      <c r="AE653" s="17" t="s">
        <v>2004</v>
      </c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40" t="s">
        <v>1759</v>
      </c>
      <c r="AS653" s="3">
        <v>190827</v>
      </c>
      <c r="AT653" s="33" t="s">
        <v>657</v>
      </c>
      <c r="AU653" s="44" t="s">
        <v>1761</v>
      </c>
      <c r="AV653" s="45" t="s">
        <v>1014</v>
      </c>
      <c r="AW653" s="44" t="str">
        <f>IF(AT653="","",CONCATENATE(AT653,"-",AU653,"-",AV653))</f>
        <v>C-ELLV802-01</v>
      </c>
      <c r="AX653" s="34" t="s">
        <v>1757</v>
      </c>
      <c r="AZ653" s="81" t="str">
        <f t="shared" si="120"/>
        <v>0.6/1kV FR-CVV-S 3C-2.5㎟-C</v>
      </c>
    </row>
    <row r="654" spans="1:52" s="4" customFormat="1" ht="25" hidden="1" customHeight="1">
      <c r="A654" s="60" t="str">
        <f t="shared" si="118"/>
        <v>X</v>
      </c>
      <c r="B654" s="60" t="e">
        <f t="shared" si="114"/>
        <v>#REF!</v>
      </c>
      <c r="C654" s="55" t="str">
        <f t="shared" si="117"/>
        <v>C-ELLV902-01</v>
      </c>
      <c r="D654" s="18" t="s">
        <v>657</v>
      </c>
      <c r="E654" s="51" t="s">
        <v>34</v>
      </c>
      <c r="F654" s="19" t="s">
        <v>764</v>
      </c>
      <c r="G654" s="17" t="s">
        <v>499</v>
      </c>
      <c r="H654" s="18">
        <v>2.5</v>
      </c>
      <c r="I654" s="18"/>
      <c r="J654" s="18">
        <v>57</v>
      </c>
      <c r="K654" s="56">
        <f t="shared" si="116"/>
        <v>13.5</v>
      </c>
      <c r="L654" s="56">
        <f t="shared" si="121"/>
        <v>143.13999999999999</v>
      </c>
      <c r="M654" s="18" t="s">
        <v>1355</v>
      </c>
      <c r="N654" s="18" t="s">
        <v>2037</v>
      </c>
      <c r="O654" s="18"/>
      <c r="P654" s="18"/>
      <c r="Q654" s="18"/>
      <c r="R654" s="17" t="s">
        <v>792</v>
      </c>
      <c r="S654" s="17" t="s">
        <v>1175</v>
      </c>
      <c r="T654" s="17" t="s">
        <v>1178</v>
      </c>
      <c r="U654" s="32" t="s">
        <v>794</v>
      </c>
      <c r="V654" s="17" t="s">
        <v>1758</v>
      </c>
      <c r="W654" s="17" t="s">
        <v>547</v>
      </c>
      <c r="X654" s="17" t="str">
        <f t="shared" si="119"/>
        <v xml:space="preserve">L-TB-130  L-TB-138  L-TD-142  L-TD-151  L-TD-152  L-TD-153                          </v>
      </c>
      <c r="Y654" s="17" t="s">
        <v>1805</v>
      </c>
      <c r="Z654" s="17" t="s">
        <v>2001</v>
      </c>
      <c r="AA654" s="17" t="s">
        <v>1807</v>
      </c>
      <c r="AB654" s="17" t="s">
        <v>1806</v>
      </c>
      <c r="AC654" s="17" t="s">
        <v>2003</v>
      </c>
      <c r="AD654" s="17" t="s">
        <v>2004</v>
      </c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40" t="s">
        <v>1759</v>
      </c>
      <c r="AS654" s="3">
        <v>190827</v>
      </c>
      <c r="AT654" s="33" t="s">
        <v>657</v>
      </c>
      <c r="AU654" s="44" t="s">
        <v>1763</v>
      </c>
      <c r="AV654" s="45" t="s">
        <v>1014</v>
      </c>
      <c r="AW654" s="44" t="str">
        <f>IF(AT654="","",CONCATENATE(AT654,"-",AU654,"-",AV654))</f>
        <v>C-ELLV902-01</v>
      </c>
      <c r="AX654" s="34" t="s">
        <v>1757</v>
      </c>
      <c r="AZ654" s="81" t="str">
        <f t="shared" si="120"/>
        <v>0.6/1kV FR-CVV-S 3C-2.5㎟-C</v>
      </c>
    </row>
    <row r="655" spans="1:52" s="4" customFormat="1" ht="25" hidden="1" customHeight="1">
      <c r="A655" s="60" t="str">
        <f t="shared" si="118"/>
        <v>X</v>
      </c>
      <c r="B655" s="60"/>
      <c r="C655" s="55" t="str">
        <f t="shared" si="117"/>
        <v/>
      </c>
      <c r="D655" s="18"/>
      <c r="E655" s="51"/>
      <c r="F655" s="19"/>
      <c r="G655" s="17"/>
      <c r="H655" s="18"/>
      <c r="I655" s="18"/>
      <c r="J655" s="18"/>
      <c r="K655" s="56" t="str">
        <f t="shared" si="116"/>
        <v/>
      </c>
      <c r="L655" s="18"/>
      <c r="M655" s="18"/>
      <c r="N655" s="18"/>
      <c r="O655" s="18"/>
      <c r="P655" s="18"/>
      <c r="Q655" s="18"/>
      <c r="R655" s="17"/>
      <c r="S655" s="17"/>
      <c r="T655" s="17"/>
      <c r="U655" s="17"/>
      <c r="V655" s="17"/>
      <c r="W655" s="17"/>
      <c r="X655" s="17" t="str">
        <f t="shared" si="119"/>
        <v/>
      </c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40"/>
      <c r="AT655" s="33"/>
      <c r="AU655" s="33"/>
      <c r="AV655" s="33"/>
      <c r="AW655" s="33" t="str">
        <f>IF(AT655="","",CONCATENATE(AT655,"-",AU655,"-",AV655))</f>
        <v/>
      </c>
      <c r="AX655" s="33"/>
      <c r="AZ655" s="81" t="str">
        <f t="shared" si="120"/>
        <v/>
      </c>
    </row>
    <row r="656" spans="1:52" ht="25" hidden="1" customHeight="1">
      <c r="A656" s="60" t="str">
        <f t="shared" ref="A656" si="124">IFERROR(IF(MATCH($A$18,Y656:AQ656,0),"O","X"),"X")</f>
        <v>X</v>
      </c>
      <c r="B656" s="60" t="e">
        <f t="shared" ref="B656:B721" si="125">IF(C655="",B654+1,B655+1)</f>
        <v>#REF!</v>
      </c>
      <c r="C656" s="55" t="str">
        <f t="shared" si="117"/>
        <v>T-ELUPSBC001-01</v>
      </c>
      <c r="D656" s="18" t="s">
        <v>2458</v>
      </c>
      <c r="E656" s="52" t="s">
        <v>763</v>
      </c>
      <c r="F656" s="19" t="s">
        <v>552</v>
      </c>
      <c r="G656" s="17" t="s">
        <v>14</v>
      </c>
      <c r="H656" s="18" t="s">
        <v>7</v>
      </c>
      <c r="I656" s="18"/>
      <c r="J656" s="18">
        <v>25</v>
      </c>
      <c r="K656" s="56">
        <f t="shared" si="116"/>
        <v>9</v>
      </c>
      <c r="L656" s="56">
        <f t="shared" ref="L656" si="126">ROUNDUP(PI()*((K656/2)*(K656/2)),2)</f>
        <v>63.62</v>
      </c>
      <c r="M656" s="18" t="s">
        <v>1355</v>
      </c>
      <c r="N656" s="18" t="s">
        <v>763</v>
      </c>
      <c r="O656" s="18"/>
      <c r="P656" s="18"/>
      <c r="Q656" s="18"/>
      <c r="R656" s="17" t="s">
        <v>792</v>
      </c>
      <c r="S656" s="17" t="s">
        <v>631</v>
      </c>
      <c r="T656" s="17" t="s">
        <v>632</v>
      </c>
      <c r="U656" s="32" t="s">
        <v>794</v>
      </c>
      <c r="V656" s="17" t="s">
        <v>2506</v>
      </c>
      <c r="W656" s="17" t="s">
        <v>547</v>
      </c>
      <c r="X656" s="17" t="str">
        <f t="shared" ref="X656" si="127">IF(Y656="","",CONCATENATE(Y656,"  ",Z656,"  ",AA656,"  ",AB656,"  ",AC656,"  ",AD656,"  ",AE656,"  ",AF656,"  ",AG656,"  ",AH656,"  ",AI656,"  ",AJ656,"  ",AK656,"  ",AL656,"  ",AM656,"  ",AN656,"  ",AO656,"  ",AP656,"  ",AQ656))</f>
        <v xml:space="preserve">X-TN-151  X-TN-152  X-TN-153                                </v>
      </c>
      <c r="Y656" s="17" t="s">
        <v>2459</v>
      </c>
      <c r="Z656" s="17" t="s">
        <v>2460</v>
      </c>
      <c r="AA656" s="17" t="s">
        <v>2461</v>
      </c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40"/>
      <c r="AS656" s="3">
        <v>191022</v>
      </c>
      <c r="AT656" s="33" t="s">
        <v>809</v>
      </c>
      <c r="AU656" s="44" t="s">
        <v>1070</v>
      </c>
      <c r="AV656" s="45" t="s">
        <v>1014</v>
      </c>
      <c r="AW656" s="44" t="str">
        <f t="shared" ref="AW656" si="128">IF(AT656="","",CONCATENATE(AT656,"-",AU656,"-",AV656))</f>
        <v>T-ELUPSBC001-01</v>
      </c>
      <c r="AX656" s="34" t="s">
        <v>1756</v>
      </c>
      <c r="AZ656" s="81" t="str">
        <f t="shared" ref="AZ656" si="129">IF(F656="","",CONCATENATE(E656," ",F656," ",G656,"-",H656,"㎟","-",D656))</f>
        <v>- UL2919(RS485) 2P-24AWG㎟-S</v>
      </c>
    </row>
    <row r="657" spans="1:52" s="7" customFormat="1" ht="25" hidden="1" customHeight="1">
      <c r="A657" s="60" t="str">
        <f t="shared" si="118"/>
        <v>X</v>
      </c>
      <c r="B657" s="60"/>
      <c r="C657" s="55" t="str">
        <f t="shared" si="117"/>
        <v/>
      </c>
      <c r="D657" s="18"/>
      <c r="E657" s="51"/>
      <c r="F657" s="20"/>
      <c r="G657" s="17"/>
      <c r="H657" s="18"/>
      <c r="I657" s="18"/>
      <c r="J657" s="18"/>
      <c r="K657" s="56" t="str">
        <f t="shared" si="116"/>
        <v/>
      </c>
      <c r="L657" s="18"/>
      <c r="M657" s="18"/>
      <c r="N657" s="18"/>
      <c r="O657" s="18"/>
      <c r="P657" s="18"/>
      <c r="Q657" s="18"/>
      <c r="R657" s="17"/>
      <c r="S657" s="17"/>
      <c r="T657" s="17"/>
      <c r="U657" s="17"/>
      <c r="V657" s="17"/>
      <c r="W657" s="17"/>
      <c r="X657" s="17" t="str">
        <f t="shared" si="119"/>
        <v/>
      </c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40"/>
      <c r="AS657" s="1"/>
      <c r="AT657" s="34"/>
      <c r="AU657" s="34"/>
      <c r="AV657" s="34"/>
      <c r="AW657" s="33" t="str">
        <f t="shared" ref="AW657:AW706" si="130">IF(AT657="","",CONCATENATE(AT657,"-",AU657,"-",AV657))</f>
        <v/>
      </c>
      <c r="AX657" s="34"/>
      <c r="AZ657" s="81" t="str">
        <f t="shared" si="120"/>
        <v/>
      </c>
    </row>
    <row r="658" spans="1:52" s="7" customFormat="1" ht="25" hidden="1" customHeight="1">
      <c r="A658" s="60" t="str">
        <f t="shared" si="118"/>
        <v>X</v>
      </c>
      <c r="B658" s="60" t="e">
        <f t="shared" si="125"/>
        <v>#REF!</v>
      </c>
      <c r="C658" s="55" t="str">
        <f t="shared" ref="C658:C680" si="131">AW658</f>
        <v>C-ELAVR001-02</v>
      </c>
      <c r="D658" s="18" t="s">
        <v>661</v>
      </c>
      <c r="E658" s="51" t="s">
        <v>478</v>
      </c>
      <c r="F658" s="19" t="s">
        <v>764</v>
      </c>
      <c r="G658" s="17" t="s">
        <v>10</v>
      </c>
      <c r="H658" s="18">
        <v>2.5</v>
      </c>
      <c r="I658" s="18"/>
      <c r="J658" s="18">
        <v>26</v>
      </c>
      <c r="K658" s="56">
        <f t="shared" si="116"/>
        <v>14.5</v>
      </c>
      <c r="L658" s="56">
        <f t="shared" ref="L658:L674" si="132">ROUNDUP(PI()*((K658/2)*(K658/2)),2)</f>
        <v>165.13</v>
      </c>
      <c r="M658" s="18" t="s">
        <v>1355</v>
      </c>
      <c r="N658" s="18" t="s">
        <v>2038</v>
      </c>
      <c r="O658" s="18"/>
      <c r="P658" s="18"/>
      <c r="Q658" s="18"/>
      <c r="R658" s="17" t="s">
        <v>792</v>
      </c>
      <c r="S658" s="17" t="s">
        <v>636</v>
      </c>
      <c r="T658" s="17" t="s">
        <v>635</v>
      </c>
      <c r="U658" s="32" t="s">
        <v>795</v>
      </c>
      <c r="V658" s="17" t="s">
        <v>1758</v>
      </c>
      <c r="W658" s="17" t="s">
        <v>547</v>
      </c>
      <c r="X658" s="17" t="str">
        <f t="shared" si="119"/>
        <v xml:space="preserve">L-TD-151  L-TD-152  L-TD-153                                </v>
      </c>
      <c r="Y658" s="17" t="s">
        <v>1806</v>
      </c>
      <c r="Z658" s="17" t="s">
        <v>2003</v>
      </c>
      <c r="AA658" s="17" t="s">
        <v>2004</v>
      </c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40" t="s">
        <v>766</v>
      </c>
      <c r="AS658" s="3">
        <v>190822</v>
      </c>
      <c r="AT658" s="33" t="s">
        <v>810</v>
      </c>
      <c r="AU658" s="44" t="s">
        <v>820</v>
      </c>
      <c r="AV658" s="45" t="s">
        <v>1048</v>
      </c>
      <c r="AW658" s="44" t="str">
        <f t="shared" si="130"/>
        <v>C-ELAVR001-02</v>
      </c>
      <c r="AX658" s="34" t="s">
        <v>1757</v>
      </c>
      <c r="AZ658" s="81" t="str">
        <f t="shared" si="120"/>
        <v>0.6/1kV FR-CVV-S 4C-2.5㎟-C</v>
      </c>
    </row>
    <row r="659" spans="1:52" s="7" customFormat="1" ht="25" hidden="1" customHeight="1">
      <c r="A659" s="60" t="str">
        <f t="shared" si="118"/>
        <v>X</v>
      </c>
      <c r="B659" s="60" t="e">
        <f t="shared" si="125"/>
        <v>#REF!</v>
      </c>
      <c r="C659" s="55" t="str">
        <f t="shared" si="131"/>
        <v>C-ELAVR001-03</v>
      </c>
      <c r="D659" s="18" t="s">
        <v>657</v>
      </c>
      <c r="E659" s="51" t="s">
        <v>478</v>
      </c>
      <c r="F659" s="19" t="s">
        <v>764</v>
      </c>
      <c r="G659" s="17" t="s">
        <v>10</v>
      </c>
      <c r="H659" s="18">
        <v>2.5</v>
      </c>
      <c r="I659" s="18"/>
      <c r="J659" s="18">
        <v>26</v>
      </c>
      <c r="K659" s="56">
        <f t="shared" si="116"/>
        <v>14.5</v>
      </c>
      <c r="L659" s="56">
        <f t="shared" si="132"/>
        <v>165.13</v>
      </c>
      <c r="M659" s="18" t="s">
        <v>1355</v>
      </c>
      <c r="N659" s="18" t="s">
        <v>2040</v>
      </c>
      <c r="O659" s="18"/>
      <c r="P659" s="18"/>
      <c r="Q659" s="18"/>
      <c r="R659" s="17" t="s">
        <v>792</v>
      </c>
      <c r="S659" s="17" t="s">
        <v>636</v>
      </c>
      <c r="T659" s="17" t="s">
        <v>635</v>
      </c>
      <c r="U659" s="32" t="s">
        <v>795</v>
      </c>
      <c r="V659" s="17" t="s">
        <v>1758</v>
      </c>
      <c r="W659" s="17" t="s">
        <v>547</v>
      </c>
      <c r="X659" s="17" t="str">
        <f t="shared" si="119"/>
        <v xml:space="preserve">L-TD-151  L-TD-152  L-TD-153                                </v>
      </c>
      <c r="Y659" s="17" t="s">
        <v>1806</v>
      </c>
      <c r="Z659" s="17" t="s">
        <v>2003</v>
      </c>
      <c r="AA659" s="17" t="s">
        <v>2004</v>
      </c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40" t="s">
        <v>767</v>
      </c>
      <c r="AS659" s="3">
        <v>190822</v>
      </c>
      <c r="AT659" s="33" t="s">
        <v>810</v>
      </c>
      <c r="AU659" s="44" t="s">
        <v>820</v>
      </c>
      <c r="AV659" s="45" t="s">
        <v>1049</v>
      </c>
      <c r="AW659" s="44" t="str">
        <f t="shared" si="130"/>
        <v>C-ELAVR001-03</v>
      </c>
      <c r="AX659" s="34" t="s">
        <v>1757</v>
      </c>
      <c r="AZ659" s="81" t="str">
        <f t="shared" si="120"/>
        <v>0.6/1kV FR-CVV-S 4C-2.5㎟-C</v>
      </c>
    </row>
    <row r="660" spans="1:52" s="8" customFormat="1" ht="25" hidden="1" customHeight="1">
      <c r="A660" s="60" t="str">
        <f t="shared" si="118"/>
        <v>X</v>
      </c>
      <c r="B660" s="60" t="e">
        <f t="shared" si="125"/>
        <v>#REF!</v>
      </c>
      <c r="C660" s="55" t="str">
        <f t="shared" si="131"/>
        <v>C-ELAVR001-04</v>
      </c>
      <c r="D660" s="18" t="s">
        <v>657</v>
      </c>
      <c r="E660" s="51" t="s">
        <v>34</v>
      </c>
      <c r="F660" s="19" t="s">
        <v>764</v>
      </c>
      <c r="G660" s="17" t="s">
        <v>781</v>
      </c>
      <c r="H660" s="18">
        <v>2.5</v>
      </c>
      <c r="I660" s="18"/>
      <c r="J660" s="18">
        <v>26</v>
      </c>
      <c r="K660" s="56">
        <f t="shared" ref="K660:K680" si="133">IF(AZ660="","",(VLOOKUP(AZ660,cable,2,FALSE)))</f>
        <v>13.5</v>
      </c>
      <c r="L660" s="56">
        <f t="shared" si="132"/>
        <v>143.13999999999999</v>
      </c>
      <c r="M660" s="18" t="s">
        <v>1355</v>
      </c>
      <c r="N660" s="18" t="s">
        <v>2037</v>
      </c>
      <c r="O660" s="18"/>
      <c r="P660" s="18"/>
      <c r="Q660" s="18"/>
      <c r="R660" s="17" t="s">
        <v>792</v>
      </c>
      <c r="S660" s="17" t="s">
        <v>636</v>
      </c>
      <c r="T660" s="17" t="s">
        <v>635</v>
      </c>
      <c r="U660" s="32" t="s">
        <v>795</v>
      </c>
      <c r="V660" s="17" t="s">
        <v>1758</v>
      </c>
      <c r="W660" s="17" t="s">
        <v>547</v>
      </c>
      <c r="X660" s="17" t="str">
        <f t="shared" si="119"/>
        <v xml:space="preserve">L-TD-151  L-TD-152  L-TD-153                                </v>
      </c>
      <c r="Y660" s="17" t="s">
        <v>1806</v>
      </c>
      <c r="Z660" s="17" t="s">
        <v>2003</v>
      </c>
      <c r="AA660" s="17" t="s">
        <v>2004</v>
      </c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40" t="s">
        <v>783</v>
      </c>
      <c r="AS660" s="3">
        <v>190822</v>
      </c>
      <c r="AT660" s="33" t="s">
        <v>810</v>
      </c>
      <c r="AU660" s="44" t="s">
        <v>820</v>
      </c>
      <c r="AV660" s="45" t="s">
        <v>1050</v>
      </c>
      <c r="AW660" s="44" t="str">
        <f t="shared" si="130"/>
        <v>C-ELAVR001-04</v>
      </c>
      <c r="AX660" s="34" t="s">
        <v>1757</v>
      </c>
      <c r="AZ660" s="81" t="str">
        <f t="shared" si="120"/>
        <v>0.6/1kV FR-CVV-S 3C-2.5㎟-C</v>
      </c>
    </row>
    <row r="661" spans="1:52" s="8" customFormat="1" ht="25" hidden="1" customHeight="1">
      <c r="A661" s="60" t="str">
        <f t="shared" si="118"/>
        <v>X</v>
      </c>
      <c r="B661" s="60" t="e">
        <f t="shared" si="125"/>
        <v>#REF!</v>
      </c>
      <c r="C661" s="55" t="str">
        <f t="shared" si="131"/>
        <v>C-ELAVR001-05</v>
      </c>
      <c r="D661" s="18" t="s">
        <v>657</v>
      </c>
      <c r="E661" s="51" t="s">
        <v>34</v>
      </c>
      <c r="F661" s="19" t="s">
        <v>764</v>
      </c>
      <c r="G661" s="17" t="s">
        <v>781</v>
      </c>
      <c r="H661" s="18">
        <v>2.5</v>
      </c>
      <c r="I661" s="18"/>
      <c r="J661" s="18">
        <v>26</v>
      </c>
      <c r="K661" s="56">
        <f t="shared" si="133"/>
        <v>13.5</v>
      </c>
      <c r="L661" s="56">
        <f t="shared" si="132"/>
        <v>143.13999999999999</v>
      </c>
      <c r="M661" s="18" t="s">
        <v>1355</v>
      </c>
      <c r="N661" s="18" t="s">
        <v>2037</v>
      </c>
      <c r="O661" s="18"/>
      <c r="P661" s="18"/>
      <c r="Q661" s="18"/>
      <c r="R661" s="17" t="s">
        <v>792</v>
      </c>
      <c r="S661" s="17" t="s">
        <v>636</v>
      </c>
      <c r="T661" s="17" t="s">
        <v>635</v>
      </c>
      <c r="U661" s="32" t="s">
        <v>795</v>
      </c>
      <c r="V661" s="17" t="s">
        <v>1758</v>
      </c>
      <c r="W661" s="17" t="s">
        <v>547</v>
      </c>
      <c r="X661" s="17" t="str">
        <f t="shared" si="119"/>
        <v xml:space="preserve">L-TD-151  L-TD-152  L-TD-153                                </v>
      </c>
      <c r="Y661" s="17" t="s">
        <v>1806</v>
      </c>
      <c r="Z661" s="17" t="s">
        <v>2003</v>
      </c>
      <c r="AA661" s="17" t="s">
        <v>2004</v>
      </c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40" t="s">
        <v>784</v>
      </c>
      <c r="AS661" s="3">
        <v>190822</v>
      </c>
      <c r="AT661" s="33" t="s">
        <v>810</v>
      </c>
      <c r="AU661" s="44" t="s">
        <v>820</v>
      </c>
      <c r="AV661" s="45" t="s">
        <v>1051</v>
      </c>
      <c r="AW661" s="44" t="str">
        <f t="shared" si="130"/>
        <v>C-ELAVR001-05</v>
      </c>
      <c r="AX661" s="34" t="s">
        <v>1757</v>
      </c>
      <c r="AZ661" s="81" t="str">
        <f t="shared" si="120"/>
        <v>0.6/1kV FR-CVV-S 3C-2.5㎟-C</v>
      </c>
    </row>
    <row r="662" spans="1:52" s="8" customFormat="1" ht="25" hidden="1" customHeight="1">
      <c r="A662" s="60" t="str">
        <f t="shared" si="118"/>
        <v>X</v>
      </c>
      <c r="B662" s="60" t="e">
        <f t="shared" si="125"/>
        <v>#REF!</v>
      </c>
      <c r="C662" s="55" t="str">
        <f t="shared" si="131"/>
        <v>C-ELAVR001-06</v>
      </c>
      <c r="D662" s="18" t="s">
        <v>802</v>
      </c>
      <c r="E662" s="51" t="s">
        <v>34</v>
      </c>
      <c r="F662" s="20" t="s">
        <v>772</v>
      </c>
      <c r="G662" s="17" t="s">
        <v>14</v>
      </c>
      <c r="H662" s="18">
        <v>1.5</v>
      </c>
      <c r="I662" s="18"/>
      <c r="J662" s="18">
        <v>26</v>
      </c>
      <c r="K662" s="56">
        <f t="shared" si="133"/>
        <v>16</v>
      </c>
      <c r="L662" s="56">
        <f t="shared" si="132"/>
        <v>201.07</v>
      </c>
      <c r="M662" s="18" t="s">
        <v>1355</v>
      </c>
      <c r="N662" s="18" t="s">
        <v>2037</v>
      </c>
      <c r="O662" s="18"/>
      <c r="P662" s="18"/>
      <c r="Q662" s="18"/>
      <c r="R662" s="17" t="s">
        <v>792</v>
      </c>
      <c r="S662" s="17" t="s">
        <v>636</v>
      </c>
      <c r="T662" s="17" t="s">
        <v>635</v>
      </c>
      <c r="U662" s="32" t="s">
        <v>795</v>
      </c>
      <c r="V662" s="17" t="s">
        <v>1758</v>
      </c>
      <c r="W662" s="17" t="s">
        <v>547</v>
      </c>
      <c r="X662" s="17" t="str">
        <f t="shared" si="119"/>
        <v xml:space="preserve">L-TD-151  L-TD-152  L-TD-153                                </v>
      </c>
      <c r="Y662" s="17" t="s">
        <v>1806</v>
      </c>
      <c r="Z662" s="17" t="s">
        <v>2003</v>
      </c>
      <c r="AA662" s="17" t="s">
        <v>2004</v>
      </c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40" t="s">
        <v>768</v>
      </c>
      <c r="AS662" s="3">
        <v>190822</v>
      </c>
      <c r="AT662" s="33" t="s">
        <v>811</v>
      </c>
      <c r="AU662" s="44" t="s">
        <v>820</v>
      </c>
      <c r="AV662" s="45" t="s">
        <v>1052</v>
      </c>
      <c r="AW662" s="44" t="str">
        <f t="shared" si="130"/>
        <v>C-ELAVR001-06</v>
      </c>
      <c r="AX662" s="34" t="s">
        <v>1757</v>
      </c>
      <c r="AZ662" s="81" t="str">
        <f t="shared" si="120"/>
        <v>0.6/1kV FR-CVV-I/C AMS 2P-1.5㎟-S</v>
      </c>
    </row>
    <row r="663" spans="1:52" s="8" customFormat="1" ht="25" hidden="1" customHeight="1">
      <c r="A663" s="60" t="str">
        <f t="shared" si="118"/>
        <v>X</v>
      </c>
      <c r="B663" s="60" t="e">
        <f t="shared" si="125"/>
        <v>#REF!</v>
      </c>
      <c r="C663" s="55" t="str">
        <f t="shared" si="131"/>
        <v>C-ELAVR001-07</v>
      </c>
      <c r="D663" s="18" t="s">
        <v>802</v>
      </c>
      <c r="E663" s="51" t="s">
        <v>34</v>
      </c>
      <c r="F663" s="20" t="s">
        <v>772</v>
      </c>
      <c r="G663" s="17" t="s">
        <v>14</v>
      </c>
      <c r="H663" s="18">
        <v>1.5</v>
      </c>
      <c r="I663" s="18"/>
      <c r="J663" s="18">
        <v>26</v>
      </c>
      <c r="K663" s="56">
        <f t="shared" si="133"/>
        <v>16</v>
      </c>
      <c r="L663" s="56">
        <f t="shared" si="132"/>
        <v>201.07</v>
      </c>
      <c r="M663" s="18" t="s">
        <v>1355</v>
      </c>
      <c r="N663" s="18" t="s">
        <v>2037</v>
      </c>
      <c r="O663" s="18"/>
      <c r="P663" s="18"/>
      <c r="Q663" s="18"/>
      <c r="R663" s="17" t="s">
        <v>792</v>
      </c>
      <c r="S663" s="17" t="s">
        <v>636</v>
      </c>
      <c r="T663" s="17" t="s">
        <v>635</v>
      </c>
      <c r="U663" s="32" t="s">
        <v>795</v>
      </c>
      <c r="V663" s="17" t="s">
        <v>1758</v>
      </c>
      <c r="W663" s="17" t="s">
        <v>547</v>
      </c>
      <c r="X663" s="17" t="str">
        <f t="shared" si="119"/>
        <v xml:space="preserve">L-TD-151  L-TD-152  L-TD-153                                </v>
      </c>
      <c r="Y663" s="17" t="s">
        <v>1806</v>
      </c>
      <c r="Z663" s="17" t="s">
        <v>2003</v>
      </c>
      <c r="AA663" s="17" t="s">
        <v>2004</v>
      </c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40" t="s">
        <v>770</v>
      </c>
      <c r="AS663" s="3">
        <v>190822</v>
      </c>
      <c r="AT663" s="33" t="s">
        <v>811</v>
      </c>
      <c r="AU663" s="44" t="s">
        <v>1071</v>
      </c>
      <c r="AV663" s="45" t="s">
        <v>1053</v>
      </c>
      <c r="AW663" s="44" t="str">
        <f t="shared" si="130"/>
        <v>C-ELAVR001-07</v>
      </c>
      <c r="AX663" s="34" t="s">
        <v>1757</v>
      </c>
      <c r="AZ663" s="81" t="str">
        <f t="shared" si="120"/>
        <v>0.6/1kV FR-CVV-I/C AMS 2P-1.5㎟-S</v>
      </c>
    </row>
    <row r="664" spans="1:52" s="8" customFormat="1" ht="25" hidden="1" customHeight="1">
      <c r="A664" s="60" t="str">
        <f t="shared" si="118"/>
        <v>X</v>
      </c>
      <c r="B664" s="60" t="e">
        <f t="shared" si="125"/>
        <v>#REF!</v>
      </c>
      <c r="C664" s="55" t="str">
        <f t="shared" si="131"/>
        <v>C-ELAVR001-08</v>
      </c>
      <c r="D664" s="18" t="s">
        <v>802</v>
      </c>
      <c r="E664" s="51" t="s">
        <v>478</v>
      </c>
      <c r="F664" s="20" t="s">
        <v>772</v>
      </c>
      <c r="G664" s="17" t="s">
        <v>14</v>
      </c>
      <c r="H664" s="18">
        <v>1.5</v>
      </c>
      <c r="I664" s="18"/>
      <c r="J664" s="18">
        <v>26</v>
      </c>
      <c r="K664" s="56">
        <f t="shared" si="133"/>
        <v>16</v>
      </c>
      <c r="L664" s="56">
        <f t="shared" si="132"/>
        <v>201.07</v>
      </c>
      <c r="M664" s="18" t="s">
        <v>1355</v>
      </c>
      <c r="N664" s="18" t="s">
        <v>2037</v>
      </c>
      <c r="O664" s="18"/>
      <c r="P664" s="18"/>
      <c r="Q664" s="18"/>
      <c r="R664" s="17" t="s">
        <v>792</v>
      </c>
      <c r="S664" s="17" t="s">
        <v>636</v>
      </c>
      <c r="T664" s="17" t="s">
        <v>635</v>
      </c>
      <c r="U664" s="32" t="s">
        <v>795</v>
      </c>
      <c r="V664" s="17" t="s">
        <v>1758</v>
      </c>
      <c r="W664" s="17" t="s">
        <v>547</v>
      </c>
      <c r="X664" s="17" t="str">
        <f t="shared" si="119"/>
        <v xml:space="preserve">L-TD-151  L-TD-152  L-TD-153                                </v>
      </c>
      <c r="Y664" s="17" t="s">
        <v>1806</v>
      </c>
      <c r="Z664" s="17" t="s">
        <v>2003</v>
      </c>
      <c r="AA664" s="17" t="s">
        <v>2004</v>
      </c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40" t="s">
        <v>769</v>
      </c>
      <c r="AS664" s="3">
        <v>190822</v>
      </c>
      <c r="AT664" s="33" t="s">
        <v>811</v>
      </c>
      <c r="AU664" s="44" t="s">
        <v>1071</v>
      </c>
      <c r="AV664" s="45" t="s">
        <v>1055</v>
      </c>
      <c r="AW664" s="44" t="str">
        <f t="shared" si="130"/>
        <v>C-ELAVR001-08</v>
      </c>
      <c r="AX664" s="34" t="s">
        <v>1757</v>
      </c>
      <c r="AZ664" s="81" t="str">
        <f t="shared" si="120"/>
        <v>0.6/1kV FR-CVV-I/C AMS 2P-1.5㎟-S</v>
      </c>
    </row>
    <row r="665" spans="1:52" s="7" customFormat="1" ht="25" hidden="1" customHeight="1">
      <c r="A665" s="60" t="str">
        <f t="shared" si="118"/>
        <v>X</v>
      </c>
      <c r="B665" s="60" t="e">
        <f t="shared" si="125"/>
        <v>#REF!</v>
      </c>
      <c r="C665" s="55" t="str">
        <f t="shared" si="131"/>
        <v>C-ELDP001-04</v>
      </c>
      <c r="D665" s="18" t="s">
        <v>661</v>
      </c>
      <c r="E665" s="51" t="s">
        <v>34</v>
      </c>
      <c r="F665" s="19" t="s">
        <v>764</v>
      </c>
      <c r="G665" s="17" t="s">
        <v>10</v>
      </c>
      <c r="H665" s="18">
        <v>2.5</v>
      </c>
      <c r="I665" s="18"/>
      <c r="J665" s="18">
        <v>25</v>
      </c>
      <c r="K665" s="56">
        <f t="shared" si="133"/>
        <v>14.5</v>
      </c>
      <c r="L665" s="56">
        <f t="shared" si="132"/>
        <v>165.13</v>
      </c>
      <c r="M665" s="18" t="s">
        <v>1355</v>
      </c>
      <c r="N665" s="18" t="s">
        <v>2038</v>
      </c>
      <c r="O665" s="18"/>
      <c r="P665" s="18"/>
      <c r="Q665" s="18"/>
      <c r="R665" s="17" t="s">
        <v>792</v>
      </c>
      <c r="S665" s="17" t="s">
        <v>773</v>
      </c>
      <c r="T665" s="17" t="s">
        <v>637</v>
      </c>
      <c r="U665" s="32" t="s">
        <v>795</v>
      </c>
      <c r="V665" s="17" t="s">
        <v>1758</v>
      </c>
      <c r="W665" s="17" t="s">
        <v>547</v>
      </c>
      <c r="X665" s="17" t="str">
        <f t="shared" si="119"/>
        <v xml:space="preserve">L-TD-151  L-TD-152  L-TD-153                                </v>
      </c>
      <c r="Y665" s="17" t="s">
        <v>1806</v>
      </c>
      <c r="Z665" s="17" t="s">
        <v>2003</v>
      </c>
      <c r="AA665" s="17" t="s">
        <v>2004</v>
      </c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40" t="s">
        <v>774</v>
      </c>
      <c r="AS665" s="3">
        <v>190822</v>
      </c>
      <c r="AT665" s="33" t="s">
        <v>810</v>
      </c>
      <c r="AU665" s="44" t="s">
        <v>1046</v>
      </c>
      <c r="AV665" s="45" t="s">
        <v>1050</v>
      </c>
      <c r="AW665" s="44" t="str">
        <f t="shared" si="130"/>
        <v>C-ELDP001-04</v>
      </c>
      <c r="AX665" s="34" t="s">
        <v>1757</v>
      </c>
      <c r="AZ665" s="81" t="str">
        <f t="shared" si="120"/>
        <v>0.6/1kV FR-CVV-S 4C-2.5㎟-C</v>
      </c>
    </row>
    <row r="666" spans="1:52" s="7" customFormat="1" ht="25" hidden="1" customHeight="1">
      <c r="A666" s="60" t="str">
        <f t="shared" si="118"/>
        <v>X</v>
      </c>
      <c r="B666" s="60" t="e">
        <f t="shared" si="125"/>
        <v>#REF!</v>
      </c>
      <c r="C666" s="55" t="str">
        <f t="shared" si="131"/>
        <v>C-ELDP001-05</v>
      </c>
      <c r="D666" s="18" t="s">
        <v>659</v>
      </c>
      <c r="E666" s="51" t="s">
        <v>34</v>
      </c>
      <c r="F666" s="19" t="s">
        <v>764</v>
      </c>
      <c r="G666" s="17" t="s">
        <v>780</v>
      </c>
      <c r="H666" s="18">
        <v>2.5</v>
      </c>
      <c r="I666" s="18"/>
      <c r="J666" s="18">
        <v>25</v>
      </c>
      <c r="K666" s="56">
        <f t="shared" si="133"/>
        <v>13.5</v>
      </c>
      <c r="L666" s="56">
        <f t="shared" si="132"/>
        <v>143.13999999999999</v>
      </c>
      <c r="M666" s="18" t="s">
        <v>1355</v>
      </c>
      <c r="N666" s="18" t="s">
        <v>2038</v>
      </c>
      <c r="O666" s="18"/>
      <c r="P666" s="18"/>
      <c r="Q666" s="18"/>
      <c r="R666" s="17" t="s">
        <v>792</v>
      </c>
      <c r="S666" s="17" t="s">
        <v>773</v>
      </c>
      <c r="T666" s="17" t="s">
        <v>637</v>
      </c>
      <c r="U666" s="32" t="s">
        <v>795</v>
      </c>
      <c r="V666" s="17" t="s">
        <v>1758</v>
      </c>
      <c r="W666" s="17" t="s">
        <v>547</v>
      </c>
      <c r="X666" s="17" t="str">
        <f t="shared" si="119"/>
        <v xml:space="preserve">L-TD-151  L-TD-152  L-TD-153                                </v>
      </c>
      <c r="Y666" s="17" t="s">
        <v>1806</v>
      </c>
      <c r="Z666" s="17" t="s">
        <v>2003</v>
      </c>
      <c r="AA666" s="17" t="s">
        <v>2004</v>
      </c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40" t="s">
        <v>785</v>
      </c>
      <c r="AS666" s="3">
        <v>190822</v>
      </c>
      <c r="AT666" s="33" t="s">
        <v>810</v>
      </c>
      <c r="AU666" s="44" t="s">
        <v>1046</v>
      </c>
      <c r="AV666" s="45" t="s">
        <v>1051</v>
      </c>
      <c r="AW666" s="44" t="str">
        <f t="shared" si="130"/>
        <v>C-ELDP001-05</v>
      </c>
      <c r="AX666" s="34" t="s">
        <v>1757</v>
      </c>
      <c r="AZ666" s="81" t="str">
        <f t="shared" si="120"/>
        <v>0.6/1kV FR-CVV-S 3C-2.5㎟-C</v>
      </c>
    </row>
    <row r="667" spans="1:52" s="7" customFormat="1" ht="25" hidden="1" customHeight="1">
      <c r="A667" s="60" t="str">
        <f t="shared" si="118"/>
        <v>X</v>
      </c>
      <c r="B667" s="60" t="e">
        <f t="shared" si="125"/>
        <v>#REF!</v>
      </c>
      <c r="C667" s="55" t="str">
        <f t="shared" si="131"/>
        <v>C-ELDP001-06</v>
      </c>
      <c r="D667" s="18" t="s">
        <v>659</v>
      </c>
      <c r="E667" s="51" t="s">
        <v>34</v>
      </c>
      <c r="F667" s="19" t="s">
        <v>764</v>
      </c>
      <c r="G667" s="17" t="s">
        <v>781</v>
      </c>
      <c r="H667" s="18">
        <v>2.5</v>
      </c>
      <c r="I667" s="18"/>
      <c r="J667" s="18">
        <v>25</v>
      </c>
      <c r="K667" s="56">
        <f t="shared" si="133"/>
        <v>13.5</v>
      </c>
      <c r="L667" s="56">
        <f t="shared" si="132"/>
        <v>143.13999999999999</v>
      </c>
      <c r="M667" s="18" t="s">
        <v>1355</v>
      </c>
      <c r="N667" s="18" t="s">
        <v>2040</v>
      </c>
      <c r="O667" s="18"/>
      <c r="P667" s="18"/>
      <c r="Q667" s="18"/>
      <c r="R667" s="17" t="s">
        <v>792</v>
      </c>
      <c r="S667" s="17" t="s">
        <v>773</v>
      </c>
      <c r="T667" s="17" t="s">
        <v>637</v>
      </c>
      <c r="U667" s="32" t="s">
        <v>795</v>
      </c>
      <c r="V667" s="17" t="s">
        <v>1758</v>
      </c>
      <c r="W667" s="17" t="s">
        <v>547</v>
      </c>
      <c r="X667" s="17" t="str">
        <f t="shared" si="119"/>
        <v xml:space="preserve">L-TD-151  L-TD-152  L-TD-153                                </v>
      </c>
      <c r="Y667" s="17" t="s">
        <v>1806</v>
      </c>
      <c r="Z667" s="17" t="s">
        <v>2003</v>
      </c>
      <c r="AA667" s="17" t="s">
        <v>2004</v>
      </c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40" t="s">
        <v>786</v>
      </c>
      <c r="AS667" s="3">
        <v>190822</v>
      </c>
      <c r="AT667" s="33" t="s">
        <v>810</v>
      </c>
      <c r="AU667" s="44" t="s">
        <v>1046</v>
      </c>
      <c r="AV667" s="45" t="s">
        <v>1052</v>
      </c>
      <c r="AW667" s="44" t="str">
        <f t="shared" si="130"/>
        <v>C-ELDP001-06</v>
      </c>
      <c r="AX667" s="34" t="s">
        <v>1757</v>
      </c>
      <c r="AZ667" s="81" t="str">
        <f t="shared" si="120"/>
        <v>0.6/1kV FR-CVV-S 3C-2.5㎟-C</v>
      </c>
    </row>
    <row r="668" spans="1:52" s="7" customFormat="1" ht="25" hidden="1" customHeight="1">
      <c r="A668" s="60" t="str">
        <f t="shared" si="118"/>
        <v>X</v>
      </c>
      <c r="B668" s="60" t="e">
        <f t="shared" si="125"/>
        <v>#REF!</v>
      </c>
      <c r="C668" s="55" t="str">
        <f t="shared" si="131"/>
        <v>C-ELDP001-07</v>
      </c>
      <c r="D668" s="18" t="s">
        <v>802</v>
      </c>
      <c r="E668" s="51" t="s">
        <v>34</v>
      </c>
      <c r="F668" s="20" t="s">
        <v>772</v>
      </c>
      <c r="G668" s="17" t="s">
        <v>15</v>
      </c>
      <c r="H668" s="18">
        <v>1.5</v>
      </c>
      <c r="I668" s="18"/>
      <c r="J668" s="18">
        <v>25</v>
      </c>
      <c r="K668" s="56">
        <f t="shared" si="133"/>
        <v>16</v>
      </c>
      <c r="L668" s="56">
        <f t="shared" si="132"/>
        <v>201.07</v>
      </c>
      <c r="M668" s="18" t="s">
        <v>1355</v>
      </c>
      <c r="N668" s="18" t="s">
        <v>2037</v>
      </c>
      <c r="O668" s="18"/>
      <c r="P668" s="18"/>
      <c r="Q668" s="18"/>
      <c r="R668" s="17" t="s">
        <v>792</v>
      </c>
      <c r="S668" s="17" t="s">
        <v>773</v>
      </c>
      <c r="T668" s="17" t="s">
        <v>637</v>
      </c>
      <c r="U668" s="32" t="s">
        <v>795</v>
      </c>
      <c r="V668" s="17" t="s">
        <v>1758</v>
      </c>
      <c r="W668" s="17" t="s">
        <v>547</v>
      </c>
      <c r="X668" s="17" t="str">
        <f t="shared" si="119"/>
        <v xml:space="preserve">L-TD-151  L-TD-152  L-TD-153                                </v>
      </c>
      <c r="Y668" s="17" t="s">
        <v>1806</v>
      </c>
      <c r="Z668" s="17" t="s">
        <v>2003</v>
      </c>
      <c r="AA668" s="17" t="s">
        <v>2004</v>
      </c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40" t="s">
        <v>765</v>
      </c>
      <c r="AS668" s="3">
        <v>190822</v>
      </c>
      <c r="AT668" s="33" t="s">
        <v>811</v>
      </c>
      <c r="AU668" s="44" t="s">
        <v>1046</v>
      </c>
      <c r="AV668" s="45" t="s">
        <v>1053</v>
      </c>
      <c r="AW668" s="44" t="str">
        <f t="shared" si="130"/>
        <v>C-ELDP001-07</v>
      </c>
      <c r="AX668" s="34" t="s">
        <v>1757</v>
      </c>
      <c r="AZ668" s="81" t="str">
        <f t="shared" si="120"/>
        <v>0.6/1kV FR-CVV-I/C AMS 2P-1.5㎟-S</v>
      </c>
    </row>
    <row r="669" spans="1:52" s="7" customFormat="1" ht="25" hidden="1" customHeight="1">
      <c r="A669" s="60" t="str">
        <f t="shared" si="118"/>
        <v>X</v>
      </c>
      <c r="B669" s="60" t="e">
        <f t="shared" si="125"/>
        <v>#REF!</v>
      </c>
      <c r="C669" s="55" t="str">
        <f t="shared" si="131"/>
        <v>C-ELDP002-01</v>
      </c>
      <c r="D669" s="18" t="s">
        <v>657</v>
      </c>
      <c r="E669" s="51" t="s">
        <v>34</v>
      </c>
      <c r="F669" s="19" t="s">
        <v>764</v>
      </c>
      <c r="G669" s="17" t="s">
        <v>10</v>
      </c>
      <c r="H669" s="18">
        <v>2.5</v>
      </c>
      <c r="I669" s="18"/>
      <c r="J669" s="18">
        <v>25</v>
      </c>
      <c r="K669" s="56">
        <f t="shared" si="133"/>
        <v>14.5</v>
      </c>
      <c r="L669" s="56">
        <f t="shared" si="132"/>
        <v>165.13</v>
      </c>
      <c r="M669" s="18" t="s">
        <v>1355</v>
      </c>
      <c r="N669" s="18" t="s">
        <v>2037</v>
      </c>
      <c r="O669" s="18"/>
      <c r="P669" s="18"/>
      <c r="Q669" s="18"/>
      <c r="R669" s="17" t="s">
        <v>792</v>
      </c>
      <c r="S669" s="17" t="s">
        <v>775</v>
      </c>
      <c r="T669" s="17" t="s">
        <v>637</v>
      </c>
      <c r="U669" s="32" t="s">
        <v>795</v>
      </c>
      <c r="V669" s="17" t="s">
        <v>1758</v>
      </c>
      <c r="W669" s="17" t="s">
        <v>547</v>
      </c>
      <c r="X669" s="17" t="str">
        <f t="shared" si="119"/>
        <v xml:space="preserve">L-TD-151  L-TD-152  L-TD-153                                </v>
      </c>
      <c r="Y669" s="17" t="s">
        <v>1806</v>
      </c>
      <c r="Z669" s="17" t="s">
        <v>2003</v>
      </c>
      <c r="AA669" s="17" t="s">
        <v>2004</v>
      </c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40" t="s">
        <v>774</v>
      </c>
      <c r="AS669" s="3">
        <v>190822</v>
      </c>
      <c r="AT669" s="33" t="s">
        <v>810</v>
      </c>
      <c r="AU669" s="44" t="s">
        <v>1047</v>
      </c>
      <c r="AV669" s="45" t="s">
        <v>1054</v>
      </c>
      <c r="AW669" s="44" t="str">
        <f t="shared" si="130"/>
        <v>C-ELDP002-01</v>
      </c>
      <c r="AX669" s="34" t="s">
        <v>1757</v>
      </c>
      <c r="AZ669" s="81" t="str">
        <f t="shared" si="120"/>
        <v>0.6/1kV FR-CVV-S 4C-2.5㎟-C</v>
      </c>
    </row>
    <row r="670" spans="1:52" s="8" customFormat="1" ht="25" hidden="1" customHeight="1">
      <c r="A670" s="60" t="str">
        <f t="shared" si="118"/>
        <v>X</v>
      </c>
      <c r="B670" s="60" t="e">
        <f t="shared" si="125"/>
        <v>#REF!</v>
      </c>
      <c r="C670" s="55" t="str">
        <f t="shared" si="131"/>
        <v>C-ELDP002-02</v>
      </c>
      <c r="D670" s="18" t="s">
        <v>657</v>
      </c>
      <c r="E670" s="51" t="s">
        <v>34</v>
      </c>
      <c r="F670" s="19" t="s">
        <v>764</v>
      </c>
      <c r="G670" s="17" t="s">
        <v>781</v>
      </c>
      <c r="H670" s="18">
        <v>2.5</v>
      </c>
      <c r="I670" s="18"/>
      <c r="J670" s="18">
        <v>25</v>
      </c>
      <c r="K670" s="56">
        <f t="shared" si="133"/>
        <v>13.5</v>
      </c>
      <c r="L670" s="56">
        <f t="shared" si="132"/>
        <v>143.13999999999999</v>
      </c>
      <c r="M670" s="18" t="s">
        <v>1355</v>
      </c>
      <c r="N670" s="18" t="s">
        <v>2037</v>
      </c>
      <c r="O670" s="18"/>
      <c r="P670" s="18"/>
      <c r="Q670" s="18"/>
      <c r="R670" s="17" t="s">
        <v>792</v>
      </c>
      <c r="S670" s="17" t="s">
        <v>775</v>
      </c>
      <c r="T670" s="17" t="s">
        <v>637</v>
      </c>
      <c r="U670" s="32" t="s">
        <v>795</v>
      </c>
      <c r="V670" s="17" t="s">
        <v>1758</v>
      </c>
      <c r="W670" s="17" t="s">
        <v>547</v>
      </c>
      <c r="X670" s="17" t="str">
        <f t="shared" si="119"/>
        <v xml:space="preserve">L-TD-151  L-TD-152  L-TD-153                                </v>
      </c>
      <c r="Y670" s="17" t="s">
        <v>1806</v>
      </c>
      <c r="Z670" s="17" t="s">
        <v>2003</v>
      </c>
      <c r="AA670" s="17" t="s">
        <v>2004</v>
      </c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40" t="s">
        <v>782</v>
      </c>
      <c r="AS670" s="3">
        <v>190822</v>
      </c>
      <c r="AT670" s="33" t="s">
        <v>810</v>
      </c>
      <c r="AU670" s="44" t="s">
        <v>1047</v>
      </c>
      <c r="AV670" s="45" t="s">
        <v>1056</v>
      </c>
      <c r="AW670" s="44" t="str">
        <f t="shared" si="130"/>
        <v>C-ELDP002-02</v>
      </c>
      <c r="AX670" s="34" t="s">
        <v>1757</v>
      </c>
      <c r="AZ670" s="81" t="str">
        <f t="shared" si="120"/>
        <v>0.6/1kV FR-CVV-S 3C-2.5㎟-C</v>
      </c>
    </row>
    <row r="671" spans="1:52" s="8" customFormat="1" ht="25" hidden="1" customHeight="1">
      <c r="A671" s="60" t="str">
        <f t="shared" si="118"/>
        <v>X</v>
      </c>
      <c r="B671" s="60" t="e">
        <f t="shared" si="125"/>
        <v>#REF!</v>
      </c>
      <c r="C671" s="55" t="str">
        <f t="shared" si="131"/>
        <v>C-ELDP002-03</v>
      </c>
      <c r="D671" s="18" t="s">
        <v>657</v>
      </c>
      <c r="E671" s="51" t="s">
        <v>34</v>
      </c>
      <c r="F671" s="19" t="s">
        <v>764</v>
      </c>
      <c r="G671" s="17" t="s">
        <v>781</v>
      </c>
      <c r="H671" s="18">
        <v>2.5</v>
      </c>
      <c r="I671" s="18"/>
      <c r="J671" s="18">
        <v>25</v>
      </c>
      <c r="K671" s="56">
        <f t="shared" si="133"/>
        <v>13.5</v>
      </c>
      <c r="L671" s="56">
        <f t="shared" si="132"/>
        <v>143.13999999999999</v>
      </c>
      <c r="M671" s="18" t="s">
        <v>1355</v>
      </c>
      <c r="N671" s="18" t="s">
        <v>2037</v>
      </c>
      <c r="O671" s="18"/>
      <c r="P671" s="18"/>
      <c r="Q671" s="18"/>
      <c r="R671" s="17" t="s">
        <v>792</v>
      </c>
      <c r="S671" s="17" t="s">
        <v>775</v>
      </c>
      <c r="T671" s="17" t="s">
        <v>637</v>
      </c>
      <c r="U671" s="32" t="s">
        <v>795</v>
      </c>
      <c r="V671" s="17" t="s">
        <v>1758</v>
      </c>
      <c r="W671" s="17" t="s">
        <v>547</v>
      </c>
      <c r="X671" s="17" t="str">
        <f t="shared" si="119"/>
        <v xml:space="preserve">L-TD-151  L-TD-152  L-TD-153                                </v>
      </c>
      <c r="Y671" s="17" t="s">
        <v>1806</v>
      </c>
      <c r="Z671" s="17" t="s">
        <v>2003</v>
      </c>
      <c r="AA671" s="17" t="s">
        <v>2004</v>
      </c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40" t="s">
        <v>787</v>
      </c>
      <c r="AS671" s="3">
        <v>190822</v>
      </c>
      <c r="AT671" s="33" t="s">
        <v>810</v>
      </c>
      <c r="AU671" s="44" t="s">
        <v>1047</v>
      </c>
      <c r="AV671" s="45" t="s">
        <v>1060</v>
      </c>
      <c r="AW671" s="44" t="str">
        <f t="shared" si="130"/>
        <v>C-ELDP002-03</v>
      </c>
      <c r="AX671" s="34" t="s">
        <v>1757</v>
      </c>
      <c r="AZ671" s="81" t="str">
        <f t="shared" si="120"/>
        <v>0.6/1kV FR-CVV-S 3C-2.5㎟-C</v>
      </c>
    </row>
    <row r="672" spans="1:52" s="8" customFormat="1" ht="25" hidden="1" customHeight="1">
      <c r="A672" s="60" t="str">
        <f t="shared" si="118"/>
        <v>X</v>
      </c>
      <c r="B672" s="60" t="e">
        <f t="shared" si="125"/>
        <v>#REF!</v>
      </c>
      <c r="C672" s="55" t="str">
        <f t="shared" si="131"/>
        <v>C-ELDP002-04</v>
      </c>
      <c r="D672" s="18" t="s">
        <v>658</v>
      </c>
      <c r="E672" s="51" t="s">
        <v>34</v>
      </c>
      <c r="F672" s="19" t="s">
        <v>764</v>
      </c>
      <c r="G672" s="17" t="s">
        <v>780</v>
      </c>
      <c r="H672" s="18">
        <v>2.5</v>
      </c>
      <c r="I672" s="18"/>
      <c r="J672" s="18">
        <v>25</v>
      </c>
      <c r="K672" s="56">
        <f t="shared" si="133"/>
        <v>13.5</v>
      </c>
      <c r="L672" s="56">
        <f t="shared" si="132"/>
        <v>143.13999999999999</v>
      </c>
      <c r="M672" s="18" t="s">
        <v>1355</v>
      </c>
      <c r="N672" s="18" t="s">
        <v>2038</v>
      </c>
      <c r="O672" s="18"/>
      <c r="P672" s="18"/>
      <c r="Q672" s="18"/>
      <c r="R672" s="17" t="s">
        <v>792</v>
      </c>
      <c r="S672" s="17" t="s">
        <v>775</v>
      </c>
      <c r="T672" s="17" t="s">
        <v>637</v>
      </c>
      <c r="U672" s="32" t="s">
        <v>795</v>
      </c>
      <c r="V672" s="17" t="s">
        <v>1758</v>
      </c>
      <c r="W672" s="17" t="s">
        <v>547</v>
      </c>
      <c r="X672" s="17" t="str">
        <f t="shared" si="119"/>
        <v xml:space="preserve">L-TD-151  L-TD-152  L-TD-153                                </v>
      </c>
      <c r="Y672" s="17" t="s">
        <v>1806</v>
      </c>
      <c r="Z672" s="17" t="s">
        <v>2003</v>
      </c>
      <c r="AA672" s="17" t="s">
        <v>2004</v>
      </c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40" t="s">
        <v>776</v>
      </c>
      <c r="AS672" s="3">
        <v>190822</v>
      </c>
      <c r="AT672" s="33" t="s">
        <v>810</v>
      </c>
      <c r="AU672" s="44" t="s">
        <v>1047</v>
      </c>
      <c r="AV672" s="45" t="s">
        <v>1057</v>
      </c>
      <c r="AW672" s="44" t="str">
        <f t="shared" si="130"/>
        <v>C-ELDP002-04</v>
      </c>
      <c r="AX672" s="34" t="s">
        <v>1757</v>
      </c>
      <c r="AZ672" s="81" t="str">
        <f t="shared" si="120"/>
        <v>0.6/1kV FR-CVV-S 3C-2.5㎟-C</v>
      </c>
    </row>
    <row r="673" spans="1:52" s="8" customFormat="1" ht="25" hidden="1" customHeight="1">
      <c r="A673" s="60" t="str">
        <f t="shared" si="118"/>
        <v>X</v>
      </c>
      <c r="B673" s="60" t="e">
        <f t="shared" si="125"/>
        <v>#REF!</v>
      </c>
      <c r="C673" s="55" t="str">
        <f t="shared" si="131"/>
        <v>C-ELDP002-05</v>
      </c>
      <c r="D673" s="18" t="s">
        <v>802</v>
      </c>
      <c r="E673" s="51" t="s">
        <v>34</v>
      </c>
      <c r="F673" s="20" t="s">
        <v>772</v>
      </c>
      <c r="G673" s="17" t="s">
        <v>14</v>
      </c>
      <c r="H673" s="18">
        <v>1.5</v>
      </c>
      <c r="I673" s="18"/>
      <c r="J673" s="18">
        <v>25</v>
      </c>
      <c r="K673" s="56">
        <f t="shared" si="133"/>
        <v>16</v>
      </c>
      <c r="L673" s="56">
        <f t="shared" si="132"/>
        <v>201.07</v>
      </c>
      <c r="M673" s="18" t="s">
        <v>1355</v>
      </c>
      <c r="N673" s="18" t="s">
        <v>2037</v>
      </c>
      <c r="O673" s="18"/>
      <c r="P673" s="18"/>
      <c r="Q673" s="18"/>
      <c r="R673" s="17" t="s">
        <v>792</v>
      </c>
      <c r="S673" s="17" t="s">
        <v>775</v>
      </c>
      <c r="T673" s="17" t="s">
        <v>637</v>
      </c>
      <c r="U673" s="32" t="s">
        <v>795</v>
      </c>
      <c r="V673" s="17" t="s">
        <v>1758</v>
      </c>
      <c r="W673" s="17" t="s">
        <v>547</v>
      </c>
      <c r="X673" s="17" t="str">
        <f t="shared" si="119"/>
        <v xml:space="preserve">L-TD-151  L-TD-152  L-TD-153                                </v>
      </c>
      <c r="Y673" s="17" t="s">
        <v>1806</v>
      </c>
      <c r="Z673" s="17" t="s">
        <v>2003</v>
      </c>
      <c r="AA673" s="17" t="s">
        <v>2004</v>
      </c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40" t="s">
        <v>777</v>
      </c>
      <c r="AS673" s="3">
        <v>190822</v>
      </c>
      <c r="AT673" s="33" t="s">
        <v>811</v>
      </c>
      <c r="AU673" s="44" t="s">
        <v>1047</v>
      </c>
      <c r="AV673" s="45" t="s">
        <v>1058</v>
      </c>
      <c r="AW673" s="44" t="str">
        <f t="shared" si="130"/>
        <v>C-ELDP002-05</v>
      </c>
      <c r="AX673" s="34" t="s">
        <v>1757</v>
      </c>
      <c r="AZ673" s="81" t="str">
        <f t="shared" si="120"/>
        <v>0.6/1kV FR-CVV-I/C AMS 2P-1.5㎟-S</v>
      </c>
    </row>
    <row r="674" spans="1:52" s="8" customFormat="1" ht="25" hidden="1" customHeight="1">
      <c r="A674" s="60" t="str">
        <f t="shared" si="118"/>
        <v>X</v>
      </c>
      <c r="B674" s="60" t="e">
        <f t="shared" si="125"/>
        <v>#REF!</v>
      </c>
      <c r="C674" s="55" t="str">
        <f t="shared" si="131"/>
        <v>C-ELDP002-06</v>
      </c>
      <c r="D674" s="18" t="s">
        <v>802</v>
      </c>
      <c r="E674" s="51" t="s">
        <v>34</v>
      </c>
      <c r="F674" s="20" t="s">
        <v>772</v>
      </c>
      <c r="G674" s="17" t="s">
        <v>14</v>
      </c>
      <c r="H674" s="18">
        <v>1.5</v>
      </c>
      <c r="I674" s="18"/>
      <c r="J674" s="18">
        <v>25</v>
      </c>
      <c r="K674" s="56">
        <f t="shared" si="133"/>
        <v>16</v>
      </c>
      <c r="L674" s="56">
        <f t="shared" si="132"/>
        <v>201.07</v>
      </c>
      <c r="M674" s="18" t="s">
        <v>1355</v>
      </c>
      <c r="N674" s="18" t="s">
        <v>2042</v>
      </c>
      <c r="O674" s="18"/>
      <c r="P674" s="18"/>
      <c r="Q674" s="18"/>
      <c r="R674" s="17" t="s">
        <v>792</v>
      </c>
      <c r="S674" s="17" t="s">
        <v>775</v>
      </c>
      <c r="T674" s="17" t="s">
        <v>637</v>
      </c>
      <c r="U674" s="32" t="s">
        <v>795</v>
      </c>
      <c r="V674" s="17" t="s">
        <v>1758</v>
      </c>
      <c r="W674" s="17" t="s">
        <v>547</v>
      </c>
      <c r="X674" s="17" t="str">
        <f t="shared" si="119"/>
        <v xml:space="preserve">L-TD-151  L-TD-152  L-TD-153                                </v>
      </c>
      <c r="Y674" s="17" t="s">
        <v>1806</v>
      </c>
      <c r="Z674" s="17" t="s">
        <v>2003</v>
      </c>
      <c r="AA674" s="17" t="s">
        <v>2004</v>
      </c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40" t="s">
        <v>778</v>
      </c>
      <c r="AS674" s="3">
        <v>190822</v>
      </c>
      <c r="AT674" s="33" t="s">
        <v>811</v>
      </c>
      <c r="AU674" s="44" t="s">
        <v>1047</v>
      </c>
      <c r="AV674" s="45" t="s">
        <v>1059</v>
      </c>
      <c r="AW674" s="44" t="str">
        <f t="shared" si="130"/>
        <v>C-ELDP002-06</v>
      </c>
      <c r="AX674" s="34" t="s">
        <v>1757</v>
      </c>
      <c r="AZ674" s="81" t="str">
        <f t="shared" si="120"/>
        <v>0.6/1kV FR-CVV-I/C AMS 2P-1.5㎟-S</v>
      </c>
    </row>
    <row r="675" spans="1:52" s="8" customFormat="1" ht="25" hidden="1" customHeight="1">
      <c r="A675" s="60" t="str">
        <f t="shared" si="118"/>
        <v>X</v>
      </c>
      <c r="B675" s="60"/>
      <c r="C675" s="55" t="str">
        <f t="shared" si="131"/>
        <v/>
      </c>
      <c r="D675" s="18"/>
      <c r="E675" s="51"/>
      <c r="F675" s="20"/>
      <c r="G675" s="17"/>
      <c r="H675" s="18"/>
      <c r="I675" s="18"/>
      <c r="J675" s="18"/>
      <c r="K675" s="56" t="str">
        <f t="shared" si="133"/>
        <v/>
      </c>
      <c r="L675" s="18"/>
      <c r="M675" s="18"/>
      <c r="N675" s="18"/>
      <c r="O675" s="18"/>
      <c r="P675" s="18"/>
      <c r="Q675" s="18"/>
      <c r="R675" s="17"/>
      <c r="S675" s="17"/>
      <c r="T675" s="17"/>
      <c r="U675" s="17"/>
      <c r="V675" s="17"/>
      <c r="W675" s="17"/>
      <c r="X675" s="17" t="str">
        <f t="shared" si="119"/>
        <v/>
      </c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40"/>
      <c r="AS675" s="4"/>
      <c r="AT675" s="34"/>
      <c r="AU675" s="34"/>
      <c r="AV675" s="34"/>
      <c r="AW675" s="33" t="str">
        <f t="shared" si="130"/>
        <v/>
      </c>
      <c r="AX675" s="34"/>
      <c r="AZ675" s="81" t="str">
        <f t="shared" si="120"/>
        <v/>
      </c>
    </row>
    <row r="676" spans="1:52" s="8" customFormat="1" ht="25" hidden="1" customHeight="1">
      <c r="A676" s="60" t="str">
        <f t="shared" si="118"/>
        <v>X</v>
      </c>
      <c r="B676" s="60" t="e">
        <f t="shared" si="125"/>
        <v>#REF!</v>
      </c>
      <c r="C676" s="55" t="str">
        <f t="shared" si="131"/>
        <v>C-ELHF001-01</v>
      </c>
      <c r="D676" s="18" t="s">
        <v>657</v>
      </c>
      <c r="E676" s="51" t="s">
        <v>34</v>
      </c>
      <c r="F676" s="19" t="s">
        <v>764</v>
      </c>
      <c r="G676" s="17" t="s">
        <v>781</v>
      </c>
      <c r="H676" s="18">
        <v>2.5</v>
      </c>
      <c r="I676" s="18"/>
      <c r="J676" s="18">
        <v>95</v>
      </c>
      <c r="K676" s="56">
        <f t="shared" si="133"/>
        <v>13.5</v>
      </c>
      <c r="L676" s="56">
        <f>ROUNDUP(PI()*((K676/2)*(K676/2)),2)</f>
        <v>143.13999999999999</v>
      </c>
      <c r="M676" s="18" t="s">
        <v>1884</v>
      </c>
      <c r="N676" s="18">
        <v>4</v>
      </c>
      <c r="O676" s="18"/>
      <c r="P676" s="18"/>
      <c r="Q676" s="18"/>
      <c r="R676" s="17" t="s">
        <v>1333</v>
      </c>
      <c r="S676" s="17" t="s">
        <v>633</v>
      </c>
      <c r="T676" s="17" t="s">
        <v>798</v>
      </c>
      <c r="U676" s="32" t="s">
        <v>795</v>
      </c>
      <c r="V676" s="17" t="s">
        <v>1758</v>
      </c>
      <c r="W676" s="17" t="s">
        <v>547</v>
      </c>
      <c r="X676" s="17" t="str">
        <f t="shared" si="119"/>
        <v xml:space="preserve">X-TL-101  X-TL-107  X-TL-113  X-TL-114  X-TL-118  X-TL-128  X-TL-139  X-TN-142  X-TN-151  X-TN-152  X-TN-153                </v>
      </c>
      <c r="Y676" s="17" t="s">
        <v>1886</v>
      </c>
      <c r="Z676" s="17" t="s">
        <v>1887</v>
      </c>
      <c r="AA676" s="17" t="s">
        <v>1888</v>
      </c>
      <c r="AB676" s="17" t="s">
        <v>1889</v>
      </c>
      <c r="AC676" s="17" t="s">
        <v>1890</v>
      </c>
      <c r="AD676" s="17" t="s">
        <v>1891</v>
      </c>
      <c r="AE676" s="17" t="s">
        <v>1892</v>
      </c>
      <c r="AF676" s="17" t="s">
        <v>1893</v>
      </c>
      <c r="AG676" s="17" t="s">
        <v>1894</v>
      </c>
      <c r="AH676" s="17" t="s">
        <v>1895</v>
      </c>
      <c r="AI676" s="17" t="s">
        <v>1868</v>
      </c>
      <c r="AJ676" s="17"/>
      <c r="AK676" s="17"/>
      <c r="AL676" s="17"/>
      <c r="AM676" s="17"/>
      <c r="AN676" s="17"/>
      <c r="AO676" s="17"/>
      <c r="AP676" s="17"/>
      <c r="AQ676" s="17"/>
      <c r="AR676" s="40" t="s">
        <v>779</v>
      </c>
      <c r="AS676" s="3">
        <v>190822</v>
      </c>
      <c r="AT676" s="33" t="s">
        <v>810</v>
      </c>
      <c r="AU676" s="46" t="s">
        <v>823</v>
      </c>
      <c r="AV676" s="45" t="s">
        <v>1061</v>
      </c>
      <c r="AW676" s="44" t="str">
        <f t="shared" si="130"/>
        <v>C-ELHF001-01</v>
      </c>
      <c r="AX676" s="34" t="s">
        <v>1757</v>
      </c>
      <c r="AZ676" s="81" t="str">
        <f t="shared" si="120"/>
        <v>0.6/1kV FR-CVV-S 3C-2.5㎟-C</v>
      </c>
    </row>
    <row r="677" spans="1:52" s="8" customFormat="1" ht="25" hidden="1" customHeight="1">
      <c r="A677" s="60" t="str">
        <f t="shared" ref="A677:A742" si="134">IFERROR(IF(MATCH($A$18,Y677:AQ677,0),"O","X"),"X")</f>
        <v>X</v>
      </c>
      <c r="B677" s="60" t="e">
        <f t="shared" si="125"/>
        <v>#REF!</v>
      </c>
      <c r="C677" s="55" t="str">
        <f t="shared" si="131"/>
        <v>C-ELHF002-01</v>
      </c>
      <c r="D677" s="18" t="s">
        <v>657</v>
      </c>
      <c r="E677" s="51" t="s">
        <v>34</v>
      </c>
      <c r="F677" s="19" t="s">
        <v>764</v>
      </c>
      <c r="G677" s="17" t="s">
        <v>780</v>
      </c>
      <c r="H677" s="18">
        <v>2.5</v>
      </c>
      <c r="I677" s="18"/>
      <c r="J677" s="18">
        <v>120</v>
      </c>
      <c r="K677" s="56">
        <f t="shared" si="133"/>
        <v>13.5</v>
      </c>
      <c r="L677" s="56">
        <f>ROUNDUP(PI()*((K677/2)*(K677/2)),2)</f>
        <v>143.13999999999999</v>
      </c>
      <c r="M677" s="18" t="s">
        <v>1885</v>
      </c>
      <c r="N677" s="18">
        <v>4</v>
      </c>
      <c r="O677" s="18"/>
      <c r="P677" s="18"/>
      <c r="Q677" s="18"/>
      <c r="R677" s="17" t="s">
        <v>1333</v>
      </c>
      <c r="S677" s="17" t="s">
        <v>634</v>
      </c>
      <c r="T677" s="17" t="s">
        <v>798</v>
      </c>
      <c r="U677" s="32" t="s">
        <v>795</v>
      </c>
      <c r="V677" s="17" t="s">
        <v>1758</v>
      </c>
      <c r="W677" s="17" t="s">
        <v>547</v>
      </c>
      <c r="X677" s="17" t="str">
        <f t="shared" ref="X677:X742" si="135">IF(Y677="","",CONCATENATE(Y677,"  ",Z677,"  ",AA677,"  ",AB677,"  ",AC677,"  ",AD677,"  ",AE677,"  ",AF677,"  ",AG677,"  ",AH677,"  ",AI677,"  ",AJ677,"  ",AK677,"  ",AL677,"  ",AM677,"  ",AN677,"  ",AO677,"  ",AP677,"  ",AQ677))</f>
        <v xml:space="preserve">X-TL-131  X-TN-135  X-TN-140  X-TN-141  X-TN-142  X-TN-151  X-TN-152  X-TN-153                      </v>
      </c>
      <c r="Y677" s="17" t="s">
        <v>1896</v>
      </c>
      <c r="Z677" s="17" t="s">
        <v>1899</v>
      </c>
      <c r="AA677" s="17" t="s">
        <v>1900</v>
      </c>
      <c r="AB677" s="17" t="s">
        <v>1901</v>
      </c>
      <c r="AC677" s="17" t="s">
        <v>1893</v>
      </c>
      <c r="AD677" s="17" t="s">
        <v>1894</v>
      </c>
      <c r="AE677" s="17" t="s">
        <v>1895</v>
      </c>
      <c r="AF677" s="17" t="s">
        <v>1868</v>
      </c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40" t="s">
        <v>779</v>
      </c>
      <c r="AS677" s="3">
        <v>190822</v>
      </c>
      <c r="AT677" s="33" t="s">
        <v>810</v>
      </c>
      <c r="AU677" s="46" t="s">
        <v>824</v>
      </c>
      <c r="AV677" s="45" t="s">
        <v>1061</v>
      </c>
      <c r="AW677" s="44" t="str">
        <f t="shared" si="130"/>
        <v>C-ELHF002-01</v>
      </c>
      <c r="AX677" s="34" t="s">
        <v>1757</v>
      </c>
      <c r="AZ677" s="81" t="str">
        <f t="shared" ref="AZ677:AZ742" si="136">IF(F677="","",CONCATENATE(E677," ",F677," ",G677,"-",H677,"㎟","-",D677))</f>
        <v>0.6/1kV FR-CVV-S 3C-2.5㎟-C</v>
      </c>
    </row>
    <row r="678" spans="1:52" ht="25" hidden="1" customHeight="1">
      <c r="A678" s="60" t="str">
        <f t="shared" si="134"/>
        <v>X</v>
      </c>
      <c r="B678" s="60"/>
      <c r="C678" s="55" t="str">
        <f t="shared" si="131"/>
        <v/>
      </c>
      <c r="D678" s="18"/>
      <c r="E678" s="52"/>
      <c r="F678" s="19"/>
      <c r="G678" s="17"/>
      <c r="H678" s="18"/>
      <c r="I678" s="18"/>
      <c r="J678" s="18"/>
      <c r="K678" s="56" t="str">
        <f t="shared" si="133"/>
        <v/>
      </c>
      <c r="L678" s="18"/>
      <c r="M678" s="18"/>
      <c r="N678" s="18"/>
      <c r="O678" s="18"/>
      <c r="P678" s="18"/>
      <c r="Q678" s="18"/>
      <c r="R678" s="17"/>
      <c r="S678" s="17"/>
      <c r="T678" s="17"/>
      <c r="U678" s="17"/>
      <c r="V678" s="17"/>
      <c r="W678" s="17"/>
      <c r="X678" s="17" t="str">
        <f t="shared" si="135"/>
        <v/>
      </c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40"/>
      <c r="AT678" s="33"/>
      <c r="AU678" s="33"/>
      <c r="AV678" s="33"/>
      <c r="AW678" s="33" t="str">
        <f t="shared" si="130"/>
        <v/>
      </c>
      <c r="AX678" s="33"/>
      <c r="AZ678" s="81" t="str">
        <f t="shared" si="136"/>
        <v/>
      </c>
    </row>
    <row r="679" spans="1:52" s="8" customFormat="1" ht="25" hidden="1" customHeight="1">
      <c r="A679" s="60" t="str">
        <f t="shared" ref="A679:A680" si="137">IFERROR(IF(MATCH($A$18,Y679:AQ679,0),"O","X"),"X")</f>
        <v>X</v>
      </c>
      <c r="B679" s="60" t="e">
        <f t="shared" ref="B679" si="138">IF(C678="",B677+1,B678+1)</f>
        <v>#REF!</v>
      </c>
      <c r="C679" s="55" t="str">
        <f t="shared" si="131"/>
        <v>C-FFFA001-01</v>
      </c>
      <c r="D679" s="18" t="s">
        <v>657</v>
      </c>
      <c r="E679" s="51" t="s">
        <v>34</v>
      </c>
      <c r="F679" s="19" t="s">
        <v>764</v>
      </c>
      <c r="G679" s="17" t="s">
        <v>499</v>
      </c>
      <c r="H679" s="18">
        <v>2.5</v>
      </c>
      <c r="I679" s="18"/>
      <c r="J679" s="18">
        <v>15</v>
      </c>
      <c r="K679" s="56">
        <f t="shared" si="133"/>
        <v>13.5</v>
      </c>
      <c r="L679" s="56">
        <f>ROUNDUP(PI()*((K679/2)*(K679/2)),2)</f>
        <v>143.13999999999999</v>
      </c>
      <c r="M679" s="18" t="s">
        <v>2513</v>
      </c>
      <c r="N679" s="18">
        <v>4</v>
      </c>
      <c r="O679" s="18"/>
      <c r="P679" s="18"/>
      <c r="Q679" s="18"/>
      <c r="R679" s="17" t="s">
        <v>1333</v>
      </c>
      <c r="S679" s="17" t="s">
        <v>1743</v>
      </c>
      <c r="T679" s="17" t="s">
        <v>1767</v>
      </c>
      <c r="U679" s="32" t="s">
        <v>794</v>
      </c>
      <c r="V679" s="17" t="s">
        <v>1758</v>
      </c>
      <c r="W679" s="17" t="s">
        <v>547</v>
      </c>
      <c r="X679" s="17" t="str">
        <f t="shared" ref="X679:X680" si="139">IF(Y679="","",CONCATENATE(Y679,"  ",Z679,"  ",AA679,"  ",AB679,"  ",AC679,"  ",AD679,"  ",AE679,"  ",AF679,"  ",AG679,"  ",AH679,"  ",AI679,"  ",AJ679,"  ",AK679,"  ",AL679,"  ",AM679,"  ",AN679,"  ",AO679,"  ",AP679,"  ",AQ679))</f>
        <v xml:space="preserve">X-TL-154  X-TN-153                                  </v>
      </c>
      <c r="Y679" s="17" t="s">
        <v>2407</v>
      </c>
      <c r="Z679" s="17" t="s">
        <v>2013</v>
      </c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40"/>
      <c r="AS679" s="3">
        <v>190822</v>
      </c>
      <c r="AT679" s="33" t="s">
        <v>810</v>
      </c>
      <c r="AU679" s="46" t="s">
        <v>2512</v>
      </c>
      <c r="AV679" s="45" t="s">
        <v>1029</v>
      </c>
      <c r="AW679" s="44" t="str">
        <f t="shared" ref="AW679:AW680" si="140">IF(AT679="","",CONCATENATE(AT679,"-",AU679,"-",AV679))</f>
        <v>C-FFFA001-01</v>
      </c>
      <c r="AX679" s="34" t="s">
        <v>1756</v>
      </c>
      <c r="AZ679" s="81" t="str">
        <f t="shared" ref="AZ679:AZ680" si="141">IF(F679="","",CONCATENATE(E679," ",F679," ",G679,"-",H679,"㎟","-",D679))</f>
        <v>0.6/1kV FR-CVV-S 3C-2.5㎟-C</v>
      </c>
    </row>
    <row r="680" spans="1:52" ht="25" hidden="1" customHeight="1">
      <c r="A680" s="60" t="str">
        <f t="shared" si="137"/>
        <v>X</v>
      </c>
      <c r="B680" s="60"/>
      <c r="C680" s="55" t="str">
        <f t="shared" si="131"/>
        <v/>
      </c>
      <c r="D680" s="18"/>
      <c r="E680" s="52"/>
      <c r="F680" s="19"/>
      <c r="G680" s="17"/>
      <c r="H680" s="18"/>
      <c r="I680" s="18"/>
      <c r="J680" s="18"/>
      <c r="K680" s="56" t="str">
        <f t="shared" si="133"/>
        <v/>
      </c>
      <c r="L680" s="18"/>
      <c r="M680" s="18"/>
      <c r="N680" s="18"/>
      <c r="O680" s="18"/>
      <c r="P680" s="18"/>
      <c r="Q680" s="18"/>
      <c r="R680" s="17"/>
      <c r="S680" s="17"/>
      <c r="T680" s="17"/>
      <c r="U680" s="17"/>
      <c r="V680" s="17"/>
      <c r="W680" s="17"/>
      <c r="X680" s="17" t="str">
        <f t="shared" si="139"/>
        <v/>
      </c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40"/>
      <c r="AT680" s="33"/>
      <c r="AU680" s="33"/>
      <c r="AV680" s="33"/>
      <c r="AW680" s="33" t="str">
        <f t="shared" si="140"/>
        <v/>
      </c>
      <c r="AX680" s="33"/>
      <c r="AZ680" s="81" t="str">
        <f t="shared" si="141"/>
        <v/>
      </c>
    </row>
    <row r="681" spans="1:52" ht="25" hidden="1" customHeight="1">
      <c r="A681" s="60" t="str">
        <f t="shared" si="134"/>
        <v>X</v>
      </c>
      <c r="B681" s="60" t="e">
        <f>IF(C678="",B677+1,B678+1)</f>
        <v>#REF!</v>
      </c>
      <c r="C681" s="37" t="s">
        <v>1035</v>
      </c>
      <c r="D681" s="38"/>
      <c r="E681" s="38"/>
      <c r="F681" s="38"/>
      <c r="G681" s="38"/>
      <c r="H681" s="38"/>
      <c r="I681" s="38"/>
      <c r="J681" s="38"/>
      <c r="K681" s="99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78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39"/>
      <c r="AT681" s="33"/>
      <c r="AU681" s="33"/>
      <c r="AV681" s="33"/>
      <c r="AW681" s="33" t="str">
        <f t="shared" si="130"/>
        <v/>
      </c>
      <c r="AX681" s="33"/>
      <c r="AZ681" s="81" t="str">
        <f t="shared" si="136"/>
        <v/>
      </c>
    </row>
    <row r="682" spans="1:52" s="4" customFormat="1" ht="25" hidden="1" customHeight="1">
      <c r="A682" s="60" t="str">
        <f t="shared" si="134"/>
        <v>X</v>
      </c>
      <c r="B682" s="60" t="e">
        <f>IF(C681="",B678+1,B681+1)</f>
        <v>#REF!</v>
      </c>
      <c r="C682" s="55" t="str">
        <f t="shared" ref="C682:C745" si="142">AW682</f>
        <v>T-SOFC101-01</v>
      </c>
      <c r="D682" s="18" t="s">
        <v>657</v>
      </c>
      <c r="E682" s="51"/>
      <c r="F682" s="20" t="s">
        <v>579</v>
      </c>
      <c r="G682" s="17" t="s">
        <v>581</v>
      </c>
      <c r="H682" s="18" t="s">
        <v>580</v>
      </c>
      <c r="I682" s="18"/>
      <c r="J682" s="18">
        <v>16</v>
      </c>
      <c r="K682" s="56">
        <f t="shared" ref="K682:K745" si="143">IF(AZ682="","",(VLOOKUP(AZ682,cable,2,FALSE)))</f>
        <v>6.5</v>
      </c>
      <c r="L682" s="56">
        <f t="shared" ref="L682:L745" si="144">ROUNDUP(PI()*((K682/2)*(K682/2)),2)</f>
        <v>33.19</v>
      </c>
      <c r="M682" s="138" t="s">
        <v>2027</v>
      </c>
      <c r="N682" s="138">
        <v>8</v>
      </c>
      <c r="O682" s="18"/>
      <c r="P682" s="18"/>
      <c r="Q682" s="18"/>
      <c r="R682" s="17" t="s">
        <v>1333</v>
      </c>
      <c r="S682" s="17" t="s">
        <v>149</v>
      </c>
      <c r="T682" s="17" t="s">
        <v>1348</v>
      </c>
      <c r="U682" s="17" t="s">
        <v>1333</v>
      </c>
      <c r="V682" s="17" t="s">
        <v>33</v>
      </c>
      <c r="W682" s="17" t="s">
        <v>1266</v>
      </c>
      <c r="X682" s="17" t="str">
        <f t="shared" si="135"/>
        <v xml:space="preserve">-                                    </v>
      </c>
      <c r="Y682" s="17" t="s">
        <v>1858</v>
      </c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40"/>
      <c r="AT682" s="33" t="s">
        <v>809</v>
      </c>
      <c r="AU682" s="33" t="s">
        <v>860</v>
      </c>
      <c r="AV682" s="36" t="s">
        <v>1014</v>
      </c>
      <c r="AW682" s="33" t="str">
        <f t="shared" si="130"/>
        <v>T-SOFC101-01</v>
      </c>
      <c r="AX682" s="33" t="s">
        <v>860</v>
      </c>
      <c r="AZ682" s="81" t="str">
        <f t="shared" si="136"/>
        <v xml:space="preserve"> STP-CAT.5e 4P-24AWG㎟-C</v>
      </c>
    </row>
    <row r="683" spans="1:52" s="4" customFormat="1" ht="25" hidden="1" customHeight="1">
      <c r="A683" s="60" t="str">
        <f t="shared" si="134"/>
        <v>X</v>
      </c>
      <c r="B683" s="60" t="e">
        <f t="shared" si="125"/>
        <v>#REF!</v>
      </c>
      <c r="C683" s="55" t="str">
        <f t="shared" si="142"/>
        <v>T-SOFC101-02</v>
      </c>
      <c r="D683" s="18" t="s">
        <v>657</v>
      </c>
      <c r="E683" s="51"/>
      <c r="F683" s="20" t="s">
        <v>579</v>
      </c>
      <c r="G683" s="17" t="s">
        <v>581</v>
      </c>
      <c r="H683" s="18" t="s">
        <v>548</v>
      </c>
      <c r="I683" s="18"/>
      <c r="J683" s="18">
        <v>16</v>
      </c>
      <c r="K683" s="56">
        <f t="shared" si="143"/>
        <v>6.5</v>
      </c>
      <c r="L683" s="56">
        <f t="shared" si="144"/>
        <v>33.19</v>
      </c>
      <c r="M683" s="140"/>
      <c r="N683" s="140"/>
      <c r="O683" s="18"/>
      <c r="P683" s="18"/>
      <c r="Q683" s="18"/>
      <c r="R683" s="17" t="s">
        <v>1333</v>
      </c>
      <c r="S683" s="17" t="s">
        <v>149</v>
      </c>
      <c r="T683" s="17" t="s">
        <v>1348</v>
      </c>
      <c r="U683" s="17" t="s">
        <v>1333</v>
      </c>
      <c r="V683" s="17" t="s">
        <v>33</v>
      </c>
      <c r="W683" s="17" t="s">
        <v>1266</v>
      </c>
      <c r="X683" s="17" t="str">
        <f t="shared" si="135"/>
        <v xml:space="preserve">-                                    </v>
      </c>
      <c r="Y683" s="17" t="s">
        <v>1858</v>
      </c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40"/>
      <c r="AT683" s="33" t="s">
        <v>809</v>
      </c>
      <c r="AU683" s="33" t="s">
        <v>860</v>
      </c>
      <c r="AV683" s="36" t="s">
        <v>1015</v>
      </c>
      <c r="AW683" s="33" t="str">
        <f t="shared" si="130"/>
        <v>T-SOFC101-02</v>
      </c>
      <c r="AX683" s="33" t="s">
        <v>860</v>
      </c>
      <c r="AZ683" s="81" t="str">
        <f t="shared" si="136"/>
        <v xml:space="preserve"> STP-CAT.5e 4P-24AWG㎟-C</v>
      </c>
    </row>
    <row r="684" spans="1:52" s="4" customFormat="1" ht="25" hidden="1" customHeight="1">
      <c r="A684" s="60" t="str">
        <f t="shared" si="134"/>
        <v>X</v>
      </c>
      <c r="B684" s="60" t="e">
        <f t="shared" si="125"/>
        <v>#REF!</v>
      </c>
      <c r="C684" s="55" t="str">
        <f t="shared" si="142"/>
        <v>T-SOFC101-03</v>
      </c>
      <c r="D684" s="18" t="s">
        <v>657</v>
      </c>
      <c r="E684" s="51"/>
      <c r="F684" s="20" t="s">
        <v>579</v>
      </c>
      <c r="G684" s="17" t="s">
        <v>581</v>
      </c>
      <c r="H684" s="18" t="s">
        <v>548</v>
      </c>
      <c r="I684" s="18"/>
      <c r="J684" s="18">
        <v>16</v>
      </c>
      <c r="K684" s="56">
        <f t="shared" si="143"/>
        <v>6.5</v>
      </c>
      <c r="L684" s="56">
        <f t="shared" si="144"/>
        <v>33.19</v>
      </c>
      <c r="M684" s="140"/>
      <c r="N684" s="140"/>
      <c r="O684" s="18"/>
      <c r="P684" s="18"/>
      <c r="Q684" s="18"/>
      <c r="R684" s="17" t="s">
        <v>1333</v>
      </c>
      <c r="S684" s="17" t="s">
        <v>149</v>
      </c>
      <c r="T684" s="17" t="s">
        <v>1348</v>
      </c>
      <c r="U684" s="17" t="s">
        <v>1333</v>
      </c>
      <c r="V684" s="17" t="s">
        <v>33</v>
      </c>
      <c r="W684" s="17" t="s">
        <v>1266</v>
      </c>
      <c r="X684" s="17" t="str">
        <f t="shared" si="135"/>
        <v xml:space="preserve">-                                    </v>
      </c>
      <c r="Y684" s="17" t="s">
        <v>1858</v>
      </c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40"/>
      <c r="AT684" s="33" t="s">
        <v>809</v>
      </c>
      <c r="AU684" s="33" t="s">
        <v>860</v>
      </c>
      <c r="AV684" s="36" t="s">
        <v>1016</v>
      </c>
      <c r="AW684" s="33" t="str">
        <f t="shared" si="130"/>
        <v>T-SOFC101-03</v>
      </c>
      <c r="AX684" s="33" t="s">
        <v>860</v>
      </c>
      <c r="AZ684" s="81" t="str">
        <f t="shared" si="136"/>
        <v xml:space="preserve"> STP-CAT.5e 4P-24AWG㎟-C</v>
      </c>
    </row>
    <row r="685" spans="1:52" s="4" customFormat="1" ht="25" hidden="1" customHeight="1">
      <c r="A685" s="60" t="str">
        <f t="shared" si="134"/>
        <v>X</v>
      </c>
      <c r="B685" s="60" t="e">
        <f t="shared" si="125"/>
        <v>#REF!</v>
      </c>
      <c r="C685" s="55" t="str">
        <f t="shared" si="142"/>
        <v>T-SOFC101-04</v>
      </c>
      <c r="D685" s="18" t="s">
        <v>657</v>
      </c>
      <c r="E685" s="51"/>
      <c r="F685" s="20" t="s">
        <v>579</v>
      </c>
      <c r="G685" s="17" t="s">
        <v>581</v>
      </c>
      <c r="H685" s="18" t="s">
        <v>548</v>
      </c>
      <c r="I685" s="18"/>
      <c r="J685" s="18">
        <v>16</v>
      </c>
      <c r="K685" s="56">
        <f t="shared" si="143"/>
        <v>6.5</v>
      </c>
      <c r="L685" s="56">
        <f t="shared" si="144"/>
        <v>33.19</v>
      </c>
      <c r="M685" s="140"/>
      <c r="N685" s="140"/>
      <c r="O685" s="18"/>
      <c r="P685" s="18"/>
      <c r="Q685" s="18"/>
      <c r="R685" s="17" t="s">
        <v>1333</v>
      </c>
      <c r="S685" s="17" t="s">
        <v>149</v>
      </c>
      <c r="T685" s="17" t="s">
        <v>1348</v>
      </c>
      <c r="U685" s="17" t="s">
        <v>1333</v>
      </c>
      <c r="V685" s="17" t="s">
        <v>33</v>
      </c>
      <c r="W685" s="17" t="s">
        <v>1266</v>
      </c>
      <c r="X685" s="17" t="str">
        <f t="shared" si="135"/>
        <v xml:space="preserve">-                                    </v>
      </c>
      <c r="Y685" s="17" t="s">
        <v>1858</v>
      </c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40"/>
      <c r="AT685" s="33" t="s">
        <v>809</v>
      </c>
      <c r="AU685" s="33" t="s">
        <v>860</v>
      </c>
      <c r="AV685" s="36" t="s">
        <v>1021</v>
      </c>
      <c r="AW685" s="33" t="str">
        <f t="shared" si="130"/>
        <v>T-SOFC101-04</v>
      </c>
      <c r="AX685" s="33" t="s">
        <v>860</v>
      </c>
      <c r="AZ685" s="81" t="str">
        <f t="shared" si="136"/>
        <v xml:space="preserve"> STP-CAT.5e 4P-24AWG㎟-C</v>
      </c>
    </row>
    <row r="686" spans="1:52" s="4" customFormat="1" ht="25" hidden="1" customHeight="1">
      <c r="A686" s="60" t="str">
        <f t="shared" si="134"/>
        <v>X</v>
      </c>
      <c r="B686" s="60" t="e">
        <f t="shared" si="125"/>
        <v>#REF!</v>
      </c>
      <c r="C686" s="55" t="str">
        <f t="shared" si="142"/>
        <v>T-SOFC101-05</v>
      </c>
      <c r="D686" s="18" t="s">
        <v>657</v>
      </c>
      <c r="E686" s="51"/>
      <c r="F686" s="20" t="s">
        <v>579</v>
      </c>
      <c r="G686" s="17" t="s">
        <v>581</v>
      </c>
      <c r="H686" s="18" t="s">
        <v>548</v>
      </c>
      <c r="I686" s="18"/>
      <c r="J686" s="18">
        <v>16</v>
      </c>
      <c r="K686" s="56">
        <f t="shared" si="143"/>
        <v>6.5</v>
      </c>
      <c r="L686" s="56">
        <f t="shared" si="144"/>
        <v>33.19</v>
      </c>
      <c r="M686" s="139"/>
      <c r="N686" s="139"/>
      <c r="O686" s="18"/>
      <c r="P686" s="18"/>
      <c r="Q686" s="18"/>
      <c r="R686" s="17" t="s">
        <v>1333</v>
      </c>
      <c r="S686" s="17" t="s">
        <v>149</v>
      </c>
      <c r="T686" s="17" t="s">
        <v>1348</v>
      </c>
      <c r="U686" s="17" t="s">
        <v>1333</v>
      </c>
      <c r="V686" s="17" t="s">
        <v>33</v>
      </c>
      <c r="W686" s="17" t="s">
        <v>1266</v>
      </c>
      <c r="X686" s="17" t="str">
        <f t="shared" si="135"/>
        <v xml:space="preserve">-                                    </v>
      </c>
      <c r="Y686" s="17" t="s">
        <v>1858</v>
      </c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40"/>
      <c r="AT686" s="33" t="s">
        <v>809</v>
      </c>
      <c r="AU686" s="33" t="s">
        <v>860</v>
      </c>
      <c r="AV686" s="36" t="s">
        <v>1022</v>
      </c>
      <c r="AW686" s="33" t="str">
        <f t="shared" si="130"/>
        <v>T-SOFC101-05</v>
      </c>
      <c r="AX686" s="33" t="s">
        <v>860</v>
      </c>
      <c r="AZ686" s="81" t="str">
        <f t="shared" si="136"/>
        <v xml:space="preserve"> STP-CAT.5e 4P-24AWG㎟-C</v>
      </c>
    </row>
    <row r="687" spans="1:52" s="4" customFormat="1" ht="25" hidden="1" customHeight="1">
      <c r="A687" s="60" t="str">
        <f t="shared" si="134"/>
        <v>X</v>
      </c>
      <c r="B687" s="60" t="e">
        <f t="shared" si="125"/>
        <v>#REF!</v>
      </c>
      <c r="C687" s="55" t="str">
        <f t="shared" si="142"/>
        <v>T-SOFC102-01</v>
      </c>
      <c r="D687" s="18" t="s">
        <v>657</v>
      </c>
      <c r="E687" s="51"/>
      <c r="F687" s="20" t="s">
        <v>579</v>
      </c>
      <c r="G687" s="17" t="s">
        <v>581</v>
      </c>
      <c r="H687" s="18" t="s">
        <v>580</v>
      </c>
      <c r="I687" s="18"/>
      <c r="J687" s="18">
        <v>23</v>
      </c>
      <c r="K687" s="56">
        <f t="shared" si="143"/>
        <v>6.5</v>
      </c>
      <c r="L687" s="56">
        <f t="shared" si="144"/>
        <v>33.19</v>
      </c>
      <c r="M687" s="138" t="s">
        <v>1665</v>
      </c>
      <c r="N687" s="138">
        <v>12</v>
      </c>
      <c r="O687" s="18"/>
      <c r="P687" s="18"/>
      <c r="Q687" s="18"/>
      <c r="R687" s="17" t="s">
        <v>1333</v>
      </c>
      <c r="S687" s="17" t="s">
        <v>149</v>
      </c>
      <c r="T687" s="17" t="s">
        <v>1348</v>
      </c>
      <c r="U687" s="17" t="s">
        <v>1333</v>
      </c>
      <c r="V687" s="17" t="s">
        <v>103</v>
      </c>
      <c r="W687" s="17" t="s">
        <v>1267</v>
      </c>
      <c r="X687" s="17" t="str">
        <f t="shared" si="135"/>
        <v xml:space="preserve">-                                    </v>
      </c>
      <c r="Y687" s="17" t="s">
        <v>1858</v>
      </c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40"/>
      <c r="AT687" s="33" t="s">
        <v>809</v>
      </c>
      <c r="AU687" s="33" t="s">
        <v>861</v>
      </c>
      <c r="AV687" s="36" t="s">
        <v>1014</v>
      </c>
      <c r="AW687" s="33" t="str">
        <f t="shared" si="130"/>
        <v>T-SOFC102-01</v>
      </c>
      <c r="AX687" s="33" t="s">
        <v>861</v>
      </c>
      <c r="AZ687" s="81" t="str">
        <f t="shared" si="136"/>
        <v xml:space="preserve"> STP-CAT.5e 4P-24AWG㎟-C</v>
      </c>
    </row>
    <row r="688" spans="1:52" s="4" customFormat="1" ht="25" hidden="1" customHeight="1">
      <c r="A688" s="60" t="str">
        <f t="shared" si="134"/>
        <v>X</v>
      </c>
      <c r="B688" s="60" t="e">
        <f t="shared" si="125"/>
        <v>#REF!</v>
      </c>
      <c r="C688" s="55" t="str">
        <f t="shared" si="142"/>
        <v>T-SOFC102-02</v>
      </c>
      <c r="D688" s="18" t="s">
        <v>657</v>
      </c>
      <c r="E688" s="51"/>
      <c r="F688" s="20" t="s">
        <v>579</v>
      </c>
      <c r="G688" s="17" t="s">
        <v>581</v>
      </c>
      <c r="H688" s="18" t="s">
        <v>548</v>
      </c>
      <c r="I688" s="18"/>
      <c r="J688" s="18">
        <v>23</v>
      </c>
      <c r="K688" s="56">
        <f t="shared" si="143"/>
        <v>6.5</v>
      </c>
      <c r="L688" s="56">
        <f t="shared" si="144"/>
        <v>33.19</v>
      </c>
      <c r="M688" s="140"/>
      <c r="N688" s="140"/>
      <c r="O688" s="18"/>
      <c r="P688" s="18"/>
      <c r="Q688" s="18"/>
      <c r="R688" s="17" t="s">
        <v>1333</v>
      </c>
      <c r="S688" s="17" t="s">
        <v>149</v>
      </c>
      <c r="T688" s="17" t="s">
        <v>1348</v>
      </c>
      <c r="U688" s="17" t="s">
        <v>1333</v>
      </c>
      <c r="V688" s="17" t="s">
        <v>103</v>
      </c>
      <c r="W688" s="17" t="s">
        <v>1267</v>
      </c>
      <c r="X688" s="17" t="str">
        <f t="shared" si="135"/>
        <v xml:space="preserve">-                                    </v>
      </c>
      <c r="Y688" s="17" t="s">
        <v>1858</v>
      </c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40"/>
      <c r="AT688" s="33" t="s">
        <v>809</v>
      </c>
      <c r="AU688" s="33" t="s">
        <v>861</v>
      </c>
      <c r="AV688" s="36" t="s">
        <v>1015</v>
      </c>
      <c r="AW688" s="33" t="str">
        <f t="shared" si="130"/>
        <v>T-SOFC102-02</v>
      </c>
      <c r="AX688" s="33" t="s">
        <v>861</v>
      </c>
      <c r="AZ688" s="81" t="str">
        <f t="shared" si="136"/>
        <v xml:space="preserve"> STP-CAT.5e 4P-24AWG㎟-C</v>
      </c>
    </row>
    <row r="689" spans="1:52" s="4" customFormat="1" ht="25" hidden="1" customHeight="1">
      <c r="A689" s="60" t="str">
        <f t="shared" si="134"/>
        <v>X</v>
      </c>
      <c r="B689" s="60" t="e">
        <f t="shared" si="125"/>
        <v>#REF!</v>
      </c>
      <c r="C689" s="55" t="str">
        <f t="shared" si="142"/>
        <v>T-SOFC102-03</v>
      </c>
      <c r="D689" s="18" t="s">
        <v>657</v>
      </c>
      <c r="E689" s="51"/>
      <c r="F689" s="20" t="s">
        <v>579</v>
      </c>
      <c r="G689" s="17" t="s">
        <v>581</v>
      </c>
      <c r="H689" s="18" t="s">
        <v>548</v>
      </c>
      <c r="I689" s="18"/>
      <c r="J689" s="18">
        <v>23</v>
      </c>
      <c r="K689" s="56">
        <f t="shared" si="143"/>
        <v>6.5</v>
      </c>
      <c r="L689" s="56">
        <f t="shared" si="144"/>
        <v>33.19</v>
      </c>
      <c r="M689" s="140"/>
      <c r="N689" s="140"/>
      <c r="O689" s="18"/>
      <c r="P689" s="18"/>
      <c r="Q689" s="18"/>
      <c r="R689" s="17" t="s">
        <v>1333</v>
      </c>
      <c r="S689" s="17" t="s">
        <v>149</v>
      </c>
      <c r="T689" s="17" t="s">
        <v>1348</v>
      </c>
      <c r="U689" s="17" t="s">
        <v>1333</v>
      </c>
      <c r="V689" s="17" t="s">
        <v>103</v>
      </c>
      <c r="W689" s="17" t="s">
        <v>1267</v>
      </c>
      <c r="X689" s="17" t="str">
        <f t="shared" si="135"/>
        <v xml:space="preserve">-                                    </v>
      </c>
      <c r="Y689" s="17" t="s">
        <v>1858</v>
      </c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40"/>
      <c r="AT689" s="33" t="s">
        <v>809</v>
      </c>
      <c r="AU689" s="33" t="s">
        <v>861</v>
      </c>
      <c r="AV689" s="36" t="s">
        <v>1016</v>
      </c>
      <c r="AW689" s="33" t="str">
        <f t="shared" si="130"/>
        <v>T-SOFC102-03</v>
      </c>
      <c r="AX689" s="33" t="s">
        <v>861</v>
      </c>
      <c r="AZ689" s="81" t="str">
        <f t="shared" si="136"/>
        <v xml:space="preserve"> STP-CAT.5e 4P-24AWG㎟-C</v>
      </c>
    </row>
    <row r="690" spans="1:52" s="4" customFormat="1" ht="25" hidden="1" customHeight="1">
      <c r="A690" s="60" t="str">
        <f t="shared" si="134"/>
        <v>X</v>
      </c>
      <c r="B690" s="60" t="e">
        <f t="shared" si="125"/>
        <v>#REF!</v>
      </c>
      <c r="C690" s="55" t="str">
        <f t="shared" si="142"/>
        <v>T-SOFC102-04</v>
      </c>
      <c r="D690" s="18" t="s">
        <v>657</v>
      </c>
      <c r="E690" s="51"/>
      <c r="F690" s="20" t="s">
        <v>579</v>
      </c>
      <c r="G690" s="17" t="s">
        <v>581</v>
      </c>
      <c r="H690" s="18" t="s">
        <v>548</v>
      </c>
      <c r="I690" s="18"/>
      <c r="J690" s="18">
        <v>23</v>
      </c>
      <c r="K690" s="56">
        <f t="shared" si="143"/>
        <v>6.5</v>
      </c>
      <c r="L690" s="56">
        <f t="shared" si="144"/>
        <v>33.19</v>
      </c>
      <c r="M690" s="140"/>
      <c r="N690" s="140"/>
      <c r="O690" s="18"/>
      <c r="P690" s="18"/>
      <c r="Q690" s="18"/>
      <c r="R690" s="17" t="s">
        <v>1333</v>
      </c>
      <c r="S690" s="17" t="s">
        <v>149</v>
      </c>
      <c r="T690" s="17" t="s">
        <v>1348</v>
      </c>
      <c r="U690" s="17" t="s">
        <v>1333</v>
      </c>
      <c r="V690" s="17" t="s">
        <v>103</v>
      </c>
      <c r="W690" s="17" t="s">
        <v>1267</v>
      </c>
      <c r="X690" s="17" t="str">
        <f t="shared" si="135"/>
        <v xml:space="preserve">-                                    </v>
      </c>
      <c r="Y690" s="17" t="s">
        <v>1858</v>
      </c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40"/>
      <c r="AT690" s="33" t="s">
        <v>809</v>
      </c>
      <c r="AU690" s="33" t="s">
        <v>861</v>
      </c>
      <c r="AV690" s="36" t="s">
        <v>1021</v>
      </c>
      <c r="AW690" s="33" t="str">
        <f t="shared" si="130"/>
        <v>T-SOFC102-04</v>
      </c>
      <c r="AX690" s="33" t="s">
        <v>861</v>
      </c>
      <c r="AZ690" s="81" t="str">
        <f t="shared" si="136"/>
        <v xml:space="preserve"> STP-CAT.5e 4P-24AWG㎟-C</v>
      </c>
    </row>
    <row r="691" spans="1:52" s="4" customFormat="1" ht="25" hidden="1" customHeight="1">
      <c r="A691" s="60" t="str">
        <f t="shared" si="134"/>
        <v>X</v>
      </c>
      <c r="B691" s="60" t="e">
        <f t="shared" si="125"/>
        <v>#REF!</v>
      </c>
      <c r="C691" s="55" t="str">
        <f t="shared" si="142"/>
        <v>T-SOFC102-05</v>
      </c>
      <c r="D691" s="18" t="s">
        <v>657</v>
      </c>
      <c r="E691" s="51"/>
      <c r="F691" s="20" t="s">
        <v>579</v>
      </c>
      <c r="G691" s="17" t="s">
        <v>581</v>
      </c>
      <c r="H691" s="18" t="s">
        <v>548</v>
      </c>
      <c r="I691" s="18"/>
      <c r="J691" s="18">
        <v>23</v>
      </c>
      <c r="K691" s="56">
        <f t="shared" si="143"/>
        <v>6.5</v>
      </c>
      <c r="L691" s="56">
        <f t="shared" si="144"/>
        <v>33.19</v>
      </c>
      <c r="M691" s="139"/>
      <c r="N691" s="139"/>
      <c r="O691" s="18"/>
      <c r="P691" s="18"/>
      <c r="Q691" s="18"/>
      <c r="R691" s="17" t="s">
        <v>1333</v>
      </c>
      <c r="S691" s="17" t="s">
        <v>149</v>
      </c>
      <c r="T691" s="17" t="s">
        <v>1348</v>
      </c>
      <c r="U691" s="17" t="s">
        <v>1333</v>
      </c>
      <c r="V691" s="17" t="s">
        <v>103</v>
      </c>
      <c r="W691" s="17" t="s">
        <v>1267</v>
      </c>
      <c r="X691" s="17" t="str">
        <f t="shared" si="135"/>
        <v xml:space="preserve">-                                    </v>
      </c>
      <c r="Y691" s="17" t="s">
        <v>1858</v>
      </c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40"/>
      <c r="AT691" s="33" t="s">
        <v>809</v>
      </c>
      <c r="AU691" s="33" t="s">
        <v>861</v>
      </c>
      <c r="AV691" s="36" t="s">
        <v>1022</v>
      </c>
      <c r="AW691" s="33" t="str">
        <f t="shared" si="130"/>
        <v>T-SOFC102-05</v>
      </c>
      <c r="AX691" s="33" t="s">
        <v>861</v>
      </c>
      <c r="AZ691" s="81" t="str">
        <f t="shared" si="136"/>
        <v xml:space="preserve"> STP-CAT.5e 4P-24AWG㎟-C</v>
      </c>
    </row>
    <row r="692" spans="1:52" s="4" customFormat="1" ht="25" hidden="1" customHeight="1">
      <c r="A692" s="60" t="str">
        <f t="shared" si="134"/>
        <v>X</v>
      </c>
      <c r="B692" s="60" t="e">
        <f t="shared" si="125"/>
        <v>#REF!</v>
      </c>
      <c r="C692" s="55" t="str">
        <f t="shared" si="142"/>
        <v>T-SOFC103-01</v>
      </c>
      <c r="D692" s="18" t="s">
        <v>657</v>
      </c>
      <c r="E692" s="51"/>
      <c r="F692" s="20" t="s">
        <v>579</v>
      </c>
      <c r="G692" s="17" t="s">
        <v>581</v>
      </c>
      <c r="H692" s="18" t="s">
        <v>580</v>
      </c>
      <c r="I692" s="18"/>
      <c r="J692" s="18">
        <v>30</v>
      </c>
      <c r="K692" s="56">
        <f t="shared" si="143"/>
        <v>6.5</v>
      </c>
      <c r="L692" s="56">
        <f t="shared" si="144"/>
        <v>33.19</v>
      </c>
      <c r="M692" s="138" t="s">
        <v>1666</v>
      </c>
      <c r="N692" s="138">
        <v>14</v>
      </c>
      <c r="O692" s="18"/>
      <c r="P692" s="18"/>
      <c r="Q692" s="18"/>
      <c r="R692" s="17" t="s">
        <v>1333</v>
      </c>
      <c r="S692" s="17" t="s">
        <v>149</v>
      </c>
      <c r="T692" s="17" t="s">
        <v>1348</v>
      </c>
      <c r="U692" s="17" t="s">
        <v>1333</v>
      </c>
      <c r="V692" s="17" t="s">
        <v>111</v>
      </c>
      <c r="W692" s="17" t="s">
        <v>1268</v>
      </c>
      <c r="X692" s="17" t="str">
        <f t="shared" si="135"/>
        <v xml:space="preserve">-                                    </v>
      </c>
      <c r="Y692" s="17" t="s">
        <v>1858</v>
      </c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40"/>
      <c r="AT692" s="33" t="s">
        <v>809</v>
      </c>
      <c r="AU692" s="33" t="s">
        <v>862</v>
      </c>
      <c r="AV692" s="36" t="s">
        <v>1014</v>
      </c>
      <c r="AW692" s="33" t="str">
        <f t="shared" si="130"/>
        <v>T-SOFC103-01</v>
      </c>
      <c r="AX692" s="33" t="s">
        <v>862</v>
      </c>
      <c r="AZ692" s="81" t="str">
        <f t="shared" si="136"/>
        <v xml:space="preserve"> STP-CAT.5e 4P-24AWG㎟-C</v>
      </c>
    </row>
    <row r="693" spans="1:52" s="4" customFormat="1" ht="25" hidden="1" customHeight="1">
      <c r="A693" s="60" t="str">
        <f t="shared" si="134"/>
        <v>X</v>
      </c>
      <c r="B693" s="60" t="e">
        <f t="shared" si="125"/>
        <v>#REF!</v>
      </c>
      <c r="C693" s="55" t="str">
        <f t="shared" si="142"/>
        <v>T-SOFC103-02</v>
      </c>
      <c r="D693" s="18" t="s">
        <v>657</v>
      </c>
      <c r="E693" s="51"/>
      <c r="F693" s="20" t="s">
        <v>579</v>
      </c>
      <c r="G693" s="17" t="s">
        <v>581</v>
      </c>
      <c r="H693" s="18" t="s">
        <v>548</v>
      </c>
      <c r="I693" s="18"/>
      <c r="J693" s="18">
        <v>30</v>
      </c>
      <c r="K693" s="56">
        <f t="shared" si="143"/>
        <v>6.5</v>
      </c>
      <c r="L693" s="56">
        <f t="shared" si="144"/>
        <v>33.19</v>
      </c>
      <c r="M693" s="140"/>
      <c r="N693" s="140"/>
      <c r="O693" s="18"/>
      <c r="P693" s="18"/>
      <c r="Q693" s="18"/>
      <c r="R693" s="17" t="s">
        <v>1333</v>
      </c>
      <c r="S693" s="17" t="s">
        <v>149</v>
      </c>
      <c r="T693" s="17" t="s">
        <v>1348</v>
      </c>
      <c r="U693" s="17" t="s">
        <v>1333</v>
      </c>
      <c r="V693" s="17" t="s">
        <v>111</v>
      </c>
      <c r="W693" s="17" t="s">
        <v>1268</v>
      </c>
      <c r="X693" s="17" t="str">
        <f t="shared" si="135"/>
        <v xml:space="preserve">-                                    </v>
      </c>
      <c r="Y693" s="17" t="s">
        <v>1858</v>
      </c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40"/>
      <c r="AT693" s="33" t="s">
        <v>809</v>
      </c>
      <c r="AU693" s="33" t="s">
        <v>862</v>
      </c>
      <c r="AV693" s="36" t="s">
        <v>1015</v>
      </c>
      <c r="AW693" s="33" t="str">
        <f t="shared" si="130"/>
        <v>T-SOFC103-02</v>
      </c>
      <c r="AX693" s="33" t="s">
        <v>862</v>
      </c>
      <c r="AZ693" s="81" t="str">
        <f t="shared" si="136"/>
        <v xml:space="preserve"> STP-CAT.5e 4P-24AWG㎟-C</v>
      </c>
    </row>
    <row r="694" spans="1:52" s="4" customFormat="1" ht="25" hidden="1" customHeight="1">
      <c r="A694" s="60" t="str">
        <f t="shared" si="134"/>
        <v>X</v>
      </c>
      <c r="B694" s="60" t="e">
        <f t="shared" si="125"/>
        <v>#REF!</v>
      </c>
      <c r="C694" s="55" t="str">
        <f t="shared" si="142"/>
        <v>T-SOFC103-03</v>
      </c>
      <c r="D694" s="18" t="s">
        <v>657</v>
      </c>
      <c r="E694" s="51"/>
      <c r="F694" s="20" t="s">
        <v>579</v>
      </c>
      <c r="G694" s="17" t="s">
        <v>581</v>
      </c>
      <c r="H694" s="18" t="s">
        <v>548</v>
      </c>
      <c r="I694" s="18"/>
      <c r="J694" s="18">
        <v>30</v>
      </c>
      <c r="K694" s="56">
        <f t="shared" si="143"/>
        <v>6.5</v>
      </c>
      <c r="L694" s="56">
        <f t="shared" si="144"/>
        <v>33.19</v>
      </c>
      <c r="M694" s="140"/>
      <c r="N694" s="140"/>
      <c r="O694" s="18"/>
      <c r="P694" s="18"/>
      <c r="Q694" s="18"/>
      <c r="R694" s="17" t="s">
        <v>1333</v>
      </c>
      <c r="S694" s="17" t="s">
        <v>149</v>
      </c>
      <c r="T694" s="17" t="s">
        <v>1348</v>
      </c>
      <c r="U694" s="17" t="s">
        <v>1333</v>
      </c>
      <c r="V694" s="17" t="s">
        <v>111</v>
      </c>
      <c r="W694" s="17" t="s">
        <v>1268</v>
      </c>
      <c r="X694" s="17" t="str">
        <f t="shared" si="135"/>
        <v xml:space="preserve">-                                    </v>
      </c>
      <c r="Y694" s="17" t="s">
        <v>1858</v>
      </c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40"/>
      <c r="AT694" s="33" t="s">
        <v>809</v>
      </c>
      <c r="AU694" s="33" t="s">
        <v>862</v>
      </c>
      <c r="AV694" s="36" t="s">
        <v>1016</v>
      </c>
      <c r="AW694" s="33" t="str">
        <f t="shared" si="130"/>
        <v>T-SOFC103-03</v>
      </c>
      <c r="AX694" s="33" t="s">
        <v>862</v>
      </c>
      <c r="AZ694" s="81" t="str">
        <f t="shared" si="136"/>
        <v xml:space="preserve"> STP-CAT.5e 4P-24AWG㎟-C</v>
      </c>
    </row>
    <row r="695" spans="1:52" s="4" customFormat="1" ht="25" hidden="1" customHeight="1">
      <c r="A695" s="60" t="str">
        <f t="shared" si="134"/>
        <v>X</v>
      </c>
      <c r="B695" s="60" t="e">
        <f t="shared" si="125"/>
        <v>#REF!</v>
      </c>
      <c r="C695" s="55" t="str">
        <f t="shared" si="142"/>
        <v>T-SOFC103-04</v>
      </c>
      <c r="D695" s="18" t="s">
        <v>657</v>
      </c>
      <c r="E695" s="51"/>
      <c r="F695" s="20" t="s">
        <v>579</v>
      </c>
      <c r="G695" s="17" t="s">
        <v>581</v>
      </c>
      <c r="H695" s="18" t="s">
        <v>548</v>
      </c>
      <c r="I695" s="18"/>
      <c r="J695" s="18">
        <v>30</v>
      </c>
      <c r="K695" s="56">
        <f t="shared" si="143"/>
        <v>6.5</v>
      </c>
      <c r="L695" s="56">
        <f t="shared" si="144"/>
        <v>33.19</v>
      </c>
      <c r="M695" s="140"/>
      <c r="N695" s="140"/>
      <c r="O695" s="18"/>
      <c r="P695" s="18"/>
      <c r="Q695" s="18"/>
      <c r="R695" s="17" t="s">
        <v>1333</v>
      </c>
      <c r="S695" s="17" t="s">
        <v>149</v>
      </c>
      <c r="T695" s="17" t="s">
        <v>1348</v>
      </c>
      <c r="U695" s="17" t="s">
        <v>1333</v>
      </c>
      <c r="V695" s="17" t="s">
        <v>111</v>
      </c>
      <c r="W695" s="17" t="s">
        <v>1268</v>
      </c>
      <c r="X695" s="17" t="str">
        <f t="shared" si="135"/>
        <v xml:space="preserve">-                                    </v>
      </c>
      <c r="Y695" s="17" t="s">
        <v>1858</v>
      </c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40"/>
      <c r="AT695" s="33" t="s">
        <v>809</v>
      </c>
      <c r="AU695" s="33" t="s">
        <v>862</v>
      </c>
      <c r="AV695" s="36" t="s">
        <v>1021</v>
      </c>
      <c r="AW695" s="33" t="str">
        <f t="shared" si="130"/>
        <v>T-SOFC103-04</v>
      </c>
      <c r="AX695" s="33" t="s">
        <v>862</v>
      </c>
      <c r="AZ695" s="81" t="str">
        <f t="shared" si="136"/>
        <v xml:space="preserve"> STP-CAT.5e 4P-24AWG㎟-C</v>
      </c>
    </row>
    <row r="696" spans="1:52" s="4" customFormat="1" ht="25" hidden="1" customHeight="1">
      <c r="A696" s="60" t="str">
        <f t="shared" si="134"/>
        <v>X</v>
      </c>
      <c r="B696" s="60" t="e">
        <f t="shared" si="125"/>
        <v>#REF!</v>
      </c>
      <c r="C696" s="55" t="str">
        <f t="shared" si="142"/>
        <v>T-SOFC103-05</v>
      </c>
      <c r="D696" s="18" t="s">
        <v>657</v>
      </c>
      <c r="E696" s="51"/>
      <c r="F696" s="20" t="s">
        <v>579</v>
      </c>
      <c r="G696" s="17" t="s">
        <v>581</v>
      </c>
      <c r="H696" s="18" t="s">
        <v>548</v>
      </c>
      <c r="I696" s="18"/>
      <c r="J696" s="18">
        <v>30</v>
      </c>
      <c r="K696" s="56">
        <f t="shared" si="143"/>
        <v>6.5</v>
      </c>
      <c r="L696" s="56">
        <f t="shared" si="144"/>
        <v>33.19</v>
      </c>
      <c r="M696" s="139"/>
      <c r="N696" s="139"/>
      <c r="O696" s="18"/>
      <c r="P696" s="18"/>
      <c r="Q696" s="18"/>
      <c r="R696" s="17" t="s">
        <v>1333</v>
      </c>
      <c r="S696" s="17" t="s">
        <v>149</v>
      </c>
      <c r="T696" s="17" t="s">
        <v>1348</v>
      </c>
      <c r="U696" s="17" t="s">
        <v>1333</v>
      </c>
      <c r="V696" s="17" t="s">
        <v>111</v>
      </c>
      <c r="W696" s="17" t="s">
        <v>1268</v>
      </c>
      <c r="X696" s="17" t="str">
        <f t="shared" si="135"/>
        <v xml:space="preserve">-                                    </v>
      </c>
      <c r="Y696" s="17" t="s">
        <v>1858</v>
      </c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40"/>
      <c r="AT696" s="33" t="s">
        <v>809</v>
      </c>
      <c r="AU696" s="33" t="s">
        <v>862</v>
      </c>
      <c r="AV696" s="36" t="s">
        <v>1022</v>
      </c>
      <c r="AW696" s="33" t="str">
        <f t="shared" si="130"/>
        <v>T-SOFC103-05</v>
      </c>
      <c r="AX696" s="33" t="s">
        <v>862</v>
      </c>
      <c r="AZ696" s="81" t="str">
        <f t="shared" si="136"/>
        <v xml:space="preserve"> STP-CAT.5e 4P-24AWG㎟-C</v>
      </c>
    </row>
    <row r="697" spans="1:52" s="4" customFormat="1" ht="25" hidden="1" customHeight="1">
      <c r="A697" s="60" t="str">
        <f t="shared" si="134"/>
        <v>X</v>
      </c>
      <c r="B697" s="60" t="e">
        <f t="shared" si="125"/>
        <v>#REF!</v>
      </c>
      <c r="C697" s="55" t="str">
        <f t="shared" si="142"/>
        <v>T-SOFC104-01</v>
      </c>
      <c r="D697" s="18" t="s">
        <v>657</v>
      </c>
      <c r="E697" s="51"/>
      <c r="F697" s="20" t="s">
        <v>579</v>
      </c>
      <c r="G697" s="17" t="s">
        <v>16</v>
      </c>
      <c r="H697" s="18" t="s">
        <v>580</v>
      </c>
      <c r="I697" s="18"/>
      <c r="J697" s="18">
        <v>37</v>
      </c>
      <c r="K697" s="56">
        <f t="shared" si="143"/>
        <v>6.5</v>
      </c>
      <c r="L697" s="56">
        <f t="shared" si="144"/>
        <v>33.19</v>
      </c>
      <c r="M697" s="138" t="s">
        <v>1667</v>
      </c>
      <c r="N697" s="138">
        <v>19</v>
      </c>
      <c r="O697" s="18"/>
      <c r="P697" s="18"/>
      <c r="Q697" s="18"/>
      <c r="R697" s="17" t="s">
        <v>1333</v>
      </c>
      <c r="S697" s="17" t="s">
        <v>149</v>
      </c>
      <c r="T697" s="17" t="s">
        <v>1348</v>
      </c>
      <c r="U697" s="17" t="s">
        <v>1333</v>
      </c>
      <c r="V697" s="17" t="s">
        <v>119</v>
      </c>
      <c r="W697" s="17" t="s">
        <v>1269</v>
      </c>
      <c r="X697" s="17" t="str">
        <f t="shared" si="135"/>
        <v xml:space="preserve">-                                    </v>
      </c>
      <c r="Y697" s="17" t="s">
        <v>1858</v>
      </c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40"/>
      <c r="AT697" s="33" t="s">
        <v>809</v>
      </c>
      <c r="AU697" s="33" t="s">
        <v>863</v>
      </c>
      <c r="AV697" s="36" t="s">
        <v>1014</v>
      </c>
      <c r="AW697" s="33" t="str">
        <f t="shared" si="130"/>
        <v>T-SOFC104-01</v>
      </c>
      <c r="AX697" s="33" t="s">
        <v>863</v>
      </c>
      <c r="AZ697" s="81" t="str">
        <f t="shared" si="136"/>
        <v xml:space="preserve"> STP-CAT.5e 4P-24AWG㎟-C</v>
      </c>
    </row>
    <row r="698" spans="1:52" s="4" customFormat="1" ht="25" hidden="1" customHeight="1">
      <c r="A698" s="60" t="str">
        <f t="shared" si="134"/>
        <v>X</v>
      </c>
      <c r="B698" s="60" t="e">
        <f t="shared" si="125"/>
        <v>#REF!</v>
      </c>
      <c r="C698" s="55" t="str">
        <f t="shared" si="142"/>
        <v>T-SOFC104-02</v>
      </c>
      <c r="D698" s="18" t="s">
        <v>657</v>
      </c>
      <c r="E698" s="51"/>
      <c r="F698" s="20" t="s">
        <v>579</v>
      </c>
      <c r="G698" s="17" t="s">
        <v>581</v>
      </c>
      <c r="H698" s="18" t="s">
        <v>548</v>
      </c>
      <c r="I698" s="18"/>
      <c r="J698" s="18">
        <v>37</v>
      </c>
      <c r="K698" s="56">
        <f t="shared" si="143"/>
        <v>6.5</v>
      </c>
      <c r="L698" s="56">
        <f t="shared" si="144"/>
        <v>33.19</v>
      </c>
      <c r="M698" s="140"/>
      <c r="N698" s="140"/>
      <c r="O698" s="18"/>
      <c r="P698" s="18"/>
      <c r="Q698" s="18"/>
      <c r="R698" s="17" t="s">
        <v>1333</v>
      </c>
      <c r="S698" s="17" t="s">
        <v>149</v>
      </c>
      <c r="T698" s="17" t="s">
        <v>1348</v>
      </c>
      <c r="U698" s="17" t="s">
        <v>1333</v>
      </c>
      <c r="V698" s="17" t="s">
        <v>119</v>
      </c>
      <c r="W698" s="17" t="s">
        <v>1269</v>
      </c>
      <c r="X698" s="17" t="str">
        <f t="shared" si="135"/>
        <v xml:space="preserve">-                                    </v>
      </c>
      <c r="Y698" s="17" t="s">
        <v>1858</v>
      </c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40"/>
      <c r="AT698" s="33" t="s">
        <v>809</v>
      </c>
      <c r="AU698" s="33" t="s">
        <v>863</v>
      </c>
      <c r="AV698" s="36" t="s">
        <v>1015</v>
      </c>
      <c r="AW698" s="33" t="str">
        <f t="shared" si="130"/>
        <v>T-SOFC104-02</v>
      </c>
      <c r="AX698" s="33" t="s">
        <v>863</v>
      </c>
      <c r="AZ698" s="81" t="str">
        <f t="shared" si="136"/>
        <v xml:space="preserve"> STP-CAT.5e 4P-24AWG㎟-C</v>
      </c>
    </row>
    <row r="699" spans="1:52" s="4" customFormat="1" ht="25" hidden="1" customHeight="1">
      <c r="A699" s="60" t="str">
        <f t="shared" si="134"/>
        <v>X</v>
      </c>
      <c r="B699" s="60" t="e">
        <f t="shared" si="125"/>
        <v>#REF!</v>
      </c>
      <c r="C699" s="55" t="str">
        <f t="shared" si="142"/>
        <v>T-SOFC104-03</v>
      </c>
      <c r="D699" s="18" t="s">
        <v>657</v>
      </c>
      <c r="E699" s="51"/>
      <c r="F699" s="20" t="s">
        <v>579</v>
      </c>
      <c r="G699" s="17" t="s">
        <v>581</v>
      </c>
      <c r="H699" s="18" t="s">
        <v>548</v>
      </c>
      <c r="I699" s="18"/>
      <c r="J699" s="18">
        <v>37</v>
      </c>
      <c r="K699" s="56">
        <f t="shared" si="143"/>
        <v>6.5</v>
      </c>
      <c r="L699" s="56">
        <f t="shared" si="144"/>
        <v>33.19</v>
      </c>
      <c r="M699" s="140"/>
      <c r="N699" s="140"/>
      <c r="O699" s="18"/>
      <c r="P699" s="18"/>
      <c r="Q699" s="18"/>
      <c r="R699" s="17" t="s">
        <v>1333</v>
      </c>
      <c r="S699" s="17" t="s">
        <v>149</v>
      </c>
      <c r="T699" s="17" t="s">
        <v>1348</v>
      </c>
      <c r="U699" s="17" t="s">
        <v>1333</v>
      </c>
      <c r="V699" s="17" t="s">
        <v>119</v>
      </c>
      <c r="W699" s="17" t="s">
        <v>1269</v>
      </c>
      <c r="X699" s="17" t="str">
        <f t="shared" si="135"/>
        <v xml:space="preserve">-                                    </v>
      </c>
      <c r="Y699" s="17" t="s">
        <v>1858</v>
      </c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40"/>
      <c r="AT699" s="33" t="s">
        <v>809</v>
      </c>
      <c r="AU699" s="33" t="s">
        <v>863</v>
      </c>
      <c r="AV699" s="36" t="s">
        <v>1016</v>
      </c>
      <c r="AW699" s="33" t="str">
        <f t="shared" si="130"/>
        <v>T-SOFC104-03</v>
      </c>
      <c r="AX699" s="33" t="s">
        <v>863</v>
      </c>
      <c r="AZ699" s="81" t="str">
        <f t="shared" si="136"/>
        <v xml:space="preserve"> STP-CAT.5e 4P-24AWG㎟-C</v>
      </c>
    </row>
    <row r="700" spans="1:52" s="4" customFormat="1" ht="25" hidden="1" customHeight="1">
      <c r="A700" s="60" t="str">
        <f t="shared" si="134"/>
        <v>X</v>
      </c>
      <c r="B700" s="60" t="e">
        <f t="shared" si="125"/>
        <v>#REF!</v>
      </c>
      <c r="C700" s="55" t="str">
        <f t="shared" si="142"/>
        <v>T-SOFC104-04</v>
      </c>
      <c r="D700" s="18" t="s">
        <v>657</v>
      </c>
      <c r="E700" s="51"/>
      <c r="F700" s="20" t="s">
        <v>579</v>
      </c>
      <c r="G700" s="17" t="s">
        <v>581</v>
      </c>
      <c r="H700" s="18" t="s">
        <v>548</v>
      </c>
      <c r="I700" s="18"/>
      <c r="J700" s="18">
        <v>37</v>
      </c>
      <c r="K700" s="56">
        <f t="shared" si="143"/>
        <v>6.5</v>
      </c>
      <c r="L700" s="56">
        <f t="shared" si="144"/>
        <v>33.19</v>
      </c>
      <c r="M700" s="140"/>
      <c r="N700" s="140"/>
      <c r="O700" s="18"/>
      <c r="P700" s="18"/>
      <c r="Q700" s="18"/>
      <c r="R700" s="17" t="s">
        <v>1333</v>
      </c>
      <c r="S700" s="17" t="s">
        <v>149</v>
      </c>
      <c r="T700" s="17" t="s">
        <v>1348</v>
      </c>
      <c r="U700" s="17" t="s">
        <v>1333</v>
      </c>
      <c r="V700" s="17" t="s">
        <v>119</v>
      </c>
      <c r="W700" s="17" t="s">
        <v>1269</v>
      </c>
      <c r="X700" s="17" t="str">
        <f t="shared" si="135"/>
        <v xml:space="preserve">-                                    </v>
      </c>
      <c r="Y700" s="17" t="s">
        <v>1858</v>
      </c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40"/>
      <c r="AT700" s="33" t="s">
        <v>809</v>
      </c>
      <c r="AU700" s="33" t="s">
        <v>863</v>
      </c>
      <c r="AV700" s="36" t="s">
        <v>1021</v>
      </c>
      <c r="AW700" s="33" t="str">
        <f t="shared" si="130"/>
        <v>T-SOFC104-04</v>
      </c>
      <c r="AX700" s="33" t="s">
        <v>863</v>
      </c>
      <c r="AZ700" s="81" t="str">
        <f t="shared" si="136"/>
        <v xml:space="preserve"> STP-CAT.5e 4P-24AWG㎟-C</v>
      </c>
    </row>
    <row r="701" spans="1:52" s="4" customFormat="1" ht="25" hidden="1" customHeight="1">
      <c r="A701" s="60" t="str">
        <f t="shared" si="134"/>
        <v>X</v>
      </c>
      <c r="B701" s="60" t="e">
        <f t="shared" si="125"/>
        <v>#REF!</v>
      </c>
      <c r="C701" s="55" t="str">
        <f t="shared" si="142"/>
        <v>T-SOFC104-05</v>
      </c>
      <c r="D701" s="18" t="s">
        <v>657</v>
      </c>
      <c r="E701" s="51"/>
      <c r="F701" s="20" t="s">
        <v>579</v>
      </c>
      <c r="G701" s="17" t="s">
        <v>581</v>
      </c>
      <c r="H701" s="18" t="s">
        <v>548</v>
      </c>
      <c r="I701" s="18"/>
      <c r="J701" s="18">
        <v>37</v>
      </c>
      <c r="K701" s="56">
        <f t="shared" si="143"/>
        <v>6.5</v>
      </c>
      <c r="L701" s="56">
        <f t="shared" si="144"/>
        <v>33.19</v>
      </c>
      <c r="M701" s="139"/>
      <c r="N701" s="139"/>
      <c r="O701" s="18"/>
      <c r="P701" s="18"/>
      <c r="Q701" s="18"/>
      <c r="R701" s="17" t="s">
        <v>1333</v>
      </c>
      <c r="S701" s="17" t="s">
        <v>149</v>
      </c>
      <c r="T701" s="17" t="s">
        <v>1348</v>
      </c>
      <c r="U701" s="17" t="s">
        <v>1333</v>
      </c>
      <c r="V701" s="17" t="s">
        <v>119</v>
      </c>
      <c r="W701" s="17" t="s">
        <v>1269</v>
      </c>
      <c r="X701" s="17" t="str">
        <f t="shared" si="135"/>
        <v xml:space="preserve">-                                    </v>
      </c>
      <c r="Y701" s="17" t="s">
        <v>1858</v>
      </c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40"/>
      <c r="AT701" s="33" t="s">
        <v>809</v>
      </c>
      <c r="AU701" s="33" t="s">
        <v>863</v>
      </c>
      <c r="AV701" s="36" t="s">
        <v>1022</v>
      </c>
      <c r="AW701" s="33" t="str">
        <f t="shared" si="130"/>
        <v>T-SOFC104-05</v>
      </c>
      <c r="AX701" s="33" t="s">
        <v>863</v>
      </c>
      <c r="AZ701" s="81" t="str">
        <f t="shared" si="136"/>
        <v xml:space="preserve"> STP-CAT.5e 4P-24AWG㎟-C</v>
      </c>
    </row>
    <row r="702" spans="1:52" s="4" customFormat="1" ht="25" hidden="1" customHeight="1">
      <c r="A702" s="60" t="str">
        <f t="shared" si="134"/>
        <v>X</v>
      </c>
      <c r="B702" s="60" t="e">
        <f t="shared" si="125"/>
        <v>#REF!</v>
      </c>
      <c r="C702" s="55" t="str">
        <f t="shared" si="142"/>
        <v>T-SOFC105-01</v>
      </c>
      <c r="D702" s="18" t="s">
        <v>659</v>
      </c>
      <c r="E702" s="51"/>
      <c r="F702" s="20" t="s">
        <v>579</v>
      </c>
      <c r="G702" s="17" t="s">
        <v>16</v>
      </c>
      <c r="H702" s="18" t="s">
        <v>580</v>
      </c>
      <c r="I702" s="18"/>
      <c r="J702" s="18">
        <v>44</v>
      </c>
      <c r="K702" s="56">
        <f t="shared" si="143"/>
        <v>6.5</v>
      </c>
      <c r="L702" s="56">
        <f t="shared" si="144"/>
        <v>33.19</v>
      </c>
      <c r="M702" s="138" t="s">
        <v>1668</v>
      </c>
      <c r="N702" s="138">
        <v>21</v>
      </c>
      <c r="O702" s="18"/>
      <c r="P702" s="18"/>
      <c r="Q702" s="18"/>
      <c r="R702" s="17" t="s">
        <v>1333</v>
      </c>
      <c r="S702" s="17" t="s">
        <v>149</v>
      </c>
      <c r="T702" s="17" t="s">
        <v>1348</v>
      </c>
      <c r="U702" s="17" t="s">
        <v>1333</v>
      </c>
      <c r="V702" s="17" t="s">
        <v>124</v>
      </c>
      <c r="W702" s="17" t="s">
        <v>1270</v>
      </c>
      <c r="X702" s="17" t="str">
        <f t="shared" si="135"/>
        <v xml:space="preserve">-                                    </v>
      </c>
      <c r="Y702" s="17" t="s">
        <v>1858</v>
      </c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40"/>
      <c r="AT702" s="33" t="s">
        <v>809</v>
      </c>
      <c r="AU702" s="33" t="s">
        <v>864</v>
      </c>
      <c r="AV702" s="36" t="s">
        <v>1014</v>
      </c>
      <c r="AW702" s="33" t="str">
        <f t="shared" si="130"/>
        <v>T-SOFC105-01</v>
      </c>
      <c r="AX702" s="33" t="s">
        <v>864</v>
      </c>
      <c r="AZ702" s="81" t="str">
        <f t="shared" si="136"/>
        <v xml:space="preserve"> STP-CAT.5e 4P-24AWG㎟-C</v>
      </c>
    </row>
    <row r="703" spans="1:52" s="4" customFormat="1" ht="25" hidden="1" customHeight="1">
      <c r="A703" s="60" t="str">
        <f t="shared" si="134"/>
        <v>X</v>
      </c>
      <c r="B703" s="60" t="e">
        <f t="shared" si="125"/>
        <v>#REF!</v>
      </c>
      <c r="C703" s="55" t="str">
        <f t="shared" si="142"/>
        <v>T-SOFC105-02</v>
      </c>
      <c r="D703" s="18" t="s">
        <v>657</v>
      </c>
      <c r="E703" s="51"/>
      <c r="F703" s="20" t="s">
        <v>579</v>
      </c>
      <c r="G703" s="17" t="s">
        <v>581</v>
      </c>
      <c r="H703" s="18" t="s">
        <v>548</v>
      </c>
      <c r="I703" s="18"/>
      <c r="J703" s="18">
        <v>44</v>
      </c>
      <c r="K703" s="56">
        <f t="shared" si="143"/>
        <v>6.5</v>
      </c>
      <c r="L703" s="56">
        <f t="shared" si="144"/>
        <v>33.19</v>
      </c>
      <c r="M703" s="140"/>
      <c r="N703" s="140"/>
      <c r="O703" s="18"/>
      <c r="P703" s="18"/>
      <c r="Q703" s="18"/>
      <c r="R703" s="17" t="s">
        <v>1333</v>
      </c>
      <c r="S703" s="17" t="s">
        <v>149</v>
      </c>
      <c r="T703" s="17" t="s">
        <v>1348</v>
      </c>
      <c r="U703" s="17" t="s">
        <v>1333</v>
      </c>
      <c r="V703" s="17" t="s">
        <v>124</v>
      </c>
      <c r="W703" s="17" t="s">
        <v>1270</v>
      </c>
      <c r="X703" s="17" t="str">
        <f t="shared" si="135"/>
        <v xml:space="preserve">-                                    </v>
      </c>
      <c r="Y703" s="17" t="s">
        <v>1858</v>
      </c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40"/>
      <c r="AT703" s="33" t="s">
        <v>809</v>
      </c>
      <c r="AU703" s="33" t="s">
        <v>864</v>
      </c>
      <c r="AV703" s="36" t="s">
        <v>1015</v>
      </c>
      <c r="AW703" s="33" t="str">
        <f t="shared" si="130"/>
        <v>T-SOFC105-02</v>
      </c>
      <c r="AX703" s="33" t="s">
        <v>864</v>
      </c>
      <c r="AZ703" s="81" t="str">
        <f t="shared" si="136"/>
        <v xml:space="preserve"> STP-CAT.5e 4P-24AWG㎟-C</v>
      </c>
    </row>
    <row r="704" spans="1:52" s="4" customFormat="1" ht="25" hidden="1" customHeight="1">
      <c r="A704" s="60" t="str">
        <f t="shared" si="134"/>
        <v>X</v>
      </c>
      <c r="B704" s="60" t="e">
        <f t="shared" si="125"/>
        <v>#REF!</v>
      </c>
      <c r="C704" s="55" t="str">
        <f t="shared" si="142"/>
        <v>T-SOFC105-03</v>
      </c>
      <c r="D704" s="18" t="s">
        <v>657</v>
      </c>
      <c r="E704" s="51"/>
      <c r="F704" s="20" t="s">
        <v>579</v>
      </c>
      <c r="G704" s="17" t="s">
        <v>581</v>
      </c>
      <c r="H704" s="18" t="s">
        <v>548</v>
      </c>
      <c r="I704" s="18"/>
      <c r="J704" s="18">
        <v>44</v>
      </c>
      <c r="K704" s="56">
        <f t="shared" si="143"/>
        <v>6.5</v>
      </c>
      <c r="L704" s="56">
        <f t="shared" si="144"/>
        <v>33.19</v>
      </c>
      <c r="M704" s="140"/>
      <c r="N704" s="140"/>
      <c r="O704" s="18"/>
      <c r="P704" s="18"/>
      <c r="Q704" s="18"/>
      <c r="R704" s="17" t="s">
        <v>1333</v>
      </c>
      <c r="S704" s="17" t="s">
        <v>149</v>
      </c>
      <c r="T704" s="17" t="s">
        <v>1348</v>
      </c>
      <c r="U704" s="17" t="s">
        <v>1333</v>
      </c>
      <c r="V704" s="17" t="s">
        <v>124</v>
      </c>
      <c r="W704" s="17" t="s">
        <v>1270</v>
      </c>
      <c r="X704" s="17" t="str">
        <f t="shared" si="135"/>
        <v xml:space="preserve">-                                    </v>
      </c>
      <c r="Y704" s="17" t="s">
        <v>1858</v>
      </c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40"/>
      <c r="AT704" s="33" t="s">
        <v>809</v>
      </c>
      <c r="AU704" s="33" t="s">
        <v>864</v>
      </c>
      <c r="AV704" s="36" t="s">
        <v>1016</v>
      </c>
      <c r="AW704" s="33" t="str">
        <f t="shared" si="130"/>
        <v>T-SOFC105-03</v>
      </c>
      <c r="AX704" s="33" t="s">
        <v>864</v>
      </c>
      <c r="AZ704" s="81" t="str">
        <f t="shared" si="136"/>
        <v xml:space="preserve"> STP-CAT.5e 4P-24AWG㎟-C</v>
      </c>
    </row>
    <row r="705" spans="1:52" s="4" customFormat="1" ht="25" hidden="1" customHeight="1">
      <c r="A705" s="60" t="str">
        <f t="shared" si="134"/>
        <v>X</v>
      </c>
      <c r="B705" s="60" t="e">
        <f t="shared" si="125"/>
        <v>#REF!</v>
      </c>
      <c r="C705" s="55" t="str">
        <f t="shared" si="142"/>
        <v>T-SOFC105-04</v>
      </c>
      <c r="D705" s="18" t="s">
        <v>657</v>
      </c>
      <c r="E705" s="51"/>
      <c r="F705" s="20" t="s">
        <v>579</v>
      </c>
      <c r="G705" s="17" t="s">
        <v>581</v>
      </c>
      <c r="H705" s="18" t="s">
        <v>548</v>
      </c>
      <c r="I705" s="18"/>
      <c r="J705" s="18">
        <v>44</v>
      </c>
      <c r="K705" s="56">
        <f t="shared" si="143"/>
        <v>6.5</v>
      </c>
      <c r="L705" s="56">
        <f t="shared" si="144"/>
        <v>33.19</v>
      </c>
      <c r="M705" s="140"/>
      <c r="N705" s="140"/>
      <c r="O705" s="18"/>
      <c r="P705" s="18"/>
      <c r="Q705" s="18"/>
      <c r="R705" s="17" t="s">
        <v>1333</v>
      </c>
      <c r="S705" s="17" t="s">
        <v>149</v>
      </c>
      <c r="T705" s="17" t="s">
        <v>1348</v>
      </c>
      <c r="U705" s="17" t="s">
        <v>1333</v>
      </c>
      <c r="V705" s="17" t="s">
        <v>124</v>
      </c>
      <c r="W705" s="17" t="s">
        <v>1270</v>
      </c>
      <c r="X705" s="17" t="str">
        <f t="shared" si="135"/>
        <v xml:space="preserve">-                                    </v>
      </c>
      <c r="Y705" s="17" t="s">
        <v>1858</v>
      </c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40"/>
      <c r="AT705" s="33" t="s">
        <v>809</v>
      </c>
      <c r="AU705" s="33" t="s">
        <v>864</v>
      </c>
      <c r="AV705" s="36" t="s">
        <v>1021</v>
      </c>
      <c r="AW705" s="33" t="str">
        <f t="shared" si="130"/>
        <v>T-SOFC105-04</v>
      </c>
      <c r="AX705" s="33" t="s">
        <v>864</v>
      </c>
      <c r="AZ705" s="81" t="str">
        <f t="shared" si="136"/>
        <v xml:space="preserve"> STP-CAT.5e 4P-24AWG㎟-C</v>
      </c>
    </row>
    <row r="706" spans="1:52" s="4" customFormat="1" ht="25" hidden="1" customHeight="1">
      <c r="A706" s="60" t="str">
        <f t="shared" si="134"/>
        <v>X</v>
      </c>
      <c r="B706" s="60" t="e">
        <f t="shared" si="125"/>
        <v>#REF!</v>
      </c>
      <c r="C706" s="55" t="str">
        <f t="shared" si="142"/>
        <v>T-SOFC105-05</v>
      </c>
      <c r="D706" s="18" t="s">
        <v>657</v>
      </c>
      <c r="E706" s="51"/>
      <c r="F706" s="20" t="s">
        <v>579</v>
      </c>
      <c r="G706" s="17" t="s">
        <v>581</v>
      </c>
      <c r="H706" s="18" t="s">
        <v>548</v>
      </c>
      <c r="I706" s="18"/>
      <c r="J706" s="18">
        <v>44</v>
      </c>
      <c r="K706" s="56">
        <f t="shared" si="143"/>
        <v>6.5</v>
      </c>
      <c r="L706" s="56">
        <f t="shared" si="144"/>
        <v>33.19</v>
      </c>
      <c r="M706" s="139"/>
      <c r="N706" s="139"/>
      <c r="O706" s="18"/>
      <c r="P706" s="18"/>
      <c r="Q706" s="18"/>
      <c r="R706" s="17" t="s">
        <v>1333</v>
      </c>
      <c r="S706" s="17" t="s">
        <v>149</v>
      </c>
      <c r="T706" s="17" t="s">
        <v>1348</v>
      </c>
      <c r="U706" s="17" t="s">
        <v>1333</v>
      </c>
      <c r="V706" s="17" t="s">
        <v>124</v>
      </c>
      <c r="W706" s="17" t="s">
        <v>1270</v>
      </c>
      <c r="X706" s="17" t="str">
        <f t="shared" si="135"/>
        <v xml:space="preserve">-                                    </v>
      </c>
      <c r="Y706" s="17" t="s">
        <v>1858</v>
      </c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40"/>
      <c r="AT706" s="33" t="s">
        <v>809</v>
      </c>
      <c r="AU706" s="33" t="s">
        <v>864</v>
      </c>
      <c r="AV706" s="36" t="s">
        <v>1022</v>
      </c>
      <c r="AW706" s="33" t="str">
        <f t="shared" si="130"/>
        <v>T-SOFC105-05</v>
      </c>
      <c r="AX706" s="33" t="s">
        <v>864</v>
      </c>
      <c r="AZ706" s="81" t="str">
        <f t="shared" si="136"/>
        <v xml:space="preserve"> STP-CAT.5e 4P-24AWG㎟-C</v>
      </c>
    </row>
    <row r="707" spans="1:52" s="4" customFormat="1" ht="25" hidden="1" customHeight="1">
      <c r="A707" s="60" t="str">
        <f t="shared" si="134"/>
        <v>X</v>
      </c>
      <c r="B707" s="60" t="e">
        <f t="shared" si="125"/>
        <v>#REF!</v>
      </c>
      <c r="C707" s="55" t="str">
        <f t="shared" si="142"/>
        <v>T-SOFC106-01</v>
      </c>
      <c r="D707" s="18" t="s">
        <v>657</v>
      </c>
      <c r="E707" s="51"/>
      <c r="F707" s="20" t="s">
        <v>579</v>
      </c>
      <c r="G707" s="17" t="s">
        <v>581</v>
      </c>
      <c r="H707" s="18" t="s">
        <v>580</v>
      </c>
      <c r="I707" s="18"/>
      <c r="J707" s="18">
        <v>51</v>
      </c>
      <c r="K707" s="56">
        <f t="shared" si="143"/>
        <v>6.5</v>
      </c>
      <c r="L707" s="56">
        <f t="shared" si="144"/>
        <v>33.19</v>
      </c>
      <c r="M707" s="138" t="s">
        <v>1669</v>
      </c>
      <c r="N707" s="138">
        <v>26</v>
      </c>
      <c r="O707" s="18"/>
      <c r="P707" s="18"/>
      <c r="Q707" s="18"/>
      <c r="R707" s="17" t="s">
        <v>1333</v>
      </c>
      <c r="S707" s="17" t="s">
        <v>149</v>
      </c>
      <c r="T707" s="17" t="s">
        <v>1348</v>
      </c>
      <c r="U707" s="17" t="s">
        <v>1333</v>
      </c>
      <c r="V707" s="17" t="s">
        <v>127</v>
      </c>
      <c r="W707" s="17" t="s">
        <v>1271</v>
      </c>
      <c r="X707" s="17" t="str">
        <f t="shared" si="135"/>
        <v xml:space="preserve">-                                    </v>
      </c>
      <c r="Y707" s="17" t="s">
        <v>1858</v>
      </c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40"/>
      <c r="AT707" s="33" t="s">
        <v>809</v>
      </c>
      <c r="AU707" s="33" t="s">
        <v>865</v>
      </c>
      <c r="AV707" s="36" t="s">
        <v>1014</v>
      </c>
      <c r="AW707" s="33" t="str">
        <f t="shared" ref="AW707:AW770" si="145">IF(AT707="","",CONCATENATE(AT707,"-",AU707,"-",AV707))</f>
        <v>T-SOFC106-01</v>
      </c>
      <c r="AX707" s="33" t="s">
        <v>865</v>
      </c>
      <c r="AZ707" s="81" t="str">
        <f t="shared" si="136"/>
        <v xml:space="preserve"> STP-CAT.5e 4P-24AWG㎟-C</v>
      </c>
    </row>
    <row r="708" spans="1:52" s="4" customFormat="1" ht="25" hidden="1" customHeight="1">
      <c r="A708" s="60" t="str">
        <f t="shared" si="134"/>
        <v>X</v>
      </c>
      <c r="B708" s="60" t="e">
        <f t="shared" si="125"/>
        <v>#REF!</v>
      </c>
      <c r="C708" s="55" t="str">
        <f t="shared" si="142"/>
        <v>T-SOFC106-02</v>
      </c>
      <c r="D708" s="18" t="s">
        <v>657</v>
      </c>
      <c r="E708" s="51"/>
      <c r="F708" s="20" t="s">
        <v>579</v>
      </c>
      <c r="G708" s="17" t="s">
        <v>581</v>
      </c>
      <c r="H708" s="18" t="s">
        <v>548</v>
      </c>
      <c r="I708" s="18"/>
      <c r="J708" s="18">
        <v>51</v>
      </c>
      <c r="K708" s="56">
        <f t="shared" si="143"/>
        <v>6.5</v>
      </c>
      <c r="L708" s="56">
        <f t="shared" si="144"/>
        <v>33.19</v>
      </c>
      <c r="M708" s="140"/>
      <c r="N708" s="140"/>
      <c r="O708" s="18"/>
      <c r="P708" s="18"/>
      <c r="Q708" s="18"/>
      <c r="R708" s="17" t="s">
        <v>1333</v>
      </c>
      <c r="S708" s="17" t="s">
        <v>149</v>
      </c>
      <c r="T708" s="17" t="s">
        <v>1348</v>
      </c>
      <c r="U708" s="17" t="s">
        <v>1333</v>
      </c>
      <c r="V708" s="17" t="s">
        <v>127</v>
      </c>
      <c r="W708" s="17" t="s">
        <v>1271</v>
      </c>
      <c r="X708" s="17" t="str">
        <f t="shared" si="135"/>
        <v xml:space="preserve">-                                    </v>
      </c>
      <c r="Y708" s="17" t="s">
        <v>1858</v>
      </c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40"/>
      <c r="AT708" s="33" t="s">
        <v>809</v>
      </c>
      <c r="AU708" s="33" t="s">
        <v>865</v>
      </c>
      <c r="AV708" s="36" t="s">
        <v>1015</v>
      </c>
      <c r="AW708" s="33" t="str">
        <f t="shared" si="145"/>
        <v>T-SOFC106-02</v>
      </c>
      <c r="AX708" s="33" t="s">
        <v>865</v>
      </c>
      <c r="AZ708" s="81" t="str">
        <f t="shared" si="136"/>
        <v xml:space="preserve"> STP-CAT.5e 4P-24AWG㎟-C</v>
      </c>
    </row>
    <row r="709" spans="1:52" s="4" customFormat="1" ht="25" hidden="1" customHeight="1">
      <c r="A709" s="60" t="str">
        <f t="shared" si="134"/>
        <v>X</v>
      </c>
      <c r="B709" s="60" t="e">
        <f t="shared" si="125"/>
        <v>#REF!</v>
      </c>
      <c r="C709" s="55" t="str">
        <f t="shared" si="142"/>
        <v>T-SOFC106-03</v>
      </c>
      <c r="D709" s="18" t="s">
        <v>657</v>
      </c>
      <c r="E709" s="51"/>
      <c r="F709" s="20" t="s">
        <v>579</v>
      </c>
      <c r="G709" s="17" t="s">
        <v>581</v>
      </c>
      <c r="H709" s="18" t="s">
        <v>548</v>
      </c>
      <c r="I709" s="18"/>
      <c r="J709" s="18">
        <v>51</v>
      </c>
      <c r="K709" s="56">
        <f t="shared" si="143"/>
        <v>6.5</v>
      </c>
      <c r="L709" s="56">
        <f t="shared" si="144"/>
        <v>33.19</v>
      </c>
      <c r="M709" s="140"/>
      <c r="N709" s="140"/>
      <c r="O709" s="18"/>
      <c r="P709" s="18"/>
      <c r="Q709" s="18"/>
      <c r="R709" s="17" t="s">
        <v>1333</v>
      </c>
      <c r="S709" s="17" t="s">
        <v>149</v>
      </c>
      <c r="T709" s="17" t="s">
        <v>1348</v>
      </c>
      <c r="U709" s="17" t="s">
        <v>1333</v>
      </c>
      <c r="V709" s="17" t="s">
        <v>127</v>
      </c>
      <c r="W709" s="17" t="s">
        <v>1271</v>
      </c>
      <c r="X709" s="17" t="str">
        <f t="shared" si="135"/>
        <v xml:space="preserve">-                                    </v>
      </c>
      <c r="Y709" s="17" t="s">
        <v>1858</v>
      </c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40"/>
      <c r="AT709" s="33" t="s">
        <v>809</v>
      </c>
      <c r="AU709" s="33" t="s">
        <v>865</v>
      </c>
      <c r="AV709" s="36" t="s">
        <v>1016</v>
      </c>
      <c r="AW709" s="33" t="str">
        <f t="shared" si="145"/>
        <v>T-SOFC106-03</v>
      </c>
      <c r="AX709" s="33" t="s">
        <v>865</v>
      </c>
      <c r="AZ709" s="81" t="str">
        <f t="shared" si="136"/>
        <v xml:space="preserve"> STP-CAT.5e 4P-24AWG㎟-C</v>
      </c>
    </row>
    <row r="710" spans="1:52" s="4" customFormat="1" ht="25" hidden="1" customHeight="1">
      <c r="A710" s="60" t="str">
        <f t="shared" si="134"/>
        <v>X</v>
      </c>
      <c r="B710" s="60" t="e">
        <f t="shared" si="125"/>
        <v>#REF!</v>
      </c>
      <c r="C710" s="55" t="str">
        <f t="shared" si="142"/>
        <v>T-SOFC106-04</v>
      </c>
      <c r="D710" s="18" t="s">
        <v>657</v>
      </c>
      <c r="E710" s="51"/>
      <c r="F710" s="20" t="s">
        <v>579</v>
      </c>
      <c r="G710" s="17" t="s">
        <v>581</v>
      </c>
      <c r="H710" s="18" t="s">
        <v>548</v>
      </c>
      <c r="I710" s="18"/>
      <c r="J710" s="18">
        <v>51</v>
      </c>
      <c r="K710" s="56">
        <f t="shared" si="143"/>
        <v>6.5</v>
      </c>
      <c r="L710" s="56">
        <f t="shared" si="144"/>
        <v>33.19</v>
      </c>
      <c r="M710" s="140"/>
      <c r="N710" s="140"/>
      <c r="O710" s="18"/>
      <c r="P710" s="18"/>
      <c r="Q710" s="18"/>
      <c r="R710" s="17" t="s">
        <v>1333</v>
      </c>
      <c r="S710" s="17" t="s">
        <v>149</v>
      </c>
      <c r="T710" s="17" t="s">
        <v>1348</v>
      </c>
      <c r="U710" s="17" t="s">
        <v>1333</v>
      </c>
      <c r="V710" s="17" t="s">
        <v>127</v>
      </c>
      <c r="W710" s="17" t="s">
        <v>1271</v>
      </c>
      <c r="X710" s="17" t="str">
        <f t="shared" si="135"/>
        <v xml:space="preserve">-                                    </v>
      </c>
      <c r="Y710" s="17" t="s">
        <v>1858</v>
      </c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40"/>
      <c r="AT710" s="33" t="s">
        <v>809</v>
      </c>
      <c r="AU710" s="33" t="s">
        <v>865</v>
      </c>
      <c r="AV710" s="36" t="s">
        <v>1021</v>
      </c>
      <c r="AW710" s="33" t="str">
        <f t="shared" si="145"/>
        <v>T-SOFC106-04</v>
      </c>
      <c r="AX710" s="33" t="s">
        <v>865</v>
      </c>
      <c r="AZ710" s="81" t="str">
        <f t="shared" si="136"/>
        <v xml:space="preserve"> STP-CAT.5e 4P-24AWG㎟-C</v>
      </c>
    </row>
    <row r="711" spans="1:52" s="4" customFormat="1" ht="25" hidden="1" customHeight="1">
      <c r="A711" s="60" t="str">
        <f t="shared" si="134"/>
        <v>X</v>
      </c>
      <c r="B711" s="60" t="e">
        <f t="shared" si="125"/>
        <v>#REF!</v>
      </c>
      <c r="C711" s="55" t="str">
        <f t="shared" si="142"/>
        <v>T-SOFC106-05</v>
      </c>
      <c r="D711" s="18" t="s">
        <v>657</v>
      </c>
      <c r="E711" s="51"/>
      <c r="F711" s="20" t="s">
        <v>579</v>
      </c>
      <c r="G711" s="17" t="s">
        <v>581</v>
      </c>
      <c r="H711" s="18" t="s">
        <v>548</v>
      </c>
      <c r="I711" s="18"/>
      <c r="J711" s="18">
        <v>51</v>
      </c>
      <c r="K711" s="56">
        <f t="shared" si="143"/>
        <v>6.5</v>
      </c>
      <c r="L711" s="56">
        <f t="shared" si="144"/>
        <v>33.19</v>
      </c>
      <c r="M711" s="139"/>
      <c r="N711" s="139"/>
      <c r="O711" s="18"/>
      <c r="P711" s="18"/>
      <c r="Q711" s="18"/>
      <c r="R711" s="17" t="s">
        <v>1333</v>
      </c>
      <c r="S711" s="17" t="s">
        <v>149</v>
      </c>
      <c r="T711" s="17" t="s">
        <v>1348</v>
      </c>
      <c r="U711" s="17" t="s">
        <v>1333</v>
      </c>
      <c r="V711" s="17" t="s">
        <v>127</v>
      </c>
      <c r="W711" s="17" t="s">
        <v>1271</v>
      </c>
      <c r="X711" s="17" t="str">
        <f t="shared" si="135"/>
        <v xml:space="preserve">-                                    </v>
      </c>
      <c r="Y711" s="17" t="s">
        <v>1858</v>
      </c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40"/>
      <c r="AT711" s="33" t="s">
        <v>809</v>
      </c>
      <c r="AU711" s="33" t="s">
        <v>865</v>
      </c>
      <c r="AV711" s="36" t="s">
        <v>1022</v>
      </c>
      <c r="AW711" s="33" t="str">
        <f t="shared" si="145"/>
        <v>T-SOFC106-05</v>
      </c>
      <c r="AX711" s="33" t="s">
        <v>865</v>
      </c>
      <c r="AZ711" s="81" t="str">
        <f t="shared" si="136"/>
        <v xml:space="preserve"> STP-CAT.5e 4P-24AWG㎟-C</v>
      </c>
    </row>
    <row r="712" spans="1:52" s="4" customFormat="1" ht="25" hidden="1" customHeight="1">
      <c r="A712" s="60" t="str">
        <f t="shared" si="134"/>
        <v>X</v>
      </c>
      <c r="B712" s="60" t="e">
        <f t="shared" si="125"/>
        <v>#REF!</v>
      </c>
      <c r="C712" s="55" t="str">
        <f t="shared" si="142"/>
        <v>T-SOFC107-01</v>
      </c>
      <c r="D712" s="18" t="s">
        <v>657</v>
      </c>
      <c r="E712" s="51"/>
      <c r="F712" s="20" t="s">
        <v>579</v>
      </c>
      <c r="G712" s="17" t="s">
        <v>581</v>
      </c>
      <c r="H712" s="18" t="s">
        <v>580</v>
      </c>
      <c r="I712" s="18"/>
      <c r="J712" s="18">
        <v>58</v>
      </c>
      <c r="K712" s="56">
        <f t="shared" si="143"/>
        <v>6.5</v>
      </c>
      <c r="L712" s="56">
        <f t="shared" si="144"/>
        <v>33.19</v>
      </c>
      <c r="M712" s="138" t="s">
        <v>1670</v>
      </c>
      <c r="N712" s="138">
        <v>28</v>
      </c>
      <c r="O712" s="18"/>
      <c r="P712" s="18"/>
      <c r="Q712" s="18"/>
      <c r="R712" s="17" t="s">
        <v>1333</v>
      </c>
      <c r="S712" s="17" t="s">
        <v>149</v>
      </c>
      <c r="T712" s="17" t="s">
        <v>1348</v>
      </c>
      <c r="U712" s="17" t="s">
        <v>1333</v>
      </c>
      <c r="V712" s="17" t="s">
        <v>131</v>
      </c>
      <c r="W712" s="17" t="s">
        <v>1272</v>
      </c>
      <c r="X712" s="17" t="str">
        <f t="shared" si="135"/>
        <v xml:space="preserve">-                                    </v>
      </c>
      <c r="Y712" s="17" t="s">
        <v>1858</v>
      </c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40"/>
      <c r="AT712" s="33" t="s">
        <v>809</v>
      </c>
      <c r="AU712" s="33" t="s">
        <v>866</v>
      </c>
      <c r="AV712" s="36" t="s">
        <v>1014</v>
      </c>
      <c r="AW712" s="33" t="str">
        <f t="shared" si="145"/>
        <v>T-SOFC107-01</v>
      </c>
      <c r="AX712" s="33" t="s">
        <v>866</v>
      </c>
      <c r="AZ712" s="81" t="str">
        <f t="shared" si="136"/>
        <v xml:space="preserve"> STP-CAT.5e 4P-24AWG㎟-C</v>
      </c>
    </row>
    <row r="713" spans="1:52" s="4" customFormat="1" ht="25" hidden="1" customHeight="1">
      <c r="A713" s="60" t="str">
        <f t="shared" si="134"/>
        <v>X</v>
      </c>
      <c r="B713" s="60" t="e">
        <f t="shared" si="125"/>
        <v>#REF!</v>
      </c>
      <c r="C713" s="55" t="str">
        <f t="shared" si="142"/>
        <v>T-SOFC107-02</v>
      </c>
      <c r="D713" s="18" t="s">
        <v>657</v>
      </c>
      <c r="E713" s="51"/>
      <c r="F713" s="20" t="s">
        <v>579</v>
      </c>
      <c r="G713" s="17" t="s">
        <v>581</v>
      </c>
      <c r="H713" s="18" t="s">
        <v>548</v>
      </c>
      <c r="I713" s="18"/>
      <c r="J713" s="18">
        <v>58</v>
      </c>
      <c r="K713" s="56">
        <f t="shared" si="143"/>
        <v>6.5</v>
      </c>
      <c r="L713" s="56">
        <f t="shared" si="144"/>
        <v>33.19</v>
      </c>
      <c r="M713" s="140"/>
      <c r="N713" s="140"/>
      <c r="O713" s="18"/>
      <c r="P713" s="18"/>
      <c r="Q713" s="18"/>
      <c r="R713" s="17" t="s">
        <v>1333</v>
      </c>
      <c r="S713" s="17" t="s">
        <v>149</v>
      </c>
      <c r="T713" s="17" t="s">
        <v>1348</v>
      </c>
      <c r="U713" s="17" t="s">
        <v>1333</v>
      </c>
      <c r="V713" s="17" t="s">
        <v>131</v>
      </c>
      <c r="W713" s="17" t="s">
        <v>1272</v>
      </c>
      <c r="X713" s="17" t="str">
        <f t="shared" si="135"/>
        <v xml:space="preserve">-                                    </v>
      </c>
      <c r="Y713" s="17" t="s">
        <v>1858</v>
      </c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40"/>
      <c r="AT713" s="33" t="s">
        <v>809</v>
      </c>
      <c r="AU713" s="33" t="s">
        <v>866</v>
      </c>
      <c r="AV713" s="36" t="s">
        <v>1015</v>
      </c>
      <c r="AW713" s="33" t="str">
        <f t="shared" si="145"/>
        <v>T-SOFC107-02</v>
      </c>
      <c r="AX713" s="33" t="s">
        <v>866</v>
      </c>
      <c r="AZ713" s="81" t="str">
        <f t="shared" si="136"/>
        <v xml:space="preserve"> STP-CAT.5e 4P-24AWG㎟-C</v>
      </c>
    </row>
    <row r="714" spans="1:52" s="4" customFormat="1" ht="25" hidden="1" customHeight="1">
      <c r="A714" s="60" t="str">
        <f t="shared" si="134"/>
        <v>X</v>
      </c>
      <c r="B714" s="60" t="e">
        <f t="shared" si="125"/>
        <v>#REF!</v>
      </c>
      <c r="C714" s="55" t="str">
        <f t="shared" si="142"/>
        <v>T-SOFC107-03</v>
      </c>
      <c r="D714" s="18" t="s">
        <v>657</v>
      </c>
      <c r="E714" s="51"/>
      <c r="F714" s="20" t="s">
        <v>579</v>
      </c>
      <c r="G714" s="17" t="s">
        <v>581</v>
      </c>
      <c r="H714" s="18" t="s">
        <v>548</v>
      </c>
      <c r="I714" s="18"/>
      <c r="J714" s="18">
        <v>58</v>
      </c>
      <c r="K714" s="56">
        <f t="shared" si="143"/>
        <v>6.5</v>
      </c>
      <c r="L714" s="56">
        <f t="shared" si="144"/>
        <v>33.19</v>
      </c>
      <c r="M714" s="140"/>
      <c r="N714" s="140"/>
      <c r="O714" s="18"/>
      <c r="P714" s="18"/>
      <c r="Q714" s="18"/>
      <c r="R714" s="17" t="s">
        <v>1333</v>
      </c>
      <c r="S714" s="17" t="s">
        <v>149</v>
      </c>
      <c r="T714" s="17" t="s">
        <v>1348</v>
      </c>
      <c r="U714" s="17" t="s">
        <v>1333</v>
      </c>
      <c r="V714" s="17" t="s">
        <v>131</v>
      </c>
      <c r="W714" s="17" t="s">
        <v>1272</v>
      </c>
      <c r="X714" s="17" t="str">
        <f t="shared" si="135"/>
        <v xml:space="preserve">-                                    </v>
      </c>
      <c r="Y714" s="17" t="s">
        <v>1858</v>
      </c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40"/>
      <c r="AT714" s="33" t="s">
        <v>809</v>
      </c>
      <c r="AU714" s="33" t="s">
        <v>866</v>
      </c>
      <c r="AV714" s="36" t="s">
        <v>1016</v>
      </c>
      <c r="AW714" s="33" t="str">
        <f t="shared" si="145"/>
        <v>T-SOFC107-03</v>
      </c>
      <c r="AX714" s="33" t="s">
        <v>866</v>
      </c>
      <c r="AZ714" s="81" t="str">
        <f t="shared" si="136"/>
        <v xml:space="preserve"> STP-CAT.5e 4P-24AWG㎟-C</v>
      </c>
    </row>
    <row r="715" spans="1:52" s="4" customFormat="1" ht="25" hidden="1" customHeight="1">
      <c r="A715" s="60" t="str">
        <f t="shared" si="134"/>
        <v>X</v>
      </c>
      <c r="B715" s="60" t="e">
        <f t="shared" si="125"/>
        <v>#REF!</v>
      </c>
      <c r="C715" s="55" t="str">
        <f t="shared" si="142"/>
        <v>T-SOFC107-04</v>
      </c>
      <c r="D715" s="18" t="s">
        <v>657</v>
      </c>
      <c r="E715" s="51"/>
      <c r="F715" s="20" t="s">
        <v>579</v>
      </c>
      <c r="G715" s="17" t="s">
        <v>581</v>
      </c>
      <c r="H715" s="18" t="s">
        <v>548</v>
      </c>
      <c r="I715" s="18"/>
      <c r="J715" s="18">
        <v>58</v>
      </c>
      <c r="K715" s="56">
        <f t="shared" si="143"/>
        <v>6.5</v>
      </c>
      <c r="L715" s="56">
        <f t="shared" si="144"/>
        <v>33.19</v>
      </c>
      <c r="M715" s="140"/>
      <c r="N715" s="140"/>
      <c r="O715" s="18"/>
      <c r="P715" s="18"/>
      <c r="Q715" s="18"/>
      <c r="R715" s="17" t="s">
        <v>1333</v>
      </c>
      <c r="S715" s="17" t="s">
        <v>149</v>
      </c>
      <c r="T715" s="17" t="s">
        <v>1348</v>
      </c>
      <c r="U715" s="17" t="s">
        <v>1333</v>
      </c>
      <c r="V715" s="17" t="s">
        <v>131</v>
      </c>
      <c r="W715" s="17" t="s">
        <v>1272</v>
      </c>
      <c r="X715" s="17" t="str">
        <f t="shared" si="135"/>
        <v xml:space="preserve">-                                    </v>
      </c>
      <c r="Y715" s="17" t="s">
        <v>1858</v>
      </c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40"/>
      <c r="AT715" s="33" t="s">
        <v>809</v>
      </c>
      <c r="AU715" s="33" t="s">
        <v>866</v>
      </c>
      <c r="AV715" s="36" t="s">
        <v>1021</v>
      </c>
      <c r="AW715" s="33" t="str">
        <f t="shared" si="145"/>
        <v>T-SOFC107-04</v>
      </c>
      <c r="AX715" s="33" t="s">
        <v>866</v>
      </c>
      <c r="AZ715" s="81" t="str">
        <f t="shared" si="136"/>
        <v xml:space="preserve"> STP-CAT.5e 4P-24AWG㎟-C</v>
      </c>
    </row>
    <row r="716" spans="1:52" s="4" customFormat="1" ht="25" hidden="1" customHeight="1">
      <c r="A716" s="60" t="str">
        <f t="shared" si="134"/>
        <v>X</v>
      </c>
      <c r="B716" s="60" t="e">
        <f t="shared" si="125"/>
        <v>#REF!</v>
      </c>
      <c r="C716" s="55" t="str">
        <f t="shared" si="142"/>
        <v>T-SOFC107-05</v>
      </c>
      <c r="D716" s="18" t="s">
        <v>657</v>
      </c>
      <c r="E716" s="51"/>
      <c r="F716" s="20" t="s">
        <v>579</v>
      </c>
      <c r="G716" s="17" t="s">
        <v>581</v>
      </c>
      <c r="H716" s="18" t="s">
        <v>548</v>
      </c>
      <c r="I716" s="18"/>
      <c r="J716" s="18">
        <v>58</v>
      </c>
      <c r="K716" s="56">
        <f t="shared" si="143"/>
        <v>6.5</v>
      </c>
      <c r="L716" s="56">
        <f t="shared" si="144"/>
        <v>33.19</v>
      </c>
      <c r="M716" s="139"/>
      <c r="N716" s="139"/>
      <c r="O716" s="18"/>
      <c r="P716" s="18"/>
      <c r="Q716" s="18"/>
      <c r="R716" s="17" t="s">
        <v>1333</v>
      </c>
      <c r="S716" s="17" t="s">
        <v>149</v>
      </c>
      <c r="T716" s="17" t="s">
        <v>1348</v>
      </c>
      <c r="U716" s="17" t="s">
        <v>1333</v>
      </c>
      <c r="V716" s="17" t="s">
        <v>131</v>
      </c>
      <c r="W716" s="17" t="s">
        <v>1272</v>
      </c>
      <c r="X716" s="17" t="str">
        <f t="shared" si="135"/>
        <v xml:space="preserve">-                                    </v>
      </c>
      <c r="Y716" s="17" t="s">
        <v>1858</v>
      </c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40"/>
      <c r="AT716" s="33" t="s">
        <v>809</v>
      </c>
      <c r="AU716" s="33" t="s">
        <v>866</v>
      </c>
      <c r="AV716" s="36" t="s">
        <v>1022</v>
      </c>
      <c r="AW716" s="33" t="str">
        <f t="shared" si="145"/>
        <v>T-SOFC107-05</v>
      </c>
      <c r="AX716" s="33" t="s">
        <v>866</v>
      </c>
      <c r="AZ716" s="81" t="str">
        <f t="shared" si="136"/>
        <v xml:space="preserve"> STP-CAT.5e 4P-24AWG㎟-C</v>
      </c>
    </row>
    <row r="717" spans="1:52" s="4" customFormat="1" ht="25" hidden="1" customHeight="1">
      <c r="A717" s="60" t="str">
        <f t="shared" si="134"/>
        <v>X</v>
      </c>
      <c r="B717" s="60" t="e">
        <f t="shared" si="125"/>
        <v>#REF!</v>
      </c>
      <c r="C717" s="55" t="str">
        <f t="shared" si="142"/>
        <v>T-SOFC108-01</v>
      </c>
      <c r="D717" s="18" t="s">
        <v>658</v>
      </c>
      <c r="E717" s="51"/>
      <c r="F717" s="20" t="s">
        <v>579</v>
      </c>
      <c r="G717" s="17" t="s">
        <v>16</v>
      </c>
      <c r="H717" s="18" t="s">
        <v>580</v>
      </c>
      <c r="I717" s="18"/>
      <c r="J717" s="18">
        <v>65</v>
      </c>
      <c r="K717" s="56">
        <f t="shared" si="143"/>
        <v>6.5</v>
      </c>
      <c r="L717" s="56">
        <f t="shared" si="144"/>
        <v>33.19</v>
      </c>
      <c r="M717" s="138" t="s">
        <v>1671</v>
      </c>
      <c r="N717" s="138">
        <v>32</v>
      </c>
      <c r="O717" s="18"/>
      <c r="P717" s="18"/>
      <c r="Q717" s="18"/>
      <c r="R717" s="17" t="s">
        <v>1333</v>
      </c>
      <c r="S717" s="17" t="s">
        <v>149</v>
      </c>
      <c r="T717" s="17" t="s">
        <v>1348</v>
      </c>
      <c r="U717" s="17" t="s">
        <v>1333</v>
      </c>
      <c r="V717" s="17" t="s">
        <v>137</v>
      </c>
      <c r="W717" s="17" t="s">
        <v>1273</v>
      </c>
      <c r="X717" s="17" t="str">
        <f t="shared" si="135"/>
        <v xml:space="preserve">-                                    </v>
      </c>
      <c r="Y717" s="17" t="s">
        <v>1858</v>
      </c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40"/>
      <c r="AT717" s="33" t="s">
        <v>809</v>
      </c>
      <c r="AU717" s="33" t="s">
        <v>867</v>
      </c>
      <c r="AV717" s="36" t="s">
        <v>1014</v>
      </c>
      <c r="AW717" s="33" t="str">
        <f t="shared" si="145"/>
        <v>T-SOFC108-01</v>
      </c>
      <c r="AX717" s="33" t="s">
        <v>867</v>
      </c>
      <c r="AZ717" s="81" t="str">
        <f t="shared" si="136"/>
        <v xml:space="preserve"> STP-CAT.5e 4P-24AWG㎟-C</v>
      </c>
    </row>
    <row r="718" spans="1:52" s="4" customFormat="1" ht="25" hidden="1" customHeight="1">
      <c r="A718" s="60" t="str">
        <f t="shared" si="134"/>
        <v>X</v>
      </c>
      <c r="B718" s="60" t="e">
        <f t="shared" si="125"/>
        <v>#REF!</v>
      </c>
      <c r="C718" s="55" t="str">
        <f t="shared" si="142"/>
        <v>T-SOFC108-02</v>
      </c>
      <c r="D718" s="18" t="s">
        <v>657</v>
      </c>
      <c r="E718" s="51"/>
      <c r="F718" s="20" t="s">
        <v>579</v>
      </c>
      <c r="G718" s="17" t="s">
        <v>581</v>
      </c>
      <c r="H718" s="18" t="s">
        <v>548</v>
      </c>
      <c r="I718" s="18"/>
      <c r="J718" s="18">
        <v>65</v>
      </c>
      <c r="K718" s="56">
        <f t="shared" si="143"/>
        <v>6.5</v>
      </c>
      <c r="L718" s="56">
        <f t="shared" si="144"/>
        <v>33.19</v>
      </c>
      <c r="M718" s="140"/>
      <c r="N718" s="140"/>
      <c r="O718" s="18"/>
      <c r="P718" s="18"/>
      <c r="Q718" s="18"/>
      <c r="R718" s="17" t="s">
        <v>1333</v>
      </c>
      <c r="S718" s="17" t="s">
        <v>149</v>
      </c>
      <c r="T718" s="17" t="s">
        <v>1348</v>
      </c>
      <c r="U718" s="17" t="s">
        <v>1333</v>
      </c>
      <c r="V718" s="17" t="s">
        <v>137</v>
      </c>
      <c r="W718" s="17" t="s">
        <v>1273</v>
      </c>
      <c r="X718" s="17" t="str">
        <f t="shared" si="135"/>
        <v xml:space="preserve">-                                    </v>
      </c>
      <c r="Y718" s="17" t="s">
        <v>1858</v>
      </c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40"/>
      <c r="AT718" s="33" t="s">
        <v>809</v>
      </c>
      <c r="AU718" s="33" t="s">
        <v>867</v>
      </c>
      <c r="AV718" s="36" t="s">
        <v>1015</v>
      </c>
      <c r="AW718" s="33" t="str">
        <f t="shared" si="145"/>
        <v>T-SOFC108-02</v>
      </c>
      <c r="AX718" s="33" t="s">
        <v>867</v>
      </c>
      <c r="AZ718" s="81" t="str">
        <f t="shared" si="136"/>
        <v xml:space="preserve"> STP-CAT.5e 4P-24AWG㎟-C</v>
      </c>
    </row>
    <row r="719" spans="1:52" s="4" customFormat="1" ht="25" hidden="1" customHeight="1">
      <c r="A719" s="60" t="str">
        <f t="shared" si="134"/>
        <v>X</v>
      </c>
      <c r="B719" s="60" t="e">
        <f t="shared" si="125"/>
        <v>#REF!</v>
      </c>
      <c r="C719" s="55" t="str">
        <f t="shared" si="142"/>
        <v>T-SOFC108-03</v>
      </c>
      <c r="D719" s="18" t="s">
        <v>657</v>
      </c>
      <c r="E719" s="51"/>
      <c r="F719" s="20" t="s">
        <v>579</v>
      </c>
      <c r="G719" s="17" t="s">
        <v>581</v>
      </c>
      <c r="H719" s="18" t="s">
        <v>548</v>
      </c>
      <c r="I719" s="18"/>
      <c r="J719" s="18">
        <v>65</v>
      </c>
      <c r="K719" s="56">
        <f t="shared" si="143"/>
        <v>6.5</v>
      </c>
      <c r="L719" s="56">
        <f t="shared" si="144"/>
        <v>33.19</v>
      </c>
      <c r="M719" s="140"/>
      <c r="N719" s="140"/>
      <c r="O719" s="18"/>
      <c r="P719" s="18"/>
      <c r="Q719" s="18"/>
      <c r="R719" s="17" t="s">
        <v>1333</v>
      </c>
      <c r="S719" s="17" t="s">
        <v>149</v>
      </c>
      <c r="T719" s="17" t="s">
        <v>1348</v>
      </c>
      <c r="U719" s="17" t="s">
        <v>1333</v>
      </c>
      <c r="V719" s="17" t="s">
        <v>137</v>
      </c>
      <c r="W719" s="17" t="s">
        <v>1273</v>
      </c>
      <c r="X719" s="17" t="str">
        <f t="shared" si="135"/>
        <v xml:space="preserve">-                                    </v>
      </c>
      <c r="Y719" s="17" t="s">
        <v>1858</v>
      </c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40"/>
      <c r="AT719" s="33" t="s">
        <v>809</v>
      </c>
      <c r="AU719" s="33" t="s">
        <v>867</v>
      </c>
      <c r="AV719" s="36" t="s">
        <v>1016</v>
      </c>
      <c r="AW719" s="33" t="str">
        <f t="shared" si="145"/>
        <v>T-SOFC108-03</v>
      </c>
      <c r="AX719" s="33" t="s">
        <v>867</v>
      </c>
      <c r="AZ719" s="81" t="str">
        <f t="shared" si="136"/>
        <v xml:space="preserve"> STP-CAT.5e 4P-24AWG㎟-C</v>
      </c>
    </row>
    <row r="720" spans="1:52" s="4" customFormat="1" ht="25" hidden="1" customHeight="1">
      <c r="A720" s="60" t="str">
        <f t="shared" si="134"/>
        <v>X</v>
      </c>
      <c r="B720" s="60" t="e">
        <f t="shared" si="125"/>
        <v>#REF!</v>
      </c>
      <c r="C720" s="55" t="str">
        <f t="shared" si="142"/>
        <v>T-SOFC108-04</v>
      </c>
      <c r="D720" s="18" t="s">
        <v>657</v>
      </c>
      <c r="E720" s="51"/>
      <c r="F720" s="20" t="s">
        <v>579</v>
      </c>
      <c r="G720" s="17" t="s">
        <v>581</v>
      </c>
      <c r="H720" s="18" t="s">
        <v>548</v>
      </c>
      <c r="I720" s="18"/>
      <c r="J720" s="18">
        <v>65</v>
      </c>
      <c r="K720" s="56">
        <f t="shared" si="143"/>
        <v>6.5</v>
      </c>
      <c r="L720" s="56">
        <f t="shared" si="144"/>
        <v>33.19</v>
      </c>
      <c r="M720" s="140"/>
      <c r="N720" s="140"/>
      <c r="O720" s="18"/>
      <c r="P720" s="18"/>
      <c r="Q720" s="18"/>
      <c r="R720" s="17" t="s">
        <v>1333</v>
      </c>
      <c r="S720" s="17" t="s">
        <v>149</v>
      </c>
      <c r="T720" s="17" t="s">
        <v>1348</v>
      </c>
      <c r="U720" s="17" t="s">
        <v>1333</v>
      </c>
      <c r="V720" s="17" t="s">
        <v>137</v>
      </c>
      <c r="W720" s="17" t="s">
        <v>1273</v>
      </c>
      <c r="X720" s="17" t="str">
        <f t="shared" si="135"/>
        <v xml:space="preserve">-                                    </v>
      </c>
      <c r="Y720" s="17" t="s">
        <v>1858</v>
      </c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40"/>
      <c r="AT720" s="33" t="s">
        <v>809</v>
      </c>
      <c r="AU720" s="33" t="s">
        <v>867</v>
      </c>
      <c r="AV720" s="36" t="s">
        <v>1021</v>
      </c>
      <c r="AW720" s="33" t="str">
        <f t="shared" si="145"/>
        <v>T-SOFC108-04</v>
      </c>
      <c r="AX720" s="33" t="s">
        <v>867</v>
      </c>
      <c r="AZ720" s="81" t="str">
        <f t="shared" si="136"/>
        <v xml:space="preserve"> STP-CAT.5e 4P-24AWG㎟-C</v>
      </c>
    </row>
    <row r="721" spans="1:52" s="4" customFormat="1" ht="25" hidden="1" customHeight="1">
      <c r="A721" s="60" t="str">
        <f t="shared" si="134"/>
        <v>X</v>
      </c>
      <c r="B721" s="60" t="e">
        <f t="shared" si="125"/>
        <v>#REF!</v>
      </c>
      <c r="C721" s="55" t="str">
        <f t="shared" si="142"/>
        <v>T-SOFC108-05</v>
      </c>
      <c r="D721" s="18" t="s">
        <v>657</v>
      </c>
      <c r="E721" s="51"/>
      <c r="F721" s="20" t="s">
        <v>579</v>
      </c>
      <c r="G721" s="17" t="s">
        <v>581</v>
      </c>
      <c r="H721" s="18" t="s">
        <v>548</v>
      </c>
      <c r="I721" s="18"/>
      <c r="J721" s="18">
        <v>65</v>
      </c>
      <c r="K721" s="56">
        <f t="shared" si="143"/>
        <v>6.5</v>
      </c>
      <c r="L721" s="56">
        <f t="shared" si="144"/>
        <v>33.19</v>
      </c>
      <c r="M721" s="139"/>
      <c r="N721" s="139"/>
      <c r="O721" s="18"/>
      <c r="P721" s="18"/>
      <c r="Q721" s="18"/>
      <c r="R721" s="17" t="s">
        <v>1333</v>
      </c>
      <c r="S721" s="17" t="s">
        <v>149</v>
      </c>
      <c r="T721" s="17" t="s">
        <v>1348</v>
      </c>
      <c r="U721" s="17" t="s">
        <v>1333</v>
      </c>
      <c r="V721" s="17" t="s">
        <v>137</v>
      </c>
      <c r="W721" s="17" t="s">
        <v>1273</v>
      </c>
      <c r="X721" s="17" t="str">
        <f t="shared" si="135"/>
        <v xml:space="preserve">-                                    </v>
      </c>
      <c r="Y721" s="17" t="s">
        <v>1858</v>
      </c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40"/>
      <c r="AT721" s="33" t="s">
        <v>809</v>
      </c>
      <c r="AU721" s="33" t="s">
        <v>867</v>
      </c>
      <c r="AV721" s="36" t="s">
        <v>1022</v>
      </c>
      <c r="AW721" s="33" t="str">
        <f t="shared" si="145"/>
        <v>T-SOFC108-05</v>
      </c>
      <c r="AX721" s="33" t="s">
        <v>867</v>
      </c>
      <c r="AZ721" s="81" t="str">
        <f t="shared" si="136"/>
        <v xml:space="preserve"> STP-CAT.5e 4P-24AWG㎟-C</v>
      </c>
    </row>
    <row r="722" spans="1:52" s="4" customFormat="1" ht="25" hidden="1" customHeight="1">
      <c r="A722" s="60" t="str">
        <f t="shared" si="134"/>
        <v>X</v>
      </c>
      <c r="B722" s="60" t="e">
        <f t="shared" ref="B722:B785" si="146">IF(C721="",B720+1,B721+1)</f>
        <v>#REF!</v>
      </c>
      <c r="C722" s="55" t="str">
        <f t="shared" si="142"/>
        <v>T-SOFC109-01</v>
      </c>
      <c r="D722" s="18" t="s">
        <v>657</v>
      </c>
      <c r="E722" s="51"/>
      <c r="F722" s="20" t="s">
        <v>579</v>
      </c>
      <c r="G722" s="17" t="s">
        <v>16</v>
      </c>
      <c r="H722" s="18" t="s">
        <v>580</v>
      </c>
      <c r="I722" s="18"/>
      <c r="J722" s="18">
        <v>72</v>
      </c>
      <c r="K722" s="56">
        <f t="shared" si="143"/>
        <v>6.5</v>
      </c>
      <c r="L722" s="56">
        <f t="shared" si="144"/>
        <v>33.19</v>
      </c>
      <c r="M722" s="138" t="s">
        <v>1672</v>
      </c>
      <c r="N722" s="138">
        <v>34</v>
      </c>
      <c r="O722" s="18"/>
      <c r="P722" s="18"/>
      <c r="Q722" s="18"/>
      <c r="R722" s="17" t="s">
        <v>1333</v>
      </c>
      <c r="S722" s="17" t="s">
        <v>149</v>
      </c>
      <c r="T722" s="17" t="s">
        <v>1348</v>
      </c>
      <c r="U722" s="17" t="s">
        <v>1333</v>
      </c>
      <c r="V722" s="17" t="s">
        <v>141</v>
      </c>
      <c r="W722" s="17" t="s">
        <v>1274</v>
      </c>
      <c r="X722" s="17" t="str">
        <f t="shared" si="135"/>
        <v xml:space="preserve">-                                    </v>
      </c>
      <c r="Y722" s="17" t="s">
        <v>1858</v>
      </c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40"/>
      <c r="AT722" s="33" t="s">
        <v>809</v>
      </c>
      <c r="AU722" s="33" t="s">
        <v>868</v>
      </c>
      <c r="AV722" s="36" t="s">
        <v>1014</v>
      </c>
      <c r="AW722" s="33" t="str">
        <f t="shared" si="145"/>
        <v>T-SOFC109-01</v>
      </c>
      <c r="AX722" s="33" t="s">
        <v>868</v>
      </c>
      <c r="AZ722" s="81" t="str">
        <f t="shared" si="136"/>
        <v xml:space="preserve"> STP-CAT.5e 4P-24AWG㎟-C</v>
      </c>
    </row>
    <row r="723" spans="1:52" s="4" customFormat="1" ht="25" hidden="1" customHeight="1">
      <c r="A723" s="60" t="str">
        <f t="shared" si="134"/>
        <v>X</v>
      </c>
      <c r="B723" s="60" t="e">
        <f t="shared" si="146"/>
        <v>#REF!</v>
      </c>
      <c r="C723" s="55" t="str">
        <f t="shared" si="142"/>
        <v>T-SOFC109-02</v>
      </c>
      <c r="D723" s="18" t="s">
        <v>657</v>
      </c>
      <c r="E723" s="51"/>
      <c r="F723" s="20" t="s">
        <v>579</v>
      </c>
      <c r="G723" s="17" t="s">
        <v>581</v>
      </c>
      <c r="H723" s="18" t="s">
        <v>548</v>
      </c>
      <c r="I723" s="18"/>
      <c r="J723" s="18">
        <v>72</v>
      </c>
      <c r="K723" s="56">
        <f t="shared" si="143"/>
        <v>6.5</v>
      </c>
      <c r="L723" s="56">
        <f t="shared" si="144"/>
        <v>33.19</v>
      </c>
      <c r="M723" s="140"/>
      <c r="N723" s="140"/>
      <c r="O723" s="18"/>
      <c r="P723" s="18"/>
      <c r="Q723" s="18"/>
      <c r="R723" s="17" t="s">
        <v>1333</v>
      </c>
      <c r="S723" s="17" t="s">
        <v>149</v>
      </c>
      <c r="T723" s="17" t="s">
        <v>1348</v>
      </c>
      <c r="U723" s="17" t="s">
        <v>1333</v>
      </c>
      <c r="V723" s="17" t="s">
        <v>141</v>
      </c>
      <c r="W723" s="17" t="s">
        <v>1274</v>
      </c>
      <c r="X723" s="17" t="str">
        <f t="shared" si="135"/>
        <v xml:space="preserve">-                                    </v>
      </c>
      <c r="Y723" s="17" t="s">
        <v>1858</v>
      </c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40"/>
      <c r="AT723" s="33" t="s">
        <v>809</v>
      </c>
      <c r="AU723" s="33" t="s">
        <v>868</v>
      </c>
      <c r="AV723" s="36" t="s">
        <v>1015</v>
      </c>
      <c r="AW723" s="33" t="str">
        <f t="shared" si="145"/>
        <v>T-SOFC109-02</v>
      </c>
      <c r="AX723" s="33" t="s">
        <v>868</v>
      </c>
      <c r="AZ723" s="81" t="str">
        <f t="shared" si="136"/>
        <v xml:space="preserve"> STP-CAT.5e 4P-24AWG㎟-C</v>
      </c>
    </row>
    <row r="724" spans="1:52" s="4" customFormat="1" ht="25" hidden="1" customHeight="1">
      <c r="A724" s="60" t="str">
        <f t="shared" si="134"/>
        <v>X</v>
      </c>
      <c r="B724" s="60" t="e">
        <f t="shared" si="146"/>
        <v>#REF!</v>
      </c>
      <c r="C724" s="55" t="str">
        <f t="shared" si="142"/>
        <v>T-SOFC109-03</v>
      </c>
      <c r="D724" s="18" t="s">
        <v>657</v>
      </c>
      <c r="E724" s="51"/>
      <c r="F724" s="20" t="s">
        <v>579</v>
      </c>
      <c r="G724" s="17" t="s">
        <v>581</v>
      </c>
      <c r="H724" s="18" t="s">
        <v>548</v>
      </c>
      <c r="I724" s="18"/>
      <c r="J724" s="18">
        <v>72</v>
      </c>
      <c r="K724" s="56">
        <f t="shared" si="143"/>
        <v>6.5</v>
      </c>
      <c r="L724" s="56">
        <f t="shared" si="144"/>
        <v>33.19</v>
      </c>
      <c r="M724" s="140"/>
      <c r="N724" s="140"/>
      <c r="O724" s="18"/>
      <c r="P724" s="18"/>
      <c r="Q724" s="18"/>
      <c r="R724" s="17" t="s">
        <v>1333</v>
      </c>
      <c r="S724" s="17" t="s">
        <v>149</v>
      </c>
      <c r="T724" s="17" t="s">
        <v>1348</v>
      </c>
      <c r="U724" s="17" t="s">
        <v>1333</v>
      </c>
      <c r="V724" s="17" t="s">
        <v>141</v>
      </c>
      <c r="W724" s="17" t="s">
        <v>1274</v>
      </c>
      <c r="X724" s="17" t="str">
        <f t="shared" si="135"/>
        <v xml:space="preserve">-                                    </v>
      </c>
      <c r="Y724" s="17" t="s">
        <v>1858</v>
      </c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40"/>
      <c r="AT724" s="33" t="s">
        <v>809</v>
      </c>
      <c r="AU724" s="33" t="s">
        <v>868</v>
      </c>
      <c r="AV724" s="36" t="s">
        <v>1016</v>
      </c>
      <c r="AW724" s="33" t="str">
        <f t="shared" si="145"/>
        <v>T-SOFC109-03</v>
      </c>
      <c r="AX724" s="33" t="s">
        <v>868</v>
      </c>
      <c r="AZ724" s="81" t="str">
        <f t="shared" si="136"/>
        <v xml:space="preserve"> STP-CAT.5e 4P-24AWG㎟-C</v>
      </c>
    </row>
    <row r="725" spans="1:52" s="4" customFormat="1" ht="25" hidden="1" customHeight="1">
      <c r="A725" s="60" t="str">
        <f t="shared" si="134"/>
        <v>X</v>
      </c>
      <c r="B725" s="60" t="e">
        <f t="shared" si="146"/>
        <v>#REF!</v>
      </c>
      <c r="C725" s="55" t="str">
        <f t="shared" si="142"/>
        <v>T-SOFC109-04</v>
      </c>
      <c r="D725" s="18" t="s">
        <v>657</v>
      </c>
      <c r="E725" s="51"/>
      <c r="F725" s="20" t="s">
        <v>579</v>
      </c>
      <c r="G725" s="17" t="s">
        <v>581</v>
      </c>
      <c r="H725" s="18" t="s">
        <v>548</v>
      </c>
      <c r="I725" s="18"/>
      <c r="J725" s="18">
        <v>72</v>
      </c>
      <c r="K725" s="56">
        <f t="shared" si="143"/>
        <v>6.5</v>
      </c>
      <c r="L725" s="56">
        <f t="shared" si="144"/>
        <v>33.19</v>
      </c>
      <c r="M725" s="140"/>
      <c r="N725" s="140"/>
      <c r="O725" s="18"/>
      <c r="P725" s="18"/>
      <c r="Q725" s="18"/>
      <c r="R725" s="17" t="s">
        <v>1333</v>
      </c>
      <c r="S725" s="17" t="s">
        <v>149</v>
      </c>
      <c r="T725" s="17" t="s">
        <v>1348</v>
      </c>
      <c r="U725" s="17" t="s">
        <v>1333</v>
      </c>
      <c r="V725" s="17" t="s">
        <v>141</v>
      </c>
      <c r="W725" s="17" t="s">
        <v>1274</v>
      </c>
      <c r="X725" s="17" t="str">
        <f t="shared" si="135"/>
        <v xml:space="preserve">-                                    </v>
      </c>
      <c r="Y725" s="17" t="s">
        <v>1858</v>
      </c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40"/>
      <c r="AT725" s="33" t="s">
        <v>809</v>
      </c>
      <c r="AU725" s="33" t="s">
        <v>868</v>
      </c>
      <c r="AV725" s="36" t="s">
        <v>1021</v>
      </c>
      <c r="AW725" s="33" t="str">
        <f t="shared" si="145"/>
        <v>T-SOFC109-04</v>
      </c>
      <c r="AX725" s="33" t="s">
        <v>868</v>
      </c>
      <c r="AZ725" s="81" t="str">
        <f t="shared" si="136"/>
        <v xml:space="preserve"> STP-CAT.5e 4P-24AWG㎟-C</v>
      </c>
    </row>
    <row r="726" spans="1:52" s="4" customFormat="1" ht="25" hidden="1" customHeight="1">
      <c r="A726" s="60" t="str">
        <f t="shared" si="134"/>
        <v>X</v>
      </c>
      <c r="B726" s="60" t="e">
        <f t="shared" si="146"/>
        <v>#REF!</v>
      </c>
      <c r="C726" s="55" t="str">
        <f t="shared" si="142"/>
        <v>T-SOFC109-05</v>
      </c>
      <c r="D726" s="18" t="s">
        <v>657</v>
      </c>
      <c r="E726" s="51"/>
      <c r="F726" s="20" t="s">
        <v>579</v>
      </c>
      <c r="G726" s="17" t="s">
        <v>581</v>
      </c>
      <c r="H726" s="18" t="s">
        <v>548</v>
      </c>
      <c r="I726" s="18"/>
      <c r="J726" s="18">
        <v>72</v>
      </c>
      <c r="K726" s="56">
        <f t="shared" si="143"/>
        <v>6.5</v>
      </c>
      <c r="L726" s="56">
        <f t="shared" si="144"/>
        <v>33.19</v>
      </c>
      <c r="M726" s="139"/>
      <c r="N726" s="139"/>
      <c r="O726" s="18"/>
      <c r="P726" s="18"/>
      <c r="Q726" s="18"/>
      <c r="R726" s="17" t="s">
        <v>1333</v>
      </c>
      <c r="S726" s="17" t="s">
        <v>149</v>
      </c>
      <c r="T726" s="17" t="s">
        <v>1348</v>
      </c>
      <c r="U726" s="17" t="s">
        <v>1333</v>
      </c>
      <c r="V726" s="17" t="s">
        <v>141</v>
      </c>
      <c r="W726" s="17" t="s">
        <v>1274</v>
      </c>
      <c r="X726" s="17" t="str">
        <f t="shared" si="135"/>
        <v xml:space="preserve">-                                    </v>
      </c>
      <c r="Y726" s="17" t="s">
        <v>1858</v>
      </c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40"/>
      <c r="AT726" s="33" t="s">
        <v>809</v>
      </c>
      <c r="AU726" s="33" t="s">
        <v>868</v>
      </c>
      <c r="AV726" s="36" t="s">
        <v>1022</v>
      </c>
      <c r="AW726" s="33" t="str">
        <f t="shared" si="145"/>
        <v>T-SOFC109-05</v>
      </c>
      <c r="AX726" s="33" t="s">
        <v>868</v>
      </c>
      <c r="AZ726" s="81" t="str">
        <f t="shared" si="136"/>
        <v xml:space="preserve"> STP-CAT.5e 4P-24AWG㎟-C</v>
      </c>
    </row>
    <row r="727" spans="1:52" s="4" customFormat="1" ht="25" hidden="1" customHeight="1">
      <c r="A727" s="60" t="str">
        <f t="shared" si="134"/>
        <v>X</v>
      </c>
      <c r="B727" s="60" t="e">
        <f t="shared" si="146"/>
        <v>#REF!</v>
      </c>
      <c r="C727" s="55" t="str">
        <f t="shared" si="142"/>
        <v>T-WDM101-01</v>
      </c>
      <c r="D727" s="18" t="s">
        <v>657</v>
      </c>
      <c r="E727" s="51"/>
      <c r="F727" s="20" t="s">
        <v>579</v>
      </c>
      <c r="G727" s="17" t="s">
        <v>581</v>
      </c>
      <c r="H727" s="18" t="s">
        <v>580</v>
      </c>
      <c r="I727" s="18"/>
      <c r="J727" s="18">
        <v>11</v>
      </c>
      <c r="K727" s="56">
        <f t="shared" si="143"/>
        <v>6.5</v>
      </c>
      <c r="L727" s="56">
        <f t="shared" si="144"/>
        <v>33.19</v>
      </c>
      <c r="M727" s="138" t="s">
        <v>1673</v>
      </c>
      <c r="N727" s="138">
        <v>8</v>
      </c>
      <c r="O727" s="18"/>
      <c r="P727" s="18"/>
      <c r="Q727" s="18"/>
      <c r="R727" s="17" t="s">
        <v>1333</v>
      </c>
      <c r="S727" s="17" t="s">
        <v>149</v>
      </c>
      <c r="T727" s="17" t="s">
        <v>1348</v>
      </c>
      <c r="U727" s="17" t="s">
        <v>1333</v>
      </c>
      <c r="V727" s="17" t="s">
        <v>591</v>
      </c>
      <c r="W727" s="17" t="s">
        <v>1334</v>
      </c>
      <c r="X727" s="17" t="str">
        <f t="shared" si="135"/>
        <v xml:space="preserve">-                                    </v>
      </c>
      <c r="Y727" s="17" t="s">
        <v>1858</v>
      </c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40"/>
      <c r="AT727" s="33" t="s">
        <v>809</v>
      </c>
      <c r="AU727" s="33" t="s">
        <v>869</v>
      </c>
      <c r="AV727" s="36" t="s">
        <v>1014</v>
      </c>
      <c r="AW727" s="33" t="str">
        <f t="shared" si="145"/>
        <v>T-WDM101-01</v>
      </c>
      <c r="AX727" s="33" t="s">
        <v>869</v>
      </c>
      <c r="AZ727" s="81" t="str">
        <f t="shared" si="136"/>
        <v xml:space="preserve"> STP-CAT.5e 4P-24AWG㎟-C</v>
      </c>
    </row>
    <row r="728" spans="1:52" s="4" customFormat="1" ht="25" hidden="1" customHeight="1">
      <c r="A728" s="60" t="str">
        <f t="shared" si="134"/>
        <v>X</v>
      </c>
      <c r="B728" s="60" t="e">
        <f t="shared" si="146"/>
        <v>#REF!</v>
      </c>
      <c r="C728" s="55" t="str">
        <f t="shared" si="142"/>
        <v>T-WDM101-02</v>
      </c>
      <c r="D728" s="18" t="s">
        <v>657</v>
      </c>
      <c r="E728" s="51"/>
      <c r="F728" s="20" t="s">
        <v>579</v>
      </c>
      <c r="G728" s="17" t="s">
        <v>581</v>
      </c>
      <c r="H728" s="18" t="s">
        <v>580</v>
      </c>
      <c r="I728" s="18"/>
      <c r="J728" s="18">
        <v>11</v>
      </c>
      <c r="K728" s="56">
        <f t="shared" si="143"/>
        <v>6.5</v>
      </c>
      <c r="L728" s="56">
        <f t="shared" si="144"/>
        <v>33.19</v>
      </c>
      <c r="M728" s="140"/>
      <c r="N728" s="140"/>
      <c r="O728" s="18"/>
      <c r="P728" s="18"/>
      <c r="Q728" s="18"/>
      <c r="R728" s="17" t="s">
        <v>1333</v>
      </c>
      <c r="S728" s="17" t="s">
        <v>149</v>
      </c>
      <c r="T728" s="17" t="s">
        <v>1348</v>
      </c>
      <c r="U728" s="17" t="s">
        <v>1333</v>
      </c>
      <c r="V728" s="17" t="s">
        <v>591</v>
      </c>
      <c r="W728" s="17" t="s">
        <v>1334</v>
      </c>
      <c r="X728" s="17" t="str">
        <f t="shared" si="135"/>
        <v xml:space="preserve">-                                    </v>
      </c>
      <c r="Y728" s="17" t="s">
        <v>1858</v>
      </c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40"/>
      <c r="AT728" s="33" t="s">
        <v>809</v>
      </c>
      <c r="AU728" s="33" t="s">
        <v>869</v>
      </c>
      <c r="AV728" s="36" t="s">
        <v>1015</v>
      </c>
      <c r="AW728" s="33" t="str">
        <f t="shared" si="145"/>
        <v>T-WDM101-02</v>
      </c>
      <c r="AX728" s="33" t="s">
        <v>869</v>
      </c>
      <c r="AZ728" s="81" t="str">
        <f t="shared" si="136"/>
        <v xml:space="preserve"> STP-CAT.5e 4P-24AWG㎟-C</v>
      </c>
    </row>
    <row r="729" spans="1:52" s="4" customFormat="1" ht="25" hidden="1" customHeight="1">
      <c r="A729" s="60" t="str">
        <f t="shared" si="134"/>
        <v>X</v>
      </c>
      <c r="B729" s="60" t="e">
        <f t="shared" si="146"/>
        <v>#REF!</v>
      </c>
      <c r="C729" s="55" t="str">
        <f t="shared" si="142"/>
        <v>T-WDM101-03</v>
      </c>
      <c r="D729" s="18" t="s">
        <v>661</v>
      </c>
      <c r="E729" s="51"/>
      <c r="F729" s="20" t="s">
        <v>579</v>
      </c>
      <c r="G729" s="17" t="s">
        <v>581</v>
      </c>
      <c r="H729" s="18" t="s">
        <v>580</v>
      </c>
      <c r="I729" s="18"/>
      <c r="J729" s="18">
        <v>11</v>
      </c>
      <c r="K729" s="56">
        <f t="shared" si="143"/>
        <v>6.5</v>
      </c>
      <c r="L729" s="56">
        <f t="shared" si="144"/>
        <v>33.19</v>
      </c>
      <c r="M729" s="139"/>
      <c r="N729" s="139"/>
      <c r="O729" s="18"/>
      <c r="P729" s="18"/>
      <c r="Q729" s="18"/>
      <c r="R729" s="17" t="s">
        <v>1333</v>
      </c>
      <c r="S729" s="17" t="s">
        <v>149</v>
      </c>
      <c r="T729" s="17" t="s">
        <v>1348</v>
      </c>
      <c r="U729" s="17" t="s">
        <v>1333</v>
      </c>
      <c r="V729" s="17" t="s">
        <v>591</v>
      </c>
      <c r="W729" s="17" t="s">
        <v>1334</v>
      </c>
      <c r="X729" s="17" t="str">
        <f t="shared" si="135"/>
        <v xml:space="preserve">-                                    </v>
      </c>
      <c r="Y729" s="17" t="s">
        <v>1858</v>
      </c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40"/>
      <c r="AT729" s="33" t="s">
        <v>809</v>
      </c>
      <c r="AU729" s="33" t="s">
        <v>869</v>
      </c>
      <c r="AV729" s="36" t="s">
        <v>1016</v>
      </c>
      <c r="AW729" s="33" t="str">
        <f t="shared" si="145"/>
        <v>T-WDM101-03</v>
      </c>
      <c r="AX729" s="33" t="s">
        <v>869</v>
      </c>
      <c r="AZ729" s="81" t="str">
        <f t="shared" si="136"/>
        <v xml:space="preserve"> STP-CAT.5e 4P-24AWG㎟-C</v>
      </c>
    </row>
    <row r="730" spans="1:52" s="4" customFormat="1" ht="25" hidden="1" customHeight="1">
      <c r="A730" s="60" t="str">
        <f t="shared" si="134"/>
        <v>X</v>
      </c>
      <c r="B730" s="60" t="e">
        <f t="shared" si="146"/>
        <v>#REF!</v>
      </c>
      <c r="C730" s="55" t="str">
        <f t="shared" si="142"/>
        <v>T-WDM102-01</v>
      </c>
      <c r="D730" s="18" t="s">
        <v>659</v>
      </c>
      <c r="E730" s="51"/>
      <c r="F730" s="20" t="s">
        <v>579</v>
      </c>
      <c r="G730" s="17" t="s">
        <v>581</v>
      </c>
      <c r="H730" s="18" t="s">
        <v>580</v>
      </c>
      <c r="I730" s="18"/>
      <c r="J730" s="18">
        <v>9</v>
      </c>
      <c r="K730" s="56">
        <f t="shared" si="143"/>
        <v>6.5</v>
      </c>
      <c r="L730" s="56">
        <f t="shared" si="144"/>
        <v>33.19</v>
      </c>
      <c r="M730" s="138" t="s">
        <v>1674</v>
      </c>
      <c r="N730" s="138">
        <v>6</v>
      </c>
      <c r="O730" s="18"/>
      <c r="P730" s="18"/>
      <c r="Q730" s="18"/>
      <c r="R730" s="17" t="s">
        <v>1333</v>
      </c>
      <c r="S730" s="17" t="s">
        <v>149</v>
      </c>
      <c r="T730" s="17" t="s">
        <v>1348</v>
      </c>
      <c r="U730" s="17" t="s">
        <v>1333</v>
      </c>
      <c r="V730" s="17" t="s">
        <v>592</v>
      </c>
      <c r="W730" s="17" t="s">
        <v>1335</v>
      </c>
      <c r="X730" s="17" t="str">
        <f t="shared" si="135"/>
        <v xml:space="preserve">-                                    </v>
      </c>
      <c r="Y730" s="17" t="s">
        <v>1858</v>
      </c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40"/>
      <c r="AT730" s="33" t="s">
        <v>809</v>
      </c>
      <c r="AU730" s="33" t="s">
        <v>870</v>
      </c>
      <c r="AV730" s="36" t="s">
        <v>1014</v>
      </c>
      <c r="AW730" s="33" t="str">
        <f t="shared" si="145"/>
        <v>T-WDM102-01</v>
      </c>
      <c r="AX730" s="33" t="s">
        <v>870</v>
      </c>
      <c r="AZ730" s="81" t="str">
        <f t="shared" si="136"/>
        <v xml:space="preserve"> STP-CAT.5e 4P-24AWG㎟-C</v>
      </c>
    </row>
    <row r="731" spans="1:52" s="4" customFormat="1" ht="25" hidden="1" customHeight="1">
      <c r="A731" s="60" t="str">
        <f t="shared" si="134"/>
        <v>X</v>
      </c>
      <c r="B731" s="60" t="e">
        <f t="shared" si="146"/>
        <v>#REF!</v>
      </c>
      <c r="C731" s="55" t="str">
        <f t="shared" si="142"/>
        <v>T-WDM102-02</v>
      </c>
      <c r="D731" s="18" t="s">
        <v>657</v>
      </c>
      <c r="E731" s="51"/>
      <c r="F731" s="20" t="s">
        <v>579</v>
      </c>
      <c r="G731" s="17" t="s">
        <v>581</v>
      </c>
      <c r="H731" s="18" t="s">
        <v>580</v>
      </c>
      <c r="I731" s="18"/>
      <c r="J731" s="18">
        <v>9</v>
      </c>
      <c r="K731" s="56">
        <f t="shared" si="143"/>
        <v>6.5</v>
      </c>
      <c r="L731" s="56">
        <f t="shared" si="144"/>
        <v>33.19</v>
      </c>
      <c r="M731" s="140"/>
      <c r="N731" s="140"/>
      <c r="O731" s="18"/>
      <c r="P731" s="18"/>
      <c r="Q731" s="18"/>
      <c r="R731" s="17" t="s">
        <v>1333</v>
      </c>
      <c r="S731" s="17" t="s">
        <v>149</v>
      </c>
      <c r="T731" s="17" t="s">
        <v>1348</v>
      </c>
      <c r="U731" s="17" t="s">
        <v>1333</v>
      </c>
      <c r="V731" s="17" t="s">
        <v>592</v>
      </c>
      <c r="W731" s="17" t="s">
        <v>1335</v>
      </c>
      <c r="X731" s="17" t="str">
        <f t="shared" si="135"/>
        <v xml:space="preserve">-                                    </v>
      </c>
      <c r="Y731" s="17" t="s">
        <v>1858</v>
      </c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40"/>
      <c r="AT731" s="33" t="s">
        <v>809</v>
      </c>
      <c r="AU731" s="33" t="s">
        <v>870</v>
      </c>
      <c r="AV731" s="36" t="s">
        <v>1015</v>
      </c>
      <c r="AW731" s="33" t="str">
        <f t="shared" si="145"/>
        <v>T-WDM102-02</v>
      </c>
      <c r="AX731" s="33" t="s">
        <v>870</v>
      </c>
      <c r="AZ731" s="81" t="str">
        <f t="shared" si="136"/>
        <v xml:space="preserve"> STP-CAT.5e 4P-24AWG㎟-C</v>
      </c>
    </row>
    <row r="732" spans="1:52" s="4" customFormat="1" ht="25" hidden="1" customHeight="1">
      <c r="A732" s="60" t="str">
        <f t="shared" si="134"/>
        <v>X</v>
      </c>
      <c r="B732" s="60" t="e">
        <f t="shared" si="146"/>
        <v>#REF!</v>
      </c>
      <c r="C732" s="55" t="str">
        <f t="shared" si="142"/>
        <v>T-WDM102-03</v>
      </c>
      <c r="D732" s="18" t="s">
        <v>659</v>
      </c>
      <c r="E732" s="51"/>
      <c r="F732" s="20" t="s">
        <v>579</v>
      </c>
      <c r="G732" s="17" t="s">
        <v>581</v>
      </c>
      <c r="H732" s="18" t="s">
        <v>580</v>
      </c>
      <c r="I732" s="18"/>
      <c r="J732" s="18">
        <v>9</v>
      </c>
      <c r="K732" s="56">
        <f t="shared" si="143"/>
        <v>6.5</v>
      </c>
      <c r="L732" s="56">
        <f t="shared" si="144"/>
        <v>33.19</v>
      </c>
      <c r="M732" s="139"/>
      <c r="N732" s="139"/>
      <c r="O732" s="18"/>
      <c r="P732" s="18"/>
      <c r="Q732" s="18"/>
      <c r="R732" s="17" t="s">
        <v>1333</v>
      </c>
      <c r="S732" s="17" t="s">
        <v>149</v>
      </c>
      <c r="T732" s="17" t="s">
        <v>1348</v>
      </c>
      <c r="U732" s="17" t="s">
        <v>1333</v>
      </c>
      <c r="V732" s="17" t="s">
        <v>592</v>
      </c>
      <c r="W732" s="17" t="s">
        <v>1335</v>
      </c>
      <c r="X732" s="17" t="str">
        <f t="shared" si="135"/>
        <v xml:space="preserve">-                                    </v>
      </c>
      <c r="Y732" s="17" t="s">
        <v>1858</v>
      </c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40"/>
      <c r="AT732" s="33" t="s">
        <v>809</v>
      </c>
      <c r="AU732" s="33" t="s">
        <v>870</v>
      </c>
      <c r="AV732" s="36" t="s">
        <v>1016</v>
      </c>
      <c r="AW732" s="33" t="str">
        <f t="shared" si="145"/>
        <v>T-WDM102-03</v>
      </c>
      <c r="AX732" s="33" t="s">
        <v>870</v>
      </c>
      <c r="AZ732" s="81" t="str">
        <f t="shared" si="136"/>
        <v xml:space="preserve"> STP-CAT.5e 4P-24AWG㎟-C</v>
      </c>
    </row>
    <row r="733" spans="1:52" s="4" customFormat="1" ht="25" hidden="1" customHeight="1">
      <c r="A733" s="60" t="str">
        <f t="shared" si="134"/>
        <v>X</v>
      </c>
      <c r="B733" s="60" t="e">
        <f t="shared" si="146"/>
        <v>#REF!</v>
      </c>
      <c r="C733" s="55" t="str">
        <f t="shared" si="142"/>
        <v>T-SOFC201-01</v>
      </c>
      <c r="D733" s="18" t="s">
        <v>659</v>
      </c>
      <c r="E733" s="51"/>
      <c r="F733" s="20" t="s">
        <v>579</v>
      </c>
      <c r="G733" s="17" t="s">
        <v>582</v>
      </c>
      <c r="H733" s="18" t="s">
        <v>580</v>
      </c>
      <c r="I733" s="18"/>
      <c r="J733" s="18">
        <v>10</v>
      </c>
      <c r="K733" s="56">
        <f t="shared" si="143"/>
        <v>6.5</v>
      </c>
      <c r="L733" s="56">
        <f t="shared" si="144"/>
        <v>33.19</v>
      </c>
      <c r="M733" s="138" t="s">
        <v>1675</v>
      </c>
      <c r="N733" s="138">
        <v>8</v>
      </c>
      <c r="O733" s="18"/>
      <c r="P733" s="18"/>
      <c r="Q733" s="18"/>
      <c r="R733" s="17" t="s">
        <v>1333</v>
      </c>
      <c r="S733" s="17" t="s">
        <v>210</v>
      </c>
      <c r="T733" s="17" t="s">
        <v>1349</v>
      </c>
      <c r="U733" s="17" t="s">
        <v>1333</v>
      </c>
      <c r="V733" s="17" t="s">
        <v>168</v>
      </c>
      <c r="W733" s="17" t="s">
        <v>1275</v>
      </c>
      <c r="X733" s="17" t="str">
        <f t="shared" si="135"/>
        <v xml:space="preserve">-                                    </v>
      </c>
      <c r="Y733" s="17" t="s">
        <v>1858</v>
      </c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40"/>
      <c r="AT733" s="33" t="s">
        <v>809</v>
      </c>
      <c r="AU733" s="33" t="s">
        <v>881</v>
      </c>
      <c r="AV733" s="36" t="s">
        <v>1014</v>
      </c>
      <c r="AW733" s="33" t="str">
        <f t="shared" si="145"/>
        <v>T-SOFC201-01</v>
      </c>
      <c r="AX733" s="33" t="s">
        <v>881</v>
      </c>
      <c r="AZ733" s="81" t="str">
        <f t="shared" si="136"/>
        <v xml:space="preserve"> STP-CAT.5e 4P-24AWG㎟-C</v>
      </c>
    </row>
    <row r="734" spans="1:52" s="4" customFormat="1" ht="25" hidden="1" customHeight="1">
      <c r="A734" s="60" t="str">
        <f t="shared" si="134"/>
        <v>X</v>
      </c>
      <c r="B734" s="60" t="e">
        <f t="shared" si="146"/>
        <v>#REF!</v>
      </c>
      <c r="C734" s="55" t="str">
        <f t="shared" si="142"/>
        <v>T-SOFC201-02</v>
      </c>
      <c r="D734" s="18" t="s">
        <v>657</v>
      </c>
      <c r="E734" s="51"/>
      <c r="F734" s="20" t="s">
        <v>579</v>
      </c>
      <c r="G734" s="17" t="s">
        <v>581</v>
      </c>
      <c r="H734" s="18" t="s">
        <v>548</v>
      </c>
      <c r="I734" s="18"/>
      <c r="J734" s="18">
        <v>10</v>
      </c>
      <c r="K734" s="56">
        <f t="shared" si="143"/>
        <v>6.5</v>
      </c>
      <c r="L734" s="56">
        <f t="shared" si="144"/>
        <v>33.19</v>
      </c>
      <c r="M734" s="140"/>
      <c r="N734" s="140"/>
      <c r="O734" s="18"/>
      <c r="P734" s="18"/>
      <c r="Q734" s="18"/>
      <c r="R734" s="17" t="s">
        <v>1333</v>
      </c>
      <c r="S734" s="17" t="s">
        <v>210</v>
      </c>
      <c r="T734" s="17" t="s">
        <v>1349</v>
      </c>
      <c r="U734" s="17" t="s">
        <v>1333</v>
      </c>
      <c r="V734" s="17" t="s">
        <v>168</v>
      </c>
      <c r="W734" s="17" t="s">
        <v>1275</v>
      </c>
      <c r="X734" s="17" t="str">
        <f t="shared" si="135"/>
        <v xml:space="preserve">-                                    </v>
      </c>
      <c r="Y734" s="17" t="s">
        <v>1858</v>
      </c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40"/>
      <c r="AT734" s="33" t="s">
        <v>809</v>
      </c>
      <c r="AU734" s="33" t="s">
        <v>881</v>
      </c>
      <c r="AV734" s="36" t="s">
        <v>1015</v>
      </c>
      <c r="AW734" s="33" t="str">
        <f t="shared" si="145"/>
        <v>T-SOFC201-02</v>
      </c>
      <c r="AX734" s="33" t="s">
        <v>881</v>
      </c>
      <c r="AZ734" s="81" t="str">
        <f t="shared" si="136"/>
        <v xml:space="preserve"> STP-CAT.5e 4P-24AWG㎟-C</v>
      </c>
    </row>
    <row r="735" spans="1:52" s="4" customFormat="1" ht="25" hidden="1" customHeight="1">
      <c r="A735" s="60" t="str">
        <f t="shared" si="134"/>
        <v>X</v>
      </c>
      <c r="B735" s="60" t="e">
        <f t="shared" si="146"/>
        <v>#REF!</v>
      </c>
      <c r="C735" s="55" t="str">
        <f t="shared" si="142"/>
        <v>T-SOFC201-03</v>
      </c>
      <c r="D735" s="18" t="s">
        <v>657</v>
      </c>
      <c r="E735" s="51"/>
      <c r="F735" s="20" t="s">
        <v>579</v>
      </c>
      <c r="G735" s="17" t="s">
        <v>581</v>
      </c>
      <c r="H735" s="18" t="s">
        <v>548</v>
      </c>
      <c r="I735" s="18"/>
      <c r="J735" s="18">
        <v>10</v>
      </c>
      <c r="K735" s="56">
        <f t="shared" si="143"/>
        <v>6.5</v>
      </c>
      <c r="L735" s="56">
        <f t="shared" si="144"/>
        <v>33.19</v>
      </c>
      <c r="M735" s="140"/>
      <c r="N735" s="140"/>
      <c r="O735" s="18"/>
      <c r="P735" s="18"/>
      <c r="Q735" s="18"/>
      <c r="R735" s="17" t="s">
        <v>1333</v>
      </c>
      <c r="S735" s="17" t="s">
        <v>210</v>
      </c>
      <c r="T735" s="17" t="s">
        <v>1349</v>
      </c>
      <c r="U735" s="17" t="s">
        <v>1333</v>
      </c>
      <c r="V735" s="17" t="s">
        <v>168</v>
      </c>
      <c r="W735" s="17" t="s">
        <v>1275</v>
      </c>
      <c r="X735" s="17" t="str">
        <f t="shared" si="135"/>
        <v xml:space="preserve">-                                    </v>
      </c>
      <c r="Y735" s="17" t="s">
        <v>1858</v>
      </c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40"/>
      <c r="AT735" s="33" t="s">
        <v>809</v>
      </c>
      <c r="AU735" s="33" t="s">
        <v>881</v>
      </c>
      <c r="AV735" s="36" t="s">
        <v>1016</v>
      </c>
      <c r="AW735" s="33" t="str">
        <f t="shared" si="145"/>
        <v>T-SOFC201-03</v>
      </c>
      <c r="AX735" s="33" t="s">
        <v>881</v>
      </c>
      <c r="AZ735" s="81" t="str">
        <f t="shared" si="136"/>
        <v xml:space="preserve"> STP-CAT.5e 4P-24AWG㎟-C</v>
      </c>
    </row>
    <row r="736" spans="1:52" s="4" customFormat="1" ht="25" hidden="1" customHeight="1">
      <c r="A736" s="60" t="str">
        <f t="shared" si="134"/>
        <v>X</v>
      </c>
      <c r="B736" s="60" t="e">
        <f t="shared" si="146"/>
        <v>#REF!</v>
      </c>
      <c r="C736" s="55" t="str">
        <f t="shared" si="142"/>
        <v>T-SOFC201-04</v>
      </c>
      <c r="D736" s="18" t="s">
        <v>657</v>
      </c>
      <c r="E736" s="51"/>
      <c r="F736" s="20" t="s">
        <v>579</v>
      </c>
      <c r="G736" s="17" t="s">
        <v>581</v>
      </c>
      <c r="H736" s="18" t="s">
        <v>548</v>
      </c>
      <c r="I736" s="18"/>
      <c r="J736" s="18">
        <v>10</v>
      </c>
      <c r="K736" s="56">
        <f t="shared" si="143"/>
        <v>6.5</v>
      </c>
      <c r="L736" s="56">
        <f t="shared" si="144"/>
        <v>33.19</v>
      </c>
      <c r="M736" s="140"/>
      <c r="N736" s="140"/>
      <c r="O736" s="18"/>
      <c r="P736" s="18"/>
      <c r="Q736" s="18"/>
      <c r="R736" s="17" t="s">
        <v>1333</v>
      </c>
      <c r="S736" s="17" t="s">
        <v>210</v>
      </c>
      <c r="T736" s="17" t="s">
        <v>1349</v>
      </c>
      <c r="U736" s="17" t="s">
        <v>1333</v>
      </c>
      <c r="V736" s="17" t="s">
        <v>168</v>
      </c>
      <c r="W736" s="17" t="s">
        <v>1275</v>
      </c>
      <c r="X736" s="17" t="str">
        <f t="shared" si="135"/>
        <v xml:space="preserve">-                                    </v>
      </c>
      <c r="Y736" s="17" t="s">
        <v>1858</v>
      </c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40"/>
      <c r="AT736" s="33" t="s">
        <v>809</v>
      </c>
      <c r="AU736" s="33" t="s">
        <v>881</v>
      </c>
      <c r="AV736" s="36" t="s">
        <v>1021</v>
      </c>
      <c r="AW736" s="33" t="str">
        <f t="shared" si="145"/>
        <v>T-SOFC201-04</v>
      </c>
      <c r="AX736" s="33" t="s">
        <v>881</v>
      </c>
      <c r="AZ736" s="81" t="str">
        <f t="shared" si="136"/>
        <v xml:space="preserve"> STP-CAT.5e 4P-24AWG㎟-C</v>
      </c>
    </row>
    <row r="737" spans="1:52" s="4" customFormat="1" ht="25" hidden="1" customHeight="1">
      <c r="A737" s="60" t="str">
        <f t="shared" si="134"/>
        <v>X</v>
      </c>
      <c r="B737" s="60" t="e">
        <f t="shared" si="146"/>
        <v>#REF!</v>
      </c>
      <c r="C737" s="55" t="str">
        <f t="shared" si="142"/>
        <v>T-SOFC201-05</v>
      </c>
      <c r="D737" s="18" t="s">
        <v>657</v>
      </c>
      <c r="E737" s="51"/>
      <c r="F737" s="20" t="s">
        <v>579</v>
      </c>
      <c r="G737" s="17" t="s">
        <v>581</v>
      </c>
      <c r="H737" s="18" t="s">
        <v>548</v>
      </c>
      <c r="I737" s="18"/>
      <c r="J737" s="18">
        <v>10</v>
      </c>
      <c r="K737" s="56">
        <f t="shared" si="143"/>
        <v>6.5</v>
      </c>
      <c r="L737" s="56">
        <f t="shared" si="144"/>
        <v>33.19</v>
      </c>
      <c r="M737" s="139"/>
      <c r="N737" s="139"/>
      <c r="O737" s="18"/>
      <c r="P737" s="18"/>
      <c r="Q737" s="18"/>
      <c r="R737" s="17" t="s">
        <v>1333</v>
      </c>
      <c r="S737" s="17" t="s">
        <v>210</v>
      </c>
      <c r="T737" s="17" t="s">
        <v>1349</v>
      </c>
      <c r="U737" s="17" t="s">
        <v>1333</v>
      </c>
      <c r="V737" s="17" t="s">
        <v>168</v>
      </c>
      <c r="W737" s="17" t="s">
        <v>1275</v>
      </c>
      <c r="X737" s="17" t="str">
        <f t="shared" si="135"/>
        <v xml:space="preserve">-                                    </v>
      </c>
      <c r="Y737" s="17" t="s">
        <v>1858</v>
      </c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40"/>
      <c r="AT737" s="33" t="s">
        <v>809</v>
      </c>
      <c r="AU737" s="33" t="s">
        <v>881</v>
      </c>
      <c r="AV737" s="36" t="s">
        <v>1022</v>
      </c>
      <c r="AW737" s="33" t="str">
        <f t="shared" si="145"/>
        <v>T-SOFC201-05</v>
      </c>
      <c r="AX737" s="33" t="s">
        <v>881</v>
      </c>
      <c r="AZ737" s="81" t="str">
        <f t="shared" si="136"/>
        <v xml:space="preserve"> STP-CAT.5e 4P-24AWG㎟-C</v>
      </c>
    </row>
    <row r="738" spans="1:52" s="4" customFormat="1" ht="25" hidden="1" customHeight="1">
      <c r="A738" s="60" t="str">
        <f t="shared" si="134"/>
        <v>X</v>
      </c>
      <c r="B738" s="60" t="e">
        <f t="shared" si="146"/>
        <v>#REF!</v>
      </c>
      <c r="C738" s="55" t="str">
        <f t="shared" si="142"/>
        <v>T-SOFC202-01</v>
      </c>
      <c r="D738" s="18" t="s">
        <v>659</v>
      </c>
      <c r="E738" s="51"/>
      <c r="F738" s="20" t="s">
        <v>579</v>
      </c>
      <c r="G738" s="17" t="s">
        <v>582</v>
      </c>
      <c r="H738" s="18" t="s">
        <v>580</v>
      </c>
      <c r="I738" s="18"/>
      <c r="J738" s="18">
        <v>17</v>
      </c>
      <c r="K738" s="56">
        <f t="shared" si="143"/>
        <v>6.5</v>
      </c>
      <c r="L738" s="56">
        <f t="shared" si="144"/>
        <v>33.19</v>
      </c>
      <c r="M738" s="138" t="s">
        <v>1676</v>
      </c>
      <c r="N738" s="138">
        <v>10</v>
      </c>
      <c r="O738" s="18"/>
      <c r="P738" s="18"/>
      <c r="Q738" s="18"/>
      <c r="R738" s="17" t="s">
        <v>1333</v>
      </c>
      <c r="S738" s="17" t="s">
        <v>210</v>
      </c>
      <c r="T738" s="17" t="s">
        <v>1349</v>
      </c>
      <c r="U738" s="17" t="s">
        <v>1333</v>
      </c>
      <c r="V738" s="17" t="s">
        <v>173</v>
      </c>
      <c r="W738" s="17" t="s">
        <v>1276</v>
      </c>
      <c r="X738" s="17" t="str">
        <f t="shared" si="135"/>
        <v xml:space="preserve">-                                    </v>
      </c>
      <c r="Y738" s="17" t="s">
        <v>1858</v>
      </c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40"/>
      <c r="AT738" s="33" t="s">
        <v>809</v>
      </c>
      <c r="AU738" s="33" t="s">
        <v>882</v>
      </c>
      <c r="AV738" s="36" t="s">
        <v>1014</v>
      </c>
      <c r="AW738" s="33" t="str">
        <f t="shared" si="145"/>
        <v>T-SOFC202-01</v>
      </c>
      <c r="AX738" s="33" t="s">
        <v>882</v>
      </c>
      <c r="AZ738" s="81" t="str">
        <f t="shared" si="136"/>
        <v xml:space="preserve"> STP-CAT.5e 4P-24AWG㎟-C</v>
      </c>
    </row>
    <row r="739" spans="1:52" s="4" customFormat="1" ht="25" hidden="1" customHeight="1">
      <c r="A739" s="60" t="str">
        <f t="shared" si="134"/>
        <v>X</v>
      </c>
      <c r="B739" s="60" t="e">
        <f t="shared" si="146"/>
        <v>#REF!</v>
      </c>
      <c r="C739" s="55" t="str">
        <f t="shared" si="142"/>
        <v>T-SOFC202-02</v>
      </c>
      <c r="D739" s="18" t="s">
        <v>657</v>
      </c>
      <c r="E739" s="51"/>
      <c r="F739" s="20" t="s">
        <v>579</v>
      </c>
      <c r="G739" s="17" t="s">
        <v>581</v>
      </c>
      <c r="H739" s="18" t="s">
        <v>548</v>
      </c>
      <c r="I739" s="18"/>
      <c r="J739" s="18">
        <v>17</v>
      </c>
      <c r="K739" s="56">
        <f t="shared" si="143"/>
        <v>6.5</v>
      </c>
      <c r="L739" s="56">
        <f t="shared" si="144"/>
        <v>33.19</v>
      </c>
      <c r="M739" s="140"/>
      <c r="N739" s="140"/>
      <c r="O739" s="18"/>
      <c r="P739" s="18"/>
      <c r="Q739" s="18"/>
      <c r="R739" s="17" t="s">
        <v>1333</v>
      </c>
      <c r="S739" s="17" t="s">
        <v>210</v>
      </c>
      <c r="T739" s="17" t="s">
        <v>1349</v>
      </c>
      <c r="U739" s="17" t="s">
        <v>1333</v>
      </c>
      <c r="V739" s="17" t="s">
        <v>173</v>
      </c>
      <c r="W739" s="17" t="s">
        <v>1276</v>
      </c>
      <c r="X739" s="17" t="str">
        <f t="shared" si="135"/>
        <v xml:space="preserve">-                                    </v>
      </c>
      <c r="Y739" s="17" t="s">
        <v>1858</v>
      </c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40"/>
      <c r="AT739" s="33" t="s">
        <v>809</v>
      </c>
      <c r="AU739" s="33" t="s">
        <v>882</v>
      </c>
      <c r="AV739" s="36" t="s">
        <v>1015</v>
      </c>
      <c r="AW739" s="33" t="str">
        <f t="shared" si="145"/>
        <v>T-SOFC202-02</v>
      </c>
      <c r="AX739" s="33" t="s">
        <v>882</v>
      </c>
      <c r="AZ739" s="81" t="str">
        <f t="shared" si="136"/>
        <v xml:space="preserve"> STP-CAT.5e 4P-24AWG㎟-C</v>
      </c>
    </row>
    <row r="740" spans="1:52" s="4" customFormat="1" ht="25" hidden="1" customHeight="1">
      <c r="A740" s="60" t="str">
        <f t="shared" si="134"/>
        <v>X</v>
      </c>
      <c r="B740" s="60" t="e">
        <f t="shared" si="146"/>
        <v>#REF!</v>
      </c>
      <c r="C740" s="55" t="str">
        <f t="shared" si="142"/>
        <v>T-SOFC202-03</v>
      </c>
      <c r="D740" s="18" t="s">
        <v>657</v>
      </c>
      <c r="E740" s="51"/>
      <c r="F740" s="20" t="s">
        <v>579</v>
      </c>
      <c r="G740" s="17" t="s">
        <v>581</v>
      </c>
      <c r="H740" s="18" t="s">
        <v>548</v>
      </c>
      <c r="I740" s="18"/>
      <c r="J740" s="18">
        <v>17</v>
      </c>
      <c r="K740" s="56">
        <f t="shared" si="143"/>
        <v>6.5</v>
      </c>
      <c r="L740" s="56">
        <f t="shared" si="144"/>
        <v>33.19</v>
      </c>
      <c r="M740" s="140"/>
      <c r="N740" s="140"/>
      <c r="O740" s="18"/>
      <c r="P740" s="18"/>
      <c r="Q740" s="18"/>
      <c r="R740" s="17" t="s">
        <v>1333</v>
      </c>
      <c r="S740" s="17" t="s">
        <v>210</v>
      </c>
      <c r="T740" s="17" t="s">
        <v>1349</v>
      </c>
      <c r="U740" s="17" t="s">
        <v>1333</v>
      </c>
      <c r="V740" s="17" t="s">
        <v>173</v>
      </c>
      <c r="W740" s="17" t="s">
        <v>1276</v>
      </c>
      <c r="X740" s="17" t="str">
        <f t="shared" si="135"/>
        <v xml:space="preserve">-                                    </v>
      </c>
      <c r="Y740" s="17" t="s">
        <v>1858</v>
      </c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40"/>
      <c r="AT740" s="33" t="s">
        <v>809</v>
      </c>
      <c r="AU740" s="33" t="s">
        <v>882</v>
      </c>
      <c r="AV740" s="36" t="s">
        <v>1016</v>
      </c>
      <c r="AW740" s="33" t="str">
        <f t="shared" si="145"/>
        <v>T-SOFC202-03</v>
      </c>
      <c r="AX740" s="33" t="s">
        <v>882</v>
      </c>
      <c r="AZ740" s="81" t="str">
        <f t="shared" si="136"/>
        <v xml:space="preserve"> STP-CAT.5e 4P-24AWG㎟-C</v>
      </c>
    </row>
    <row r="741" spans="1:52" s="4" customFormat="1" ht="25" hidden="1" customHeight="1">
      <c r="A741" s="60" t="str">
        <f t="shared" si="134"/>
        <v>X</v>
      </c>
      <c r="B741" s="60" t="e">
        <f t="shared" si="146"/>
        <v>#REF!</v>
      </c>
      <c r="C741" s="55" t="str">
        <f t="shared" si="142"/>
        <v>T-SOFC202-04</v>
      </c>
      <c r="D741" s="18" t="s">
        <v>657</v>
      </c>
      <c r="E741" s="51"/>
      <c r="F741" s="20" t="s">
        <v>579</v>
      </c>
      <c r="G741" s="17" t="s">
        <v>581</v>
      </c>
      <c r="H741" s="18" t="s">
        <v>548</v>
      </c>
      <c r="I741" s="18"/>
      <c r="J741" s="18">
        <v>17</v>
      </c>
      <c r="K741" s="56">
        <f t="shared" si="143"/>
        <v>6.5</v>
      </c>
      <c r="L741" s="56">
        <f t="shared" si="144"/>
        <v>33.19</v>
      </c>
      <c r="M741" s="140"/>
      <c r="N741" s="140"/>
      <c r="O741" s="18"/>
      <c r="P741" s="18"/>
      <c r="Q741" s="18"/>
      <c r="R741" s="17" t="s">
        <v>1333</v>
      </c>
      <c r="S741" s="17" t="s">
        <v>210</v>
      </c>
      <c r="T741" s="17" t="s">
        <v>1349</v>
      </c>
      <c r="U741" s="17" t="s">
        <v>1333</v>
      </c>
      <c r="V741" s="17" t="s">
        <v>173</v>
      </c>
      <c r="W741" s="17" t="s">
        <v>1276</v>
      </c>
      <c r="X741" s="17" t="str">
        <f t="shared" si="135"/>
        <v xml:space="preserve">-                                    </v>
      </c>
      <c r="Y741" s="17" t="s">
        <v>1858</v>
      </c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40"/>
      <c r="AT741" s="33" t="s">
        <v>809</v>
      </c>
      <c r="AU741" s="33" t="s">
        <v>882</v>
      </c>
      <c r="AV741" s="36" t="s">
        <v>1021</v>
      </c>
      <c r="AW741" s="33" t="str">
        <f t="shared" si="145"/>
        <v>T-SOFC202-04</v>
      </c>
      <c r="AX741" s="33" t="s">
        <v>882</v>
      </c>
      <c r="AZ741" s="81" t="str">
        <f t="shared" si="136"/>
        <v xml:space="preserve"> STP-CAT.5e 4P-24AWG㎟-C</v>
      </c>
    </row>
    <row r="742" spans="1:52" s="4" customFormat="1" ht="25" hidden="1" customHeight="1">
      <c r="A742" s="60" t="str">
        <f t="shared" si="134"/>
        <v>X</v>
      </c>
      <c r="B742" s="60" t="e">
        <f t="shared" si="146"/>
        <v>#REF!</v>
      </c>
      <c r="C742" s="55" t="str">
        <f t="shared" si="142"/>
        <v>T-SOFC202-05</v>
      </c>
      <c r="D742" s="18" t="s">
        <v>657</v>
      </c>
      <c r="E742" s="51"/>
      <c r="F742" s="20" t="s">
        <v>579</v>
      </c>
      <c r="G742" s="17" t="s">
        <v>581</v>
      </c>
      <c r="H742" s="18" t="s">
        <v>548</v>
      </c>
      <c r="I742" s="18"/>
      <c r="J742" s="18">
        <v>17</v>
      </c>
      <c r="K742" s="56">
        <f t="shared" si="143"/>
        <v>6.5</v>
      </c>
      <c r="L742" s="56">
        <f t="shared" si="144"/>
        <v>33.19</v>
      </c>
      <c r="M742" s="139"/>
      <c r="N742" s="139"/>
      <c r="O742" s="18"/>
      <c r="P742" s="18"/>
      <c r="Q742" s="18"/>
      <c r="R742" s="17" t="s">
        <v>1333</v>
      </c>
      <c r="S742" s="17" t="s">
        <v>210</v>
      </c>
      <c r="T742" s="17" t="s">
        <v>1349</v>
      </c>
      <c r="U742" s="17" t="s">
        <v>1333</v>
      </c>
      <c r="V742" s="17" t="s">
        <v>173</v>
      </c>
      <c r="W742" s="17" t="s">
        <v>1276</v>
      </c>
      <c r="X742" s="17" t="str">
        <f t="shared" si="135"/>
        <v xml:space="preserve">-                                    </v>
      </c>
      <c r="Y742" s="17" t="s">
        <v>1858</v>
      </c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40"/>
      <c r="AT742" s="33" t="s">
        <v>809</v>
      </c>
      <c r="AU742" s="33" t="s">
        <v>882</v>
      </c>
      <c r="AV742" s="36" t="s">
        <v>1022</v>
      </c>
      <c r="AW742" s="33" t="str">
        <f t="shared" si="145"/>
        <v>T-SOFC202-05</v>
      </c>
      <c r="AX742" s="33" t="s">
        <v>882</v>
      </c>
      <c r="AZ742" s="81" t="str">
        <f t="shared" si="136"/>
        <v xml:space="preserve"> STP-CAT.5e 4P-24AWG㎟-C</v>
      </c>
    </row>
    <row r="743" spans="1:52" s="4" customFormat="1" ht="25" hidden="1" customHeight="1">
      <c r="A743" s="60" t="str">
        <f t="shared" ref="A743:A806" si="147">IFERROR(IF(MATCH($A$18,Y743:AQ743,0),"O","X"),"X")</f>
        <v>X</v>
      </c>
      <c r="B743" s="60" t="e">
        <f t="shared" si="146"/>
        <v>#REF!</v>
      </c>
      <c r="C743" s="55" t="str">
        <f t="shared" si="142"/>
        <v>T-SOFC203-01</v>
      </c>
      <c r="D743" s="18" t="s">
        <v>659</v>
      </c>
      <c r="E743" s="51"/>
      <c r="F743" s="20" t="s">
        <v>579</v>
      </c>
      <c r="G743" s="17" t="s">
        <v>582</v>
      </c>
      <c r="H743" s="18" t="s">
        <v>580</v>
      </c>
      <c r="I743" s="18"/>
      <c r="J743" s="18">
        <v>24</v>
      </c>
      <c r="K743" s="56">
        <f t="shared" si="143"/>
        <v>6.5</v>
      </c>
      <c r="L743" s="56">
        <f t="shared" si="144"/>
        <v>33.19</v>
      </c>
      <c r="M743" s="138" t="s">
        <v>1677</v>
      </c>
      <c r="N743" s="138">
        <v>14</v>
      </c>
      <c r="O743" s="18"/>
      <c r="P743" s="18"/>
      <c r="Q743" s="18"/>
      <c r="R743" s="17" t="s">
        <v>1333</v>
      </c>
      <c r="S743" s="17" t="s">
        <v>210</v>
      </c>
      <c r="T743" s="17" t="s">
        <v>1349</v>
      </c>
      <c r="U743" s="17" t="s">
        <v>1333</v>
      </c>
      <c r="V743" s="17" t="s">
        <v>179</v>
      </c>
      <c r="W743" s="17" t="s">
        <v>1277</v>
      </c>
      <c r="X743" s="17" t="str">
        <f t="shared" ref="X743:X806" si="148">IF(Y743="","",CONCATENATE(Y743,"  ",Z743,"  ",AA743,"  ",AB743,"  ",AC743,"  ",AD743,"  ",AE743,"  ",AF743,"  ",AG743,"  ",AH743,"  ",AI743,"  ",AJ743,"  ",AK743,"  ",AL743,"  ",AM743,"  ",AN743,"  ",AO743,"  ",AP743,"  ",AQ743))</f>
        <v xml:space="preserve">-                                    </v>
      </c>
      <c r="Y743" s="17" t="s">
        <v>1858</v>
      </c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40"/>
      <c r="AT743" s="33" t="s">
        <v>809</v>
      </c>
      <c r="AU743" s="33" t="s">
        <v>883</v>
      </c>
      <c r="AV743" s="36" t="s">
        <v>1014</v>
      </c>
      <c r="AW743" s="33" t="str">
        <f t="shared" si="145"/>
        <v>T-SOFC203-01</v>
      </c>
      <c r="AX743" s="33" t="s">
        <v>883</v>
      </c>
      <c r="AZ743" s="81" t="str">
        <f t="shared" ref="AZ743:AZ806" si="149">IF(F743="","",CONCATENATE(E743," ",F743," ",G743,"-",H743,"㎟","-",D743))</f>
        <v xml:space="preserve"> STP-CAT.5e 4P-24AWG㎟-C</v>
      </c>
    </row>
    <row r="744" spans="1:52" s="4" customFormat="1" ht="25" hidden="1" customHeight="1">
      <c r="A744" s="60" t="str">
        <f t="shared" si="147"/>
        <v>X</v>
      </c>
      <c r="B744" s="60" t="e">
        <f t="shared" si="146"/>
        <v>#REF!</v>
      </c>
      <c r="C744" s="55" t="str">
        <f t="shared" si="142"/>
        <v>T-SOFC203-02</v>
      </c>
      <c r="D744" s="18" t="s">
        <v>657</v>
      </c>
      <c r="E744" s="51"/>
      <c r="F744" s="20" t="s">
        <v>579</v>
      </c>
      <c r="G744" s="17" t="s">
        <v>581</v>
      </c>
      <c r="H744" s="18" t="s">
        <v>548</v>
      </c>
      <c r="I744" s="18"/>
      <c r="J744" s="18">
        <v>24</v>
      </c>
      <c r="K744" s="56">
        <f t="shared" si="143"/>
        <v>6.5</v>
      </c>
      <c r="L744" s="56">
        <f t="shared" si="144"/>
        <v>33.19</v>
      </c>
      <c r="M744" s="140"/>
      <c r="N744" s="140"/>
      <c r="O744" s="18"/>
      <c r="P744" s="18"/>
      <c r="Q744" s="18"/>
      <c r="R744" s="17" t="s">
        <v>1333</v>
      </c>
      <c r="S744" s="17" t="s">
        <v>210</v>
      </c>
      <c r="T744" s="17" t="s">
        <v>1349</v>
      </c>
      <c r="U744" s="17" t="s">
        <v>1333</v>
      </c>
      <c r="V744" s="17" t="s">
        <v>179</v>
      </c>
      <c r="W744" s="17" t="s">
        <v>1277</v>
      </c>
      <c r="X744" s="17" t="str">
        <f t="shared" si="148"/>
        <v xml:space="preserve">-                                    </v>
      </c>
      <c r="Y744" s="17" t="s">
        <v>1858</v>
      </c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40"/>
      <c r="AT744" s="33" t="s">
        <v>809</v>
      </c>
      <c r="AU744" s="33" t="s">
        <v>883</v>
      </c>
      <c r="AV744" s="36" t="s">
        <v>1015</v>
      </c>
      <c r="AW744" s="33" t="str">
        <f t="shared" si="145"/>
        <v>T-SOFC203-02</v>
      </c>
      <c r="AX744" s="33" t="s">
        <v>883</v>
      </c>
      <c r="AZ744" s="81" t="str">
        <f t="shared" si="149"/>
        <v xml:space="preserve"> STP-CAT.5e 4P-24AWG㎟-C</v>
      </c>
    </row>
    <row r="745" spans="1:52" s="4" customFormat="1" ht="25" hidden="1" customHeight="1">
      <c r="A745" s="60" t="str">
        <f t="shared" si="147"/>
        <v>X</v>
      </c>
      <c r="B745" s="60" t="e">
        <f t="shared" si="146"/>
        <v>#REF!</v>
      </c>
      <c r="C745" s="55" t="str">
        <f t="shared" si="142"/>
        <v>T-SOFC203-03</v>
      </c>
      <c r="D745" s="18" t="s">
        <v>657</v>
      </c>
      <c r="E745" s="51"/>
      <c r="F745" s="20" t="s">
        <v>579</v>
      </c>
      <c r="G745" s="17" t="s">
        <v>581</v>
      </c>
      <c r="H745" s="18" t="s">
        <v>548</v>
      </c>
      <c r="I745" s="18"/>
      <c r="J745" s="18">
        <v>24</v>
      </c>
      <c r="K745" s="56">
        <f t="shared" si="143"/>
        <v>6.5</v>
      </c>
      <c r="L745" s="56">
        <f t="shared" si="144"/>
        <v>33.19</v>
      </c>
      <c r="M745" s="140"/>
      <c r="N745" s="140"/>
      <c r="O745" s="18"/>
      <c r="P745" s="18"/>
      <c r="Q745" s="18"/>
      <c r="R745" s="17" t="s">
        <v>1333</v>
      </c>
      <c r="S745" s="17" t="s">
        <v>210</v>
      </c>
      <c r="T745" s="17" t="s">
        <v>1349</v>
      </c>
      <c r="U745" s="17" t="s">
        <v>1333</v>
      </c>
      <c r="V745" s="17" t="s">
        <v>179</v>
      </c>
      <c r="W745" s="17" t="s">
        <v>1277</v>
      </c>
      <c r="X745" s="17" t="str">
        <f t="shared" si="148"/>
        <v xml:space="preserve">-                                    </v>
      </c>
      <c r="Y745" s="17" t="s">
        <v>1858</v>
      </c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40"/>
      <c r="AT745" s="33" t="s">
        <v>809</v>
      </c>
      <c r="AU745" s="33" t="s">
        <v>883</v>
      </c>
      <c r="AV745" s="36" t="s">
        <v>1016</v>
      </c>
      <c r="AW745" s="33" t="str">
        <f t="shared" si="145"/>
        <v>T-SOFC203-03</v>
      </c>
      <c r="AX745" s="33" t="s">
        <v>883</v>
      </c>
      <c r="AZ745" s="81" t="str">
        <f t="shared" si="149"/>
        <v xml:space="preserve"> STP-CAT.5e 4P-24AWG㎟-C</v>
      </c>
    </row>
    <row r="746" spans="1:52" s="4" customFormat="1" ht="25" hidden="1" customHeight="1">
      <c r="A746" s="60" t="str">
        <f t="shared" si="147"/>
        <v>X</v>
      </c>
      <c r="B746" s="60" t="e">
        <f t="shared" si="146"/>
        <v>#REF!</v>
      </c>
      <c r="C746" s="55" t="str">
        <f t="shared" ref="C746:C809" si="150">AW746</f>
        <v>T-SOFC203-04</v>
      </c>
      <c r="D746" s="18" t="s">
        <v>657</v>
      </c>
      <c r="E746" s="51"/>
      <c r="F746" s="20" t="s">
        <v>579</v>
      </c>
      <c r="G746" s="17" t="s">
        <v>581</v>
      </c>
      <c r="H746" s="18" t="s">
        <v>548</v>
      </c>
      <c r="I746" s="18"/>
      <c r="J746" s="18">
        <v>24</v>
      </c>
      <c r="K746" s="56">
        <f t="shared" ref="K746:K809" si="151">IF(AZ746="","",(VLOOKUP(AZ746,cable,2,FALSE)))</f>
        <v>6.5</v>
      </c>
      <c r="L746" s="56">
        <f t="shared" ref="L746:L809" si="152">ROUNDUP(PI()*((K746/2)*(K746/2)),2)</f>
        <v>33.19</v>
      </c>
      <c r="M746" s="140"/>
      <c r="N746" s="140"/>
      <c r="O746" s="18"/>
      <c r="P746" s="18"/>
      <c r="Q746" s="18"/>
      <c r="R746" s="17" t="s">
        <v>1333</v>
      </c>
      <c r="S746" s="17" t="s">
        <v>210</v>
      </c>
      <c r="T746" s="17" t="s">
        <v>1349</v>
      </c>
      <c r="U746" s="17" t="s">
        <v>1333</v>
      </c>
      <c r="V746" s="17" t="s">
        <v>179</v>
      </c>
      <c r="W746" s="17" t="s">
        <v>1277</v>
      </c>
      <c r="X746" s="17" t="str">
        <f t="shared" si="148"/>
        <v xml:space="preserve">-                                    </v>
      </c>
      <c r="Y746" s="17" t="s">
        <v>1858</v>
      </c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40"/>
      <c r="AT746" s="33" t="s">
        <v>809</v>
      </c>
      <c r="AU746" s="33" t="s">
        <v>883</v>
      </c>
      <c r="AV746" s="36" t="s">
        <v>1021</v>
      </c>
      <c r="AW746" s="33" t="str">
        <f t="shared" si="145"/>
        <v>T-SOFC203-04</v>
      </c>
      <c r="AX746" s="33" t="s">
        <v>883</v>
      </c>
      <c r="AZ746" s="81" t="str">
        <f t="shared" si="149"/>
        <v xml:space="preserve"> STP-CAT.5e 4P-24AWG㎟-C</v>
      </c>
    </row>
    <row r="747" spans="1:52" s="4" customFormat="1" ht="25" hidden="1" customHeight="1">
      <c r="A747" s="60" t="str">
        <f t="shared" si="147"/>
        <v>X</v>
      </c>
      <c r="B747" s="60" t="e">
        <f t="shared" si="146"/>
        <v>#REF!</v>
      </c>
      <c r="C747" s="55" t="str">
        <f t="shared" si="150"/>
        <v>T-SOFC203-05</v>
      </c>
      <c r="D747" s="18" t="s">
        <v>657</v>
      </c>
      <c r="E747" s="51"/>
      <c r="F747" s="20" t="s">
        <v>579</v>
      </c>
      <c r="G747" s="17" t="s">
        <v>581</v>
      </c>
      <c r="H747" s="18" t="s">
        <v>548</v>
      </c>
      <c r="I747" s="18"/>
      <c r="J747" s="18">
        <v>24</v>
      </c>
      <c r="K747" s="56">
        <f t="shared" si="151"/>
        <v>6.5</v>
      </c>
      <c r="L747" s="56">
        <f t="shared" si="152"/>
        <v>33.19</v>
      </c>
      <c r="M747" s="139"/>
      <c r="N747" s="139"/>
      <c r="O747" s="18"/>
      <c r="P747" s="18"/>
      <c r="Q747" s="18"/>
      <c r="R747" s="17" t="s">
        <v>1333</v>
      </c>
      <c r="S747" s="17" t="s">
        <v>210</v>
      </c>
      <c r="T747" s="17" t="s">
        <v>1349</v>
      </c>
      <c r="U747" s="17" t="s">
        <v>1333</v>
      </c>
      <c r="V747" s="17" t="s">
        <v>179</v>
      </c>
      <c r="W747" s="17" t="s">
        <v>1277</v>
      </c>
      <c r="X747" s="17" t="str">
        <f t="shared" si="148"/>
        <v xml:space="preserve">-                                    </v>
      </c>
      <c r="Y747" s="17" t="s">
        <v>1858</v>
      </c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40"/>
      <c r="AT747" s="33" t="s">
        <v>809</v>
      </c>
      <c r="AU747" s="33" t="s">
        <v>883</v>
      </c>
      <c r="AV747" s="36" t="s">
        <v>1022</v>
      </c>
      <c r="AW747" s="33" t="str">
        <f t="shared" si="145"/>
        <v>T-SOFC203-05</v>
      </c>
      <c r="AX747" s="33" t="s">
        <v>883</v>
      </c>
      <c r="AZ747" s="81" t="str">
        <f t="shared" si="149"/>
        <v xml:space="preserve"> STP-CAT.5e 4P-24AWG㎟-C</v>
      </c>
    </row>
    <row r="748" spans="1:52" s="4" customFormat="1" ht="25" hidden="1" customHeight="1">
      <c r="A748" s="60" t="str">
        <f t="shared" si="147"/>
        <v>X</v>
      </c>
      <c r="B748" s="60" t="e">
        <f t="shared" si="146"/>
        <v>#REF!</v>
      </c>
      <c r="C748" s="55" t="str">
        <f t="shared" si="150"/>
        <v>T-SOFC204-01</v>
      </c>
      <c r="D748" s="18" t="s">
        <v>659</v>
      </c>
      <c r="E748" s="51"/>
      <c r="F748" s="20" t="s">
        <v>579</v>
      </c>
      <c r="G748" s="17" t="s">
        <v>582</v>
      </c>
      <c r="H748" s="18" t="s">
        <v>580</v>
      </c>
      <c r="I748" s="18"/>
      <c r="J748" s="18">
        <v>31</v>
      </c>
      <c r="K748" s="56">
        <f t="shared" si="151"/>
        <v>6.5</v>
      </c>
      <c r="L748" s="56">
        <f t="shared" si="152"/>
        <v>33.19</v>
      </c>
      <c r="M748" s="138" t="s">
        <v>1678</v>
      </c>
      <c r="N748" s="138">
        <v>16</v>
      </c>
      <c r="O748" s="18"/>
      <c r="P748" s="18"/>
      <c r="Q748" s="18"/>
      <c r="R748" s="17" t="s">
        <v>1333</v>
      </c>
      <c r="S748" s="17" t="s">
        <v>210</v>
      </c>
      <c r="T748" s="17" t="s">
        <v>1349</v>
      </c>
      <c r="U748" s="17" t="s">
        <v>1333</v>
      </c>
      <c r="V748" s="17" t="s">
        <v>183</v>
      </c>
      <c r="W748" s="17" t="s">
        <v>1278</v>
      </c>
      <c r="X748" s="17" t="str">
        <f t="shared" si="148"/>
        <v xml:space="preserve">-                                    </v>
      </c>
      <c r="Y748" s="17" t="s">
        <v>1858</v>
      </c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40"/>
      <c r="AT748" s="33" t="s">
        <v>809</v>
      </c>
      <c r="AU748" s="33" t="s">
        <v>884</v>
      </c>
      <c r="AV748" s="36" t="s">
        <v>1014</v>
      </c>
      <c r="AW748" s="33" t="str">
        <f t="shared" si="145"/>
        <v>T-SOFC204-01</v>
      </c>
      <c r="AX748" s="33" t="s">
        <v>884</v>
      </c>
      <c r="AZ748" s="81" t="str">
        <f t="shared" si="149"/>
        <v xml:space="preserve"> STP-CAT.5e 4P-24AWG㎟-C</v>
      </c>
    </row>
    <row r="749" spans="1:52" s="4" customFormat="1" ht="25" hidden="1" customHeight="1">
      <c r="A749" s="60" t="str">
        <f t="shared" si="147"/>
        <v>X</v>
      </c>
      <c r="B749" s="60" t="e">
        <f t="shared" si="146"/>
        <v>#REF!</v>
      </c>
      <c r="C749" s="55" t="str">
        <f t="shared" si="150"/>
        <v>T-SOFC204-02</v>
      </c>
      <c r="D749" s="18" t="s">
        <v>657</v>
      </c>
      <c r="E749" s="51"/>
      <c r="F749" s="20" t="s">
        <v>579</v>
      </c>
      <c r="G749" s="17" t="s">
        <v>581</v>
      </c>
      <c r="H749" s="18" t="s">
        <v>548</v>
      </c>
      <c r="I749" s="18"/>
      <c r="J749" s="18">
        <v>31</v>
      </c>
      <c r="K749" s="56">
        <f t="shared" si="151"/>
        <v>6.5</v>
      </c>
      <c r="L749" s="56">
        <f t="shared" si="152"/>
        <v>33.19</v>
      </c>
      <c r="M749" s="140"/>
      <c r="N749" s="140"/>
      <c r="O749" s="18"/>
      <c r="P749" s="18"/>
      <c r="Q749" s="18"/>
      <c r="R749" s="17" t="s">
        <v>1333</v>
      </c>
      <c r="S749" s="17" t="s">
        <v>210</v>
      </c>
      <c r="T749" s="17" t="s">
        <v>1349</v>
      </c>
      <c r="U749" s="17" t="s">
        <v>1333</v>
      </c>
      <c r="V749" s="17" t="s">
        <v>183</v>
      </c>
      <c r="W749" s="17" t="s">
        <v>1278</v>
      </c>
      <c r="X749" s="17" t="str">
        <f t="shared" si="148"/>
        <v xml:space="preserve">-                                    </v>
      </c>
      <c r="Y749" s="17" t="s">
        <v>1858</v>
      </c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40"/>
      <c r="AT749" s="33" t="s">
        <v>809</v>
      </c>
      <c r="AU749" s="33" t="s">
        <v>884</v>
      </c>
      <c r="AV749" s="36" t="s">
        <v>1015</v>
      </c>
      <c r="AW749" s="33" t="str">
        <f t="shared" si="145"/>
        <v>T-SOFC204-02</v>
      </c>
      <c r="AX749" s="33" t="s">
        <v>884</v>
      </c>
      <c r="AZ749" s="81" t="str">
        <f t="shared" si="149"/>
        <v xml:space="preserve"> STP-CAT.5e 4P-24AWG㎟-C</v>
      </c>
    </row>
    <row r="750" spans="1:52" s="4" customFormat="1" ht="25" hidden="1" customHeight="1">
      <c r="A750" s="60" t="str">
        <f t="shared" si="147"/>
        <v>X</v>
      </c>
      <c r="B750" s="60" t="e">
        <f t="shared" si="146"/>
        <v>#REF!</v>
      </c>
      <c r="C750" s="55" t="str">
        <f t="shared" si="150"/>
        <v>T-SOFC204-03</v>
      </c>
      <c r="D750" s="18" t="s">
        <v>657</v>
      </c>
      <c r="E750" s="51"/>
      <c r="F750" s="20" t="s">
        <v>579</v>
      </c>
      <c r="G750" s="17" t="s">
        <v>581</v>
      </c>
      <c r="H750" s="18" t="s">
        <v>548</v>
      </c>
      <c r="I750" s="18"/>
      <c r="J750" s="18">
        <v>31</v>
      </c>
      <c r="K750" s="56">
        <f t="shared" si="151"/>
        <v>6.5</v>
      </c>
      <c r="L750" s="56">
        <f t="shared" si="152"/>
        <v>33.19</v>
      </c>
      <c r="M750" s="140"/>
      <c r="N750" s="140"/>
      <c r="O750" s="18"/>
      <c r="P750" s="18"/>
      <c r="Q750" s="18"/>
      <c r="R750" s="17" t="s">
        <v>1333</v>
      </c>
      <c r="S750" s="17" t="s">
        <v>210</v>
      </c>
      <c r="T750" s="17" t="s">
        <v>1349</v>
      </c>
      <c r="U750" s="17" t="s">
        <v>1333</v>
      </c>
      <c r="V750" s="17" t="s">
        <v>183</v>
      </c>
      <c r="W750" s="17" t="s">
        <v>1278</v>
      </c>
      <c r="X750" s="17" t="str">
        <f t="shared" si="148"/>
        <v xml:space="preserve">-                                    </v>
      </c>
      <c r="Y750" s="17" t="s">
        <v>1858</v>
      </c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40"/>
      <c r="AT750" s="33" t="s">
        <v>809</v>
      </c>
      <c r="AU750" s="33" t="s">
        <v>884</v>
      </c>
      <c r="AV750" s="36" t="s">
        <v>1016</v>
      </c>
      <c r="AW750" s="33" t="str">
        <f t="shared" si="145"/>
        <v>T-SOFC204-03</v>
      </c>
      <c r="AX750" s="33" t="s">
        <v>884</v>
      </c>
      <c r="AZ750" s="81" t="str">
        <f t="shared" si="149"/>
        <v xml:space="preserve"> STP-CAT.5e 4P-24AWG㎟-C</v>
      </c>
    </row>
    <row r="751" spans="1:52" s="4" customFormat="1" ht="25" hidden="1" customHeight="1">
      <c r="A751" s="60" t="str">
        <f t="shared" si="147"/>
        <v>X</v>
      </c>
      <c r="B751" s="60" t="e">
        <f t="shared" si="146"/>
        <v>#REF!</v>
      </c>
      <c r="C751" s="55" t="str">
        <f t="shared" si="150"/>
        <v>T-SOFC204-04</v>
      </c>
      <c r="D751" s="18" t="s">
        <v>657</v>
      </c>
      <c r="E751" s="51"/>
      <c r="F751" s="20" t="s">
        <v>579</v>
      </c>
      <c r="G751" s="17" t="s">
        <v>581</v>
      </c>
      <c r="H751" s="18" t="s">
        <v>548</v>
      </c>
      <c r="I751" s="18"/>
      <c r="J751" s="18">
        <v>31</v>
      </c>
      <c r="K751" s="56">
        <f t="shared" si="151"/>
        <v>6.5</v>
      </c>
      <c r="L751" s="56">
        <f t="shared" si="152"/>
        <v>33.19</v>
      </c>
      <c r="M751" s="140"/>
      <c r="N751" s="140"/>
      <c r="O751" s="18"/>
      <c r="P751" s="18"/>
      <c r="Q751" s="18"/>
      <c r="R751" s="17" t="s">
        <v>1333</v>
      </c>
      <c r="S751" s="17" t="s">
        <v>210</v>
      </c>
      <c r="T751" s="17" t="s">
        <v>1349</v>
      </c>
      <c r="U751" s="17" t="s">
        <v>1333</v>
      </c>
      <c r="V751" s="17" t="s">
        <v>183</v>
      </c>
      <c r="W751" s="17" t="s">
        <v>1278</v>
      </c>
      <c r="X751" s="17" t="str">
        <f t="shared" si="148"/>
        <v xml:space="preserve">-                                    </v>
      </c>
      <c r="Y751" s="17" t="s">
        <v>1858</v>
      </c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40"/>
      <c r="AT751" s="33" t="s">
        <v>809</v>
      </c>
      <c r="AU751" s="33" t="s">
        <v>884</v>
      </c>
      <c r="AV751" s="36" t="s">
        <v>1021</v>
      </c>
      <c r="AW751" s="33" t="str">
        <f t="shared" si="145"/>
        <v>T-SOFC204-04</v>
      </c>
      <c r="AX751" s="33" t="s">
        <v>884</v>
      </c>
      <c r="AZ751" s="81" t="str">
        <f t="shared" si="149"/>
        <v xml:space="preserve"> STP-CAT.5e 4P-24AWG㎟-C</v>
      </c>
    </row>
    <row r="752" spans="1:52" s="4" customFormat="1" ht="25" hidden="1" customHeight="1">
      <c r="A752" s="60" t="str">
        <f t="shared" si="147"/>
        <v>X</v>
      </c>
      <c r="B752" s="60" t="e">
        <f t="shared" si="146"/>
        <v>#REF!</v>
      </c>
      <c r="C752" s="55" t="str">
        <f t="shared" si="150"/>
        <v>T-SOFC204-05</v>
      </c>
      <c r="D752" s="18" t="s">
        <v>657</v>
      </c>
      <c r="E752" s="51"/>
      <c r="F752" s="20" t="s">
        <v>579</v>
      </c>
      <c r="G752" s="17" t="s">
        <v>581</v>
      </c>
      <c r="H752" s="18" t="s">
        <v>548</v>
      </c>
      <c r="I752" s="18"/>
      <c r="J752" s="18">
        <v>31</v>
      </c>
      <c r="K752" s="56">
        <f t="shared" si="151"/>
        <v>6.5</v>
      </c>
      <c r="L752" s="56">
        <f t="shared" si="152"/>
        <v>33.19</v>
      </c>
      <c r="M752" s="139"/>
      <c r="N752" s="139"/>
      <c r="O752" s="18"/>
      <c r="P752" s="18"/>
      <c r="Q752" s="18"/>
      <c r="R752" s="17" t="s">
        <v>1333</v>
      </c>
      <c r="S752" s="17" t="s">
        <v>210</v>
      </c>
      <c r="T752" s="17" t="s">
        <v>1349</v>
      </c>
      <c r="U752" s="17" t="s">
        <v>1333</v>
      </c>
      <c r="V752" s="17" t="s">
        <v>183</v>
      </c>
      <c r="W752" s="17" t="s">
        <v>1278</v>
      </c>
      <c r="X752" s="17" t="str">
        <f t="shared" si="148"/>
        <v xml:space="preserve">-                                    </v>
      </c>
      <c r="Y752" s="17" t="s">
        <v>1858</v>
      </c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40"/>
      <c r="AT752" s="33" t="s">
        <v>809</v>
      </c>
      <c r="AU752" s="33" t="s">
        <v>884</v>
      </c>
      <c r="AV752" s="36" t="s">
        <v>1022</v>
      </c>
      <c r="AW752" s="33" t="str">
        <f t="shared" si="145"/>
        <v>T-SOFC204-05</v>
      </c>
      <c r="AX752" s="33" t="s">
        <v>884</v>
      </c>
      <c r="AZ752" s="81" t="str">
        <f t="shared" si="149"/>
        <v xml:space="preserve"> STP-CAT.5e 4P-24AWG㎟-C</v>
      </c>
    </row>
    <row r="753" spans="1:52" s="4" customFormat="1" ht="25" hidden="1" customHeight="1">
      <c r="A753" s="60" t="str">
        <f t="shared" si="147"/>
        <v>X</v>
      </c>
      <c r="B753" s="60" t="e">
        <f t="shared" si="146"/>
        <v>#REF!</v>
      </c>
      <c r="C753" s="55" t="str">
        <f t="shared" si="150"/>
        <v>T-SOFC205-01</v>
      </c>
      <c r="D753" s="18" t="s">
        <v>657</v>
      </c>
      <c r="E753" s="51"/>
      <c r="F753" s="20" t="s">
        <v>579</v>
      </c>
      <c r="G753" s="17" t="s">
        <v>582</v>
      </c>
      <c r="H753" s="18" t="s">
        <v>580</v>
      </c>
      <c r="I753" s="18"/>
      <c r="J753" s="18">
        <v>38</v>
      </c>
      <c r="K753" s="56">
        <f t="shared" si="151"/>
        <v>6.5</v>
      </c>
      <c r="L753" s="56">
        <f t="shared" si="152"/>
        <v>33.19</v>
      </c>
      <c r="M753" s="138" t="s">
        <v>1679</v>
      </c>
      <c r="N753" s="138">
        <v>21</v>
      </c>
      <c r="O753" s="18"/>
      <c r="P753" s="18"/>
      <c r="Q753" s="18"/>
      <c r="R753" s="17" t="s">
        <v>1333</v>
      </c>
      <c r="S753" s="17" t="s">
        <v>210</v>
      </c>
      <c r="T753" s="17" t="s">
        <v>1349</v>
      </c>
      <c r="U753" s="17" t="s">
        <v>1333</v>
      </c>
      <c r="V753" s="17" t="s">
        <v>187</v>
      </c>
      <c r="W753" s="17" t="s">
        <v>1279</v>
      </c>
      <c r="X753" s="17" t="str">
        <f t="shared" si="148"/>
        <v xml:space="preserve">-                                    </v>
      </c>
      <c r="Y753" s="17" t="s">
        <v>1858</v>
      </c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40"/>
      <c r="AT753" s="33" t="s">
        <v>809</v>
      </c>
      <c r="AU753" s="33" t="s">
        <v>885</v>
      </c>
      <c r="AV753" s="36" t="s">
        <v>1014</v>
      </c>
      <c r="AW753" s="33" t="str">
        <f t="shared" si="145"/>
        <v>T-SOFC205-01</v>
      </c>
      <c r="AX753" s="33" t="s">
        <v>885</v>
      </c>
      <c r="AZ753" s="81" t="str">
        <f t="shared" si="149"/>
        <v xml:space="preserve"> STP-CAT.5e 4P-24AWG㎟-C</v>
      </c>
    </row>
    <row r="754" spans="1:52" s="4" customFormat="1" ht="25" hidden="1" customHeight="1">
      <c r="A754" s="60" t="str">
        <f t="shared" si="147"/>
        <v>X</v>
      </c>
      <c r="B754" s="60" t="e">
        <f t="shared" si="146"/>
        <v>#REF!</v>
      </c>
      <c r="C754" s="55" t="str">
        <f t="shared" si="150"/>
        <v>T-SOFC205-02</v>
      </c>
      <c r="D754" s="18" t="s">
        <v>657</v>
      </c>
      <c r="E754" s="51"/>
      <c r="F754" s="20" t="s">
        <v>579</v>
      </c>
      <c r="G754" s="17" t="s">
        <v>581</v>
      </c>
      <c r="H754" s="18" t="s">
        <v>548</v>
      </c>
      <c r="I754" s="18"/>
      <c r="J754" s="18">
        <v>38</v>
      </c>
      <c r="K754" s="56">
        <f t="shared" si="151"/>
        <v>6.5</v>
      </c>
      <c r="L754" s="56">
        <f t="shared" si="152"/>
        <v>33.19</v>
      </c>
      <c r="M754" s="140"/>
      <c r="N754" s="140"/>
      <c r="O754" s="18"/>
      <c r="P754" s="18"/>
      <c r="Q754" s="18"/>
      <c r="R754" s="17" t="s">
        <v>1333</v>
      </c>
      <c r="S754" s="17" t="s">
        <v>210</v>
      </c>
      <c r="T754" s="17" t="s">
        <v>1349</v>
      </c>
      <c r="U754" s="17" t="s">
        <v>1333</v>
      </c>
      <c r="V754" s="17" t="s">
        <v>187</v>
      </c>
      <c r="W754" s="17" t="s">
        <v>1279</v>
      </c>
      <c r="X754" s="17" t="str">
        <f t="shared" si="148"/>
        <v xml:space="preserve">-                                    </v>
      </c>
      <c r="Y754" s="17" t="s">
        <v>1858</v>
      </c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40"/>
      <c r="AT754" s="33" t="s">
        <v>809</v>
      </c>
      <c r="AU754" s="33" t="s">
        <v>885</v>
      </c>
      <c r="AV754" s="36" t="s">
        <v>1015</v>
      </c>
      <c r="AW754" s="33" t="str">
        <f t="shared" si="145"/>
        <v>T-SOFC205-02</v>
      </c>
      <c r="AX754" s="33" t="s">
        <v>885</v>
      </c>
      <c r="AZ754" s="81" t="str">
        <f t="shared" si="149"/>
        <v xml:space="preserve"> STP-CAT.5e 4P-24AWG㎟-C</v>
      </c>
    </row>
    <row r="755" spans="1:52" s="4" customFormat="1" ht="25" hidden="1" customHeight="1">
      <c r="A755" s="60" t="str">
        <f t="shared" si="147"/>
        <v>X</v>
      </c>
      <c r="B755" s="60" t="e">
        <f t="shared" si="146"/>
        <v>#REF!</v>
      </c>
      <c r="C755" s="55" t="str">
        <f t="shared" si="150"/>
        <v>T-SOFC205-03</v>
      </c>
      <c r="D755" s="18" t="s">
        <v>657</v>
      </c>
      <c r="E755" s="51"/>
      <c r="F755" s="20" t="s">
        <v>579</v>
      </c>
      <c r="G755" s="17" t="s">
        <v>581</v>
      </c>
      <c r="H755" s="18" t="s">
        <v>548</v>
      </c>
      <c r="I755" s="18"/>
      <c r="J755" s="18">
        <v>38</v>
      </c>
      <c r="K755" s="56">
        <f t="shared" si="151"/>
        <v>6.5</v>
      </c>
      <c r="L755" s="56">
        <f t="shared" si="152"/>
        <v>33.19</v>
      </c>
      <c r="M755" s="140"/>
      <c r="N755" s="140"/>
      <c r="O755" s="18"/>
      <c r="P755" s="18"/>
      <c r="Q755" s="18"/>
      <c r="R755" s="17" t="s">
        <v>1333</v>
      </c>
      <c r="S755" s="17" t="s">
        <v>210</v>
      </c>
      <c r="T755" s="17" t="s">
        <v>1349</v>
      </c>
      <c r="U755" s="17" t="s">
        <v>1333</v>
      </c>
      <c r="V755" s="17" t="s">
        <v>187</v>
      </c>
      <c r="W755" s="17" t="s">
        <v>1279</v>
      </c>
      <c r="X755" s="17" t="str">
        <f t="shared" si="148"/>
        <v xml:space="preserve">-                                    </v>
      </c>
      <c r="Y755" s="17" t="s">
        <v>1858</v>
      </c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40"/>
      <c r="AT755" s="33" t="s">
        <v>809</v>
      </c>
      <c r="AU755" s="33" t="s">
        <v>885</v>
      </c>
      <c r="AV755" s="36" t="s">
        <v>1016</v>
      </c>
      <c r="AW755" s="33" t="str">
        <f t="shared" si="145"/>
        <v>T-SOFC205-03</v>
      </c>
      <c r="AX755" s="33" t="s">
        <v>885</v>
      </c>
      <c r="AZ755" s="81" t="str">
        <f t="shared" si="149"/>
        <v xml:space="preserve"> STP-CAT.5e 4P-24AWG㎟-C</v>
      </c>
    </row>
    <row r="756" spans="1:52" s="4" customFormat="1" ht="25" hidden="1" customHeight="1">
      <c r="A756" s="60" t="str">
        <f t="shared" si="147"/>
        <v>X</v>
      </c>
      <c r="B756" s="60" t="e">
        <f t="shared" si="146"/>
        <v>#REF!</v>
      </c>
      <c r="C756" s="55" t="str">
        <f t="shared" si="150"/>
        <v>T-SOFC205-04</v>
      </c>
      <c r="D756" s="18" t="s">
        <v>657</v>
      </c>
      <c r="E756" s="51"/>
      <c r="F756" s="20" t="s">
        <v>579</v>
      </c>
      <c r="G756" s="17" t="s">
        <v>581</v>
      </c>
      <c r="H756" s="18" t="s">
        <v>548</v>
      </c>
      <c r="I756" s="18"/>
      <c r="J756" s="18">
        <v>38</v>
      </c>
      <c r="K756" s="56">
        <f t="shared" si="151"/>
        <v>6.5</v>
      </c>
      <c r="L756" s="56">
        <f t="shared" si="152"/>
        <v>33.19</v>
      </c>
      <c r="M756" s="140"/>
      <c r="N756" s="140"/>
      <c r="O756" s="18"/>
      <c r="P756" s="18"/>
      <c r="Q756" s="18"/>
      <c r="R756" s="17" t="s">
        <v>1333</v>
      </c>
      <c r="S756" s="17" t="s">
        <v>210</v>
      </c>
      <c r="T756" s="17" t="s">
        <v>1349</v>
      </c>
      <c r="U756" s="17" t="s">
        <v>1333</v>
      </c>
      <c r="V756" s="17" t="s">
        <v>187</v>
      </c>
      <c r="W756" s="17" t="s">
        <v>1279</v>
      </c>
      <c r="X756" s="17" t="str">
        <f t="shared" si="148"/>
        <v xml:space="preserve">-                                    </v>
      </c>
      <c r="Y756" s="17" t="s">
        <v>1858</v>
      </c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40"/>
      <c r="AT756" s="33" t="s">
        <v>809</v>
      </c>
      <c r="AU756" s="33" t="s">
        <v>885</v>
      </c>
      <c r="AV756" s="36" t="s">
        <v>1021</v>
      </c>
      <c r="AW756" s="33" t="str">
        <f t="shared" si="145"/>
        <v>T-SOFC205-04</v>
      </c>
      <c r="AX756" s="33" t="s">
        <v>885</v>
      </c>
      <c r="AZ756" s="81" t="str">
        <f t="shared" si="149"/>
        <v xml:space="preserve"> STP-CAT.5e 4P-24AWG㎟-C</v>
      </c>
    </row>
    <row r="757" spans="1:52" s="4" customFormat="1" ht="25" hidden="1" customHeight="1">
      <c r="A757" s="60" t="str">
        <f t="shared" si="147"/>
        <v>X</v>
      </c>
      <c r="B757" s="60" t="e">
        <f t="shared" si="146"/>
        <v>#REF!</v>
      </c>
      <c r="C757" s="55" t="str">
        <f t="shared" si="150"/>
        <v>T-SOFC205-05</v>
      </c>
      <c r="D757" s="18" t="s">
        <v>657</v>
      </c>
      <c r="E757" s="51"/>
      <c r="F757" s="20" t="s">
        <v>579</v>
      </c>
      <c r="G757" s="17" t="s">
        <v>581</v>
      </c>
      <c r="H757" s="18" t="s">
        <v>548</v>
      </c>
      <c r="I757" s="18"/>
      <c r="J757" s="18">
        <v>38</v>
      </c>
      <c r="K757" s="56">
        <f t="shared" si="151"/>
        <v>6.5</v>
      </c>
      <c r="L757" s="56">
        <f t="shared" si="152"/>
        <v>33.19</v>
      </c>
      <c r="M757" s="139"/>
      <c r="N757" s="139"/>
      <c r="O757" s="18"/>
      <c r="P757" s="18"/>
      <c r="Q757" s="18"/>
      <c r="R757" s="17" t="s">
        <v>1333</v>
      </c>
      <c r="S757" s="17" t="s">
        <v>210</v>
      </c>
      <c r="T757" s="17" t="s">
        <v>1349</v>
      </c>
      <c r="U757" s="17" t="s">
        <v>1333</v>
      </c>
      <c r="V757" s="17" t="s">
        <v>187</v>
      </c>
      <c r="W757" s="17" t="s">
        <v>1279</v>
      </c>
      <c r="X757" s="17" t="str">
        <f t="shared" si="148"/>
        <v xml:space="preserve">-                                    </v>
      </c>
      <c r="Y757" s="17" t="s">
        <v>1858</v>
      </c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40"/>
      <c r="AT757" s="33" t="s">
        <v>809</v>
      </c>
      <c r="AU757" s="33" t="s">
        <v>885</v>
      </c>
      <c r="AV757" s="36" t="s">
        <v>1022</v>
      </c>
      <c r="AW757" s="33" t="str">
        <f t="shared" si="145"/>
        <v>T-SOFC205-05</v>
      </c>
      <c r="AX757" s="33" t="s">
        <v>885</v>
      </c>
      <c r="AZ757" s="81" t="str">
        <f t="shared" si="149"/>
        <v xml:space="preserve"> STP-CAT.5e 4P-24AWG㎟-C</v>
      </c>
    </row>
    <row r="758" spans="1:52" s="4" customFormat="1" ht="25" hidden="1" customHeight="1">
      <c r="A758" s="60" t="str">
        <f t="shared" si="147"/>
        <v>X</v>
      </c>
      <c r="B758" s="60" t="e">
        <f t="shared" si="146"/>
        <v>#REF!</v>
      </c>
      <c r="C758" s="55" t="str">
        <f t="shared" si="150"/>
        <v>T-SOFC206-01</v>
      </c>
      <c r="D758" s="18" t="s">
        <v>657</v>
      </c>
      <c r="E758" s="51"/>
      <c r="F758" s="20" t="s">
        <v>579</v>
      </c>
      <c r="G758" s="17" t="s">
        <v>582</v>
      </c>
      <c r="H758" s="18" t="s">
        <v>580</v>
      </c>
      <c r="I758" s="18"/>
      <c r="J758" s="18">
        <v>45</v>
      </c>
      <c r="K758" s="56">
        <f t="shared" si="151"/>
        <v>6.5</v>
      </c>
      <c r="L758" s="56">
        <f t="shared" si="152"/>
        <v>33.19</v>
      </c>
      <c r="M758" s="138" t="s">
        <v>1680</v>
      </c>
      <c r="N758" s="138">
        <v>23</v>
      </c>
      <c r="O758" s="18"/>
      <c r="P758" s="18"/>
      <c r="Q758" s="18"/>
      <c r="R758" s="17" t="s">
        <v>1333</v>
      </c>
      <c r="S758" s="17" t="s">
        <v>210</v>
      </c>
      <c r="T758" s="17" t="s">
        <v>1349</v>
      </c>
      <c r="U758" s="17" t="s">
        <v>1333</v>
      </c>
      <c r="V758" s="17" t="s">
        <v>191</v>
      </c>
      <c r="W758" s="17" t="s">
        <v>1280</v>
      </c>
      <c r="X758" s="17" t="str">
        <f t="shared" si="148"/>
        <v xml:space="preserve">-                                    </v>
      </c>
      <c r="Y758" s="17" t="s">
        <v>1858</v>
      </c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40"/>
      <c r="AT758" s="33" t="s">
        <v>809</v>
      </c>
      <c r="AU758" s="33" t="s">
        <v>886</v>
      </c>
      <c r="AV758" s="36" t="s">
        <v>1014</v>
      </c>
      <c r="AW758" s="33" t="str">
        <f t="shared" si="145"/>
        <v>T-SOFC206-01</v>
      </c>
      <c r="AX758" s="33" t="s">
        <v>886</v>
      </c>
      <c r="AZ758" s="81" t="str">
        <f t="shared" si="149"/>
        <v xml:space="preserve"> STP-CAT.5e 4P-24AWG㎟-C</v>
      </c>
    </row>
    <row r="759" spans="1:52" s="4" customFormat="1" ht="25" hidden="1" customHeight="1">
      <c r="A759" s="60" t="str">
        <f t="shared" si="147"/>
        <v>X</v>
      </c>
      <c r="B759" s="60" t="e">
        <f t="shared" si="146"/>
        <v>#REF!</v>
      </c>
      <c r="C759" s="55" t="str">
        <f t="shared" si="150"/>
        <v>T-SOFC206-02</v>
      </c>
      <c r="D759" s="18" t="s">
        <v>657</v>
      </c>
      <c r="E759" s="51"/>
      <c r="F759" s="20" t="s">
        <v>579</v>
      </c>
      <c r="G759" s="17" t="s">
        <v>581</v>
      </c>
      <c r="H759" s="18" t="s">
        <v>548</v>
      </c>
      <c r="I759" s="18"/>
      <c r="J759" s="18">
        <v>45</v>
      </c>
      <c r="K759" s="56">
        <f t="shared" si="151"/>
        <v>6.5</v>
      </c>
      <c r="L759" s="56">
        <f t="shared" si="152"/>
        <v>33.19</v>
      </c>
      <c r="M759" s="140"/>
      <c r="N759" s="140"/>
      <c r="O759" s="18"/>
      <c r="P759" s="18"/>
      <c r="Q759" s="18"/>
      <c r="R759" s="17" t="s">
        <v>1333</v>
      </c>
      <c r="S759" s="17" t="s">
        <v>210</v>
      </c>
      <c r="T759" s="17" t="s">
        <v>1349</v>
      </c>
      <c r="U759" s="17" t="s">
        <v>1333</v>
      </c>
      <c r="V759" s="17" t="s">
        <v>191</v>
      </c>
      <c r="W759" s="17" t="s">
        <v>1280</v>
      </c>
      <c r="X759" s="17" t="str">
        <f t="shared" si="148"/>
        <v xml:space="preserve">-                                    </v>
      </c>
      <c r="Y759" s="17" t="s">
        <v>1858</v>
      </c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40"/>
      <c r="AT759" s="33" t="s">
        <v>809</v>
      </c>
      <c r="AU759" s="33" t="s">
        <v>886</v>
      </c>
      <c r="AV759" s="36" t="s">
        <v>1015</v>
      </c>
      <c r="AW759" s="33" t="str">
        <f t="shared" si="145"/>
        <v>T-SOFC206-02</v>
      </c>
      <c r="AX759" s="33" t="s">
        <v>886</v>
      </c>
      <c r="AZ759" s="81" t="str">
        <f t="shared" si="149"/>
        <v xml:space="preserve"> STP-CAT.5e 4P-24AWG㎟-C</v>
      </c>
    </row>
    <row r="760" spans="1:52" s="4" customFormat="1" ht="25" hidden="1" customHeight="1">
      <c r="A760" s="60" t="str">
        <f t="shared" si="147"/>
        <v>X</v>
      </c>
      <c r="B760" s="60" t="e">
        <f t="shared" si="146"/>
        <v>#REF!</v>
      </c>
      <c r="C760" s="55" t="str">
        <f t="shared" si="150"/>
        <v>T-SOFC206-03</v>
      </c>
      <c r="D760" s="18" t="s">
        <v>657</v>
      </c>
      <c r="E760" s="51"/>
      <c r="F760" s="20" t="s">
        <v>579</v>
      </c>
      <c r="G760" s="17" t="s">
        <v>581</v>
      </c>
      <c r="H760" s="18" t="s">
        <v>548</v>
      </c>
      <c r="I760" s="18"/>
      <c r="J760" s="18">
        <v>45</v>
      </c>
      <c r="K760" s="56">
        <f t="shared" si="151"/>
        <v>6.5</v>
      </c>
      <c r="L760" s="56">
        <f t="shared" si="152"/>
        <v>33.19</v>
      </c>
      <c r="M760" s="140"/>
      <c r="N760" s="140"/>
      <c r="O760" s="18"/>
      <c r="P760" s="18"/>
      <c r="Q760" s="18"/>
      <c r="R760" s="17" t="s">
        <v>1333</v>
      </c>
      <c r="S760" s="17" t="s">
        <v>210</v>
      </c>
      <c r="T760" s="17" t="s">
        <v>1349</v>
      </c>
      <c r="U760" s="17" t="s">
        <v>1333</v>
      </c>
      <c r="V760" s="17" t="s">
        <v>191</v>
      </c>
      <c r="W760" s="17" t="s">
        <v>1280</v>
      </c>
      <c r="X760" s="17" t="str">
        <f t="shared" si="148"/>
        <v xml:space="preserve">-                                    </v>
      </c>
      <c r="Y760" s="17" t="s">
        <v>1858</v>
      </c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40"/>
      <c r="AT760" s="33" t="s">
        <v>809</v>
      </c>
      <c r="AU760" s="33" t="s">
        <v>886</v>
      </c>
      <c r="AV760" s="36" t="s">
        <v>1016</v>
      </c>
      <c r="AW760" s="33" t="str">
        <f t="shared" si="145"/>
        <v>T-SOFC206-03</v>
      </c>
      <c r="AX760" s="33" t="s">
        <v>886</v>
      </c>
      <c r="AZ760" s="81" t="str">
        <f t="shared" si="149"/>
        <v xml:space="preserve"> STP-CAT.5e 4P-24AWG㎟-C</v>
      </c>
    </row>
    <row r="761" spans="1:52" s="4" customFormat="1" ht="25" hidden="1" customHeight="1">
      <c r="A761" s="60" t="str">
        <f t="shared" si="147"/>
        <v>X</v>
      </c>
      <c r="B761" s="60" t="e">
        <f t="shared" si="146"/>
        <v>#REF!</v>
      </c>
      <c r="C761" s="55" t="str">
        <f t="shared" si="150"/>
        <v>T-SOFC206-04</v>
      </c>
      <c r="D761" s="18" t="s">
        <v>657</v>
      </c>
      <c r="E761" s="51"/>
      <c r="F761" s="20" t="s">
        <v>579</v>
      </c>
      <c r="G761" s="17" t="s">
        <v>581</v>
      </c>
      <c r="H761" s="18" t="s">
        <v>548</v>
      </c>
      <c r="I761" s="18"/>
      <c r="J761" s="18">
        <v>45</v>
      </c>
      <c r="K761" s="56">
        <f t="shared" si="151"/>
        <v>6.5</v>
      </c>
      <c r="L761" s="56">
        <f t="shared" si="152"/>
        <v>33.19</v>
      </c>
      <c r="M761" s="140"/>
      <c r="N761" s="140"/>
      <c r="O761" s="18"/>
      <c r="P761" s="18"/>
      <c r="Q761" s="18"/>
      <c r="R761" s="17" t="s">
        <v>1333</v>
      </c>
      <c r="S761" s="17" t="s">
        <v>210</v>
      </c>
      <c r="T761" s="17" t="s">
        <v>1349</v>
      </c>
      <c r="U761" s="17" t="s">
        <v>1333</v>
      </c>
      <c r="V761" s="17" t="s">
        <v>191</v>
      </c>
      <c r="W761" s="17" t="s">
        <v>1280</v>
      </c>
      <c r="X761" s="17" t="str">
        <f t="shared" si="148"/>
        <v xml:space="preserve">-                                    </v>
      </c>
      <c r="Y761" s="17" t="s">
        <v>1858</v>
      </c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40"/>
      <c r="AT761" s="33" t="s">
        <v>809</v>
      </c>
      <c r="AU761" s="33" t="s">
        <v>886</v>
      </c>
      <c r="AV761" s="36" t="s">
        <v>1021</v>
      </c>
      <c r="AW761" s="33" t="str">
        <f t="shared" si="145"/>
        <v>T-SOFC206-04</v>
      </c>
      <c r="AX761" s="33" t="s">
        <v>886</v>
      </c>
      <c r="AZ761" s="81" t="str">
        <f t="shared" si="149"/>
        <v xml:space="preserve"> STP-CAT.5e 4P-24AWG㎟-C</v>
      </c>
    </row>
    <row r="762" spans="1:52" s="4" customFormat="1" ht="25" hidden="1" customHeight="1">
      <c r="A762" s="60" t="str">
        <f t="shared" si="147"/>
        <v>X</v>
      </c>
      <c r="B762" s="60" t="e">
        <f t="shared" si="146"/>
        <v>#REF!</v>
      </c>
      <c r="C762" s="55" t="str">
        <f t="shared" si="150"/>
        <v>T-SOFC206-05</v>
      </c>
      <c r="D762" s="18" t="s">
        <v>657</v>
      </c>
      <c r="E762" s="51"/>
      <c r="F762" s="20" t="s">
        <v>579</v>
      </c>
      <c r="G762" s="17" t="s">
        <v>581</v>
      </c>
      <c r="H762" s="18" t="s">
        <v>548</v>
      </c>
      <c r="I762" s="18"/>
      <c r="J762" s="18">
        <v>45</v>
      </c>
      <c r="K762" s="56">
        <f t="shared" si="151"/>
        <v>6.5</v>
      </c>
      <c r="L762" s="56">
        <f t="shared" si="152"/>
        <v>33.19</v>
      </c>
      <c r="M762" s="139"/>
      <c r="N762" s="139"/>
      <c r="O762" s="18"/>
      <c r="P762" s="18"/>
      <c r="Q762" s="18"/>
      <c r="R762" s="17" t="s">
        <v>1333</v>
      </c>
      <c r="S762" s="17" t="s">
        <v>210</v>
      </c>
      <c r="T762" s="17" t="s">
        <v>1349</v>
      </c>
      <c r="U762" s="17" t="s">
        <v>1333</v>
      </c>
      <c r="V762" s="17" t="s">
        <v>191</v>
      </c>
      <c r="W762" s="17" t="s">
        <v>1280</v>
      </c>
      <c r="X762" s="17" t="str">
        <f t="shared" si="148"/>
        <v xml:space="preserve">-                                    </v>
      </c>
      <c r="Y762" s="17" t="s">
        <v>1858</v>
      </c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40"/>
      <c r="AT762" s="33" t="s">
        <v>809</v>
      </c>
      <c r="AU762" s="33" t="s">
        <v>886</v>
      </c>
      <c r="AV762" s="36" t="s">
        <v>1022</v>
      </c>
      <c r="AW762" s="33" t="str">
        <f t="shared" si="145"/>
        <v>T-SOFC206-05</v>
      </c>
      <c r="AX762" s="33" t="s">
        <v>886</v>
      </c>
      <c r="AZ762" s="81" t="str">
        <f t="shared" si="149"/>
        <v xml:space="preserve"> STP-CAT.5e 4P-24AWG㎟-C</v>
      </c>
    </row>
    <row r="763" spans="1:52" s="4" customFormat="1" ht="25" hidden="1" customHeight="1">
      <c r="A763" s="60" t="str">
        <f t="shared" si="147"/>
        <v>X</v>
      </c>
      <c r="B763" s="60" t="e">
        <f t="shared" si="146"/>
        <v>#REF!</v>
      </c>
      <c r="C763" s="55" t="str">
        <f t="shared" si="150"/>
        <v>T-SOFC207-01</v>
      </c>
      <c r="D763" s="18" t="s">
        <v>657</v>
      </c>
      <c r="E763" s="51"/>
      <c r="F763" s="20" t="s">
        <v>579</v>
      </c>
      <c r="G763" s="17" t="s">
        <v>582</v>
      </c>
      <c r="H763" s="18" t="s">
        <v>580</v>
      </c>
      <c r="I763" s="18"/>
      <c r="J763" s="18">
        <v>52</v>
      </c>
      <c r="K763" s="56">
        <f t="shared" si="151"/>
        <v>6.5</v>
      </c>
      <c r="L763" s="56">
        <f t="shared" si="152"/>
        <v>33.19</v>
      </c>
      <c r="M763" s="138" t="s">
        <v>1681</v>
      </c>
      <c r="N763" s="138">
        <v>28</v>
      </c>
      <c r="O763" s="18"/>
      <c r="P763" s="18"/>
      <c r="Q763" s="18"/>
      <c r="R763" s="17" t="s">
        <v>1333</v>
      </c>
      <c r="S763" s="17" t="s">
        <v>210</v>
      </c>
      <c r="T763" s="17" t="s">
        <v>1349</v>
      </c>
      <c r="U763" s="17" t="s">
        <v>1333</v>
      </c>
      <c r="V763" s="17" t="s">
        <v>195</v>
      </c>
      <c r="W763" s="17" t="s">
        <v>1281</v>
      </c>
      <c r="X763" s="17" t="str">
        <f t="shared" si="148"/>
        <v xml:space="preserve">-                                    </v>
      </c>
      <c r="Y763" s="17" t="s">
        <v>1858</v>
      </c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40"/>
      <c r="AT763" s="33" t="s">
        <v>809</v>
      </c>
      <c r="AU763" s="33" t="s">
        <v>887</v>
      </c>
      <c r="AV763" s="36" t="s">
        <v>1014</v>
      </c>
      <c r="AW763" s="33" t="str">
        <f t="shared" si="145"/>
        <v>T-SOFC207-01</v>
      </c>
      <c r="AX763" s="33" t="s">
        <v>887</v>
      </c>
      <c r="AZ763" s="81" t="str">
        <f t="shared" si="149"/>
        <v xml:space="preserve"> STP-CAT.5e 4P-24AWG㎟-C</v>
      </c>
    </row>
    <row r="764" spans="1:52" s="4" customFormat="1" ht="25" hidden="1" customHeight="1">
      <c r="A764" s="60" t="str">
        <f t="shared" si="147"/>
        <v>X</v>
      </c>
      <c r="B764" s="60" t="e">
        <f t="shared" si="146"/>
        <v>#REF!</v>
      </c>
      <c r="C764" s="55" t="str">
        <f t="shared" si="150"/>
        <v>T-SOFC207-02</v>
      </c>
      <c r="D764" s="18" t="s">
        <v>657</v>
      </c>
      <c r="E764" s="51"/>
      <c r="F764" s="20" t="s">
        <v>579</v>
      </c>
      <c r="G764" s="17" t="s">
        <v>581</v>
      </c>
      <c r="H764" s="18" t="s">
        <v>548</v>
      </c>
      <c r="I764" s="18"/>
      <c r="J764" s="18">
        <v>52</v>
      </c>
      <c r="K764" s="56">
        <f t="shared" si="151"/>
        <v>6.5</v>
      </c>
      <c r="L764" s="56">
        <f t="shared" si="152"/>
        <v>33.19</v>
      </c>
      <c r="M764" s="140"/>
      <c r="N764" s="140"/>
      <c r="O764" s="18"/>
      <c r="P764" s="18"/>
      <c r="Q764" s="18"/>
      <c r="R764" s="17" t="s">
        <v>1333</v>
      </c>
      <c r="S764" s="17" t="s">
        <v>210</v>
      </c>
      <c r="T764" s="17" t="s">
        <v>1349</v>
      </c>
      <c r="U764" s="17" t="s">
        <v>1333</v>
      </c>
      <c r="V764" s="17" t="s">
        <v>195</v>
      </c>
      <c r="W764" s="17" t="s">
        <v>1281</v>
      </c>
      <c r="X764" s="17" t="str">
        <f t="shared" si="148"/>
        <v xml:space="preserve">-                                    </v>
      </c>
      <c r="Y764" s="17" t="s">
        <v>1858</v>
      </c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40"/>
      <c r="AT764" s="33" t="s">
        <v>809</v>
      </c>
      <c r="AU764" s="33" t="s">
        <v>887</v>
      </c>
      <c r="AV764" s="36" t="s">
        <v>1015</v>
      </c>
      <c r="AW764" s="33" t="str">
        <f t="shared" si="145"/>
        <v>T-SOFC207-02</v>
      </c>
      <c r="AX764" s="33" t="s">
        <v>887</v>
      </c>
      <c r="AZ764" s="81" t="str">
        <f t="shared" si="149"/>
        <v xml:space="preserve"> STP-CAT.5e 4P-24AWG㎟-C</v>
      </c>
    </row>
    <row r="765" spans="1:52" s="4" customFormat="1" ht="25" hidden="1" customHeight="1">
      <c r="A765" s="60" t="str">
        <f t="shared" si="147"/>
        <v>X</v>
      </c>
      <c r="B765" s="60" t="e">
        <f t="shared" si="146"/>
        <v>#REF!</v>
      </c>
      <c r="C765" s="55" t="str">
        <f t="shared" si="150"/>
        <v>T-SOFC207-03</v>
      </c>
      <c r="D765" s="18" t="s">
        <v>657</v>
      </c>
      <c r="E765" s="51"/>
      <c r="F765" s="20" t="s">
        <v>579</v>
      </c>
      <c r="G765" s="17" t="s">
        <v>581</v>
      </c>
      <c r="H765" s="18" t="s">
        <v>548</v>
      </c>
      <c r="I765" s="18"/>
      <c r="J765" s="18">
        <v>52</v>
      </c>
      <c r="K765" s="56">
        <f t="shared" si="151"/>
        <v>6.5</v>
      </c>
      <c r="L765" s="56">
        <f t="shared" si="152"/>
        <v>33.19</v>
      </c>
      <c r="M765" s="140"/>
      <c r="N765" s="140"/>
      <c r="O765" s="18"/>
      <c r="P765" s="18"/>
      <c r="Q765" s="18"/>
      <c r="R765" s="17" t="s">
        <v>1333</v>
      </c>
      <c r="S765" s="17" t="s">
        <v>210</v>
      </c>
      <c r="T765" s="17" t="s">
        <v>1349</v>
      </c>
      <c r="U765" s="17" t="s">
        <v>1333</v>
      </c>
      <c r="V765" s="17" t="s">
        <v>195</v>
      </c>
      <c r="W765" s="17" t="s">
        <v>1281</v>
      </c>
      <c r="X765" s="17" t="str">
        <f t="shared" si="148"/>
        <v xml:space="preserve">-                                    </v>
      </c>
      <c r="Y765" s="17" t="s">
        <v>1858</v>
      </c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40"/>
      <c r="AT765" s="33" t="s">
        <v>809</v>
      </c>
      <c r="AU765" s="33" t="s">
        <v>887</v>
      </c>
      <c r="AV765" s="36" t="s">
        <v>1016</v>
      </c>
      <c r="AW765" s="33" t="str">
        <f t="shared" si="145"/>
        <v>T-SOFC207-03</v>
      </c>
      <c r="AX765" s="33" t="s">
        <v>887</v>
      </c>
      <c r="AZ765" s="81" t="str">
        <f t="shared" si="149"/>
        <v xml:space="preserve"> STP-CAT.5e 4P-24AWG㎟-C</v>
      </c>
    </row>
    <row r="766" spans="1:52" s="4" customFormat="1" ht="25" hidden="1" customHeight="1">
      <c r="A766" s="60" t="str">
        <f t="shared" si="147"/>
        <v>X</v>
      </c>
      <c r="B766" s="60" t="e">
        <f t="shared" si="146"/>
        <v>#REF!</v>
      </c>
      <c r="C766" s="55" t="str">
        <f t="shared" si="150"/>
        <v>T-SOFC207-04</v>
      </c>
      <c r="D766" s="18" t="s">
        <v>657</v>
      </c>
      <c r="E766" s="51"/>
      <c r="F766" s="20" t="s">
        <v>579</v>
      </c>
      <c r="G766" s="17" t="s">
        <v>581</v>
      </c>
      <c r="H766" s="18" t="s">
        <v>548</v>
      </c>
      <c r="I766" s="18"/>
      <c r="J766" s="18">
        <v>52</v>
      </c>
      <c r="K766" s="56">
        <f t="shared" si="151"/>
        <v>6.5</v>
      </c>
      <c r="L766" s="56">
        <f t="shared" si="152"/>
        <v>33.19</v>
      </c>
      <c r="M766" s="140"/>
      <c r="N766" s="140"/>
      <c r="O766" s="18"/>
      <c r="P766" s="18"/>
      <c r="Q766" s="18"/>
      <c r="R766" s="17" t="s">
        <v>1333</v>
      </c>
      <c r="S766" s="17" t="s">
        <v>210</v>
      </c>
      <c r="T766" s="17" t="s">
        <v>1349</v>
      </c>
      <c r="U766" s="17" t="s">
        <v>1333</v>
      </c>
      <c r="V766" s="17" t="s">
        <v>195</v>
      </c>
      <c r="W766" s="17" t="s">
        <v>1281</v>
      </c>
      <c r="X766" s="17" t="str">
        <f t="shared" si="148"/>
        <v xml:space="preserve">-                                    </v>
      </c>
      <c r="Y766" s="17" t="s">
        <v>1858</v>
      </c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40"/>
      <c r="AT766" s="33" t="s">
        <v>809</v>
      </c>
      <c r="AU766" s="33" t="s">
        <v>887</v>
      </c>
      <c r="AV766" s="36" t="s">
        <v>1021</v>
      </c>
      <c r="AW766" s="33" t="str">
        <f t="shared" si="145"/>
        <v>T-SOFC207-04</v>
      </c>
      <c r="AX766" s="33" t="s">
        <v>887</v>
      </c>
      <c r="AZ766" s="81" t="str">
        <f t="shared" si="149"/>
        <v xml:space="preserve"> STP-CAT.5e 4P-24AWG㎟-C</v>
      </c>
    </row>
    <row r="767" spans="1:52" s="4" customFormat="1" ht="25" hidden="1" customHeight="1">
      <c r="A767" s="60" t="str">
        <f t="shared" si="147"/>
        <v>X</v>
      </c>
      <c r="B767" s="60" t="e">
        <f t="shared" si="146"/>
        <v>#REF!</v>
      </c>
      <c r="C767" s="55" t="str">
        <f t="shared" si="150"/>
        <v>T-SOFC207-05</v>
      </c>
      <c r="D767" s="18" t="s">
        <v>657</v>
      </c>
      <c r="E767" s="51"/>
      <c r="F767" s="20" t="s">
        <v>579</v>
      </c>
      <c r="G767" s="17" t="s">
        <v>581</v>
      </c>
      <c r="H767" s="18" t="s">
        <v>548</v>
      </c>
      <c r="I767" s="18"/>
      <c r="J767" s="18">
        <v>52</v>
      </c>
      <c r="K767" s="56">
        <f t="shared" si="151"/>
        <v>6.5</v>
      </c>
      <c r="L767" s="56">
        <f t="shared" si="152"/>
        <v>33.19</v>
      </c>
      <c r="M767" s="139"/>
      <c r="N767" s="139"/>
      <c r="O767" s="18"/>
      <c r="P767" s="18"/>
      <c r="Q767" s="18"/>
      <c r="R767" s="17" t="s">
        <v>1333</v>
      </c>
      <c r="S767" s="17" t="s">
        <v>210</v>
      </c>
      <c r="T767" s="17" t="s">
        <v>1349</v>
      </c>
      <c r="U767" s="17" t="s">
        <v>1333</v>
      </c>
      <c r="V767" s="17" t="s">
        <v>195</v>
      </c>
      <c r="W767" s="17" t="s">
        <v>1281</v>
      </c>
      <c r="X767" s="17" t="str">
        <f t="shared" si="148"/>
        <v xml:space="preserve">-                                    </v>
      </c>
      <c r="Y767" s="17" t="s">
        <v>1858</v>
      </c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40"/>
      <c r="AT767" s="33" t="s">
        <v>809</v>
      </c>
      <c r="AU767" s="33" t="s">
        <v>887</v>
      </c>
      <c r="AV767" s="36" t="s">
        <v>1022</v>
      </c>
      <c r="AW767" s="33" t="str">
        <f t="shared" si="145"/>
        <v>T-SOFC207-05</v>
      </c>
      <c r="AX767" s="33" t="s">
        <v>887</v>
      </c>
      <c r="AZ767" s="81" t="str">
        <f t="shared" si="149"/>
        <v xml:space="preserve"> STP-CAT.5e 4P-24AWG㎟-C</v>
      </c>
    </row>
    <row r="768" spans="1:52" s="4" customFormat="1" ht="25" hidden="1" customHeight="1">
      <c r="A768" s="60" t="str">
        <f t="shared" si="147"/>
        <v>X</v>
      </c>
      <c r="B768" s="60" t="e">
        <f t="shared" si="146"/>
        <v>#REF!</v>
      </c>
      <c r="C768" s="55" t="str">
        <f t="shared" si="150"/>
        <v>T-SOFC208-01</v>
      </c>
      <c r="D768" s="18" t="s">
        <v>657</v>
      </c>
      <c r="E768" s="51"/>
      <c r="F768" s="20" t="s">
        <v>579</v>
      </c>
      <c r="G768" s="17" t="s">
        <v>582</v>
      </c>
      <c r="H768" s="18" t="s">
        <v>580</v>
      </c>
      <c r="I768" s="18"/>
      <c r="J768" s="18">
        <v>59</v>
      </c>
      <c r="K768" s="56">
        <f t="shared" si="151"/>
        <v>6.5</v>
      </c>
      <c r="L768" s="56">
        <f t="shared" si="152"/>
        <v>33.19</v>
      </c>
      <c r="M768" s="138" t="s">
        <v>1682</v>
      </c>
      <c r="N768" s="138">
        <v>30</v>
      </c>
      <c r="O768" s="18"/>
      <c r="P768" s="18"/>
      <c r="Q768" s="18"/>
      <c r="R768" s="17" t="s">
        <v>1333</v>
      </c>
      <c r="S768" s="17" t="s">
        <v>210</v>
      </c>
      <c r="T768" s="17" t="s">
        <v>1349</v>
      </c>
      <c r="U768" s="17" t="s">
        <v>1333</v>
      </c>
      <c r="V768" s="17" t="s">
        <v>197</v>
      </c>
      <c r="W768" s="17" t="s">
        <v>1282</v>
      </c>
      <c r="X768" s="17" t="str">
        <f t="shared" si="148"/>
        <v xml:space="preserve">-                                    </v>
      </c>
      <c r="Y768" s="17" t="s">
        <v>1858</v>
      </c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40"/>
      <c r="AT768" s="33" t="s">
        <v>809</v>
      </c>
      <c r="AU768" s="33" t="s">
        <v>888</v>
      </c>
      <c r="AV768" s="36" t="s">
        <v>1014</v>
      </c>
      <c r="AW768" s="33" t="str">
        <f t="shared" si="145"/>
        <v>T-SOFC208-01</v>
      </c>
      <c r="AX768" s="33" t="s">
        <v>888</v>
      </c>
      <c r="AZ768" s="81" t="str">
        <f t="shared" si="149"/>
        <v xml:space="preserve"> STP-CAT.5e 4P-24AWG㎟-C</v>
      </c>
    </row>
    <row r="769" spans="1:52" s="4" customFormat="1" ht="25" hidden="1" customHeight="1">
      <c r="A769" s="60" t="str">
        <f t="shared" si="147"/>
        <v>X</v>
      </c>
      <c r="B769" s="60" t="e">
        <f t="shared" si="146"/>
        <v>#REF!</v>
      </c>
      <c r="C769" s="55" t="str">
        <f t="shared" si="150"/>
        <v>T-SOFC208-02</v>
      </c>
      <c r="D769" s="18" t="s">
        <v>657</v>
      </c>
      <c r="E769" s="51"/>
      <c r="F769" s="20" t="s">
        <v>579</v>
      </c>
      <c r="G769" s="17" t="s">
        <v>581</v>
      </c>
      <c r="H769" s="18" t="s">
        <v>548</v>
      </c>
      <c r="I769" s="18"/>
      <c r="J769" s="18">
        <v>59</v>
      </c>
      <c r="K769" s="56">
        <f t="shared" si="151"/>
        <v>6.5</v>
      </c>
      <c r="L769" s="56">
        <f t="shared" si="152"/>
        <v>33.19</v>
      </c>
      <c r="M769" s="140"/>
      <c r="N769" s="140"/>
      <c r="O769" s="18"/>
      <c r="P769" s="18"/>
      <c r="Q769" s="18"/>
      <c r="R769" s="17" t="s">
        <v>1333</v>
      </c>
      <c r="S769" s="17" t="s">
        <v>210</v>
      </c>
      <c r="T769" s="17" t="s">
        <v>1349</v>
      </c>
      <c r="U769" s="17" t="s">
        <v>1333</v>
      </c>
      <c r="V769" s="17" t="s">
        <v>197</v>
      </c>
      <c r="W769" s="17" t="s">
        <v>1282</v>
      </c>
      <c r="X769" s="17" t="str">
        <f t="shared" si="148"/>
        <v xml:space="preserve">-                                    </v>
      </c>
      <c r="Y769" s="17" t="s">
        <v>1858</v>
      </c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40"/>
      <c r="AT769" s="33" t="s">
        <v>809</v>
      </c>
      <c r="AU769" s="33" t="s">
        <v>888</v>
      </c>
      <c r="AV769" s="36" t="s">
        <v>1015</v>
      </c>
      <c r="AW769" s="33" t="str">
        <f t="shared" si="145"/>
        <v>T-SOFC208-02</v>
      </c>
      <c r="AX769" s="33" t="s">
        <v>888</v>
      </c>
      <c r="AZ769" s="81" t="str">
        <f t="shared" si="149"/>
        <v xml:space="preserve"> STP-CAT.5e 4P-24AWG㎟-C</v>
      </c>
    </row>
    <row r="770" spans="1:52" s="4" customFormat="1" ht="25" hidden="1" customHeight="1">
      <c r="A770" s="60" t="str">
        <f t="shared" si="147"/>
        <v>X</v>
      </c>
      <c r="B770" s="60" t="e">
        <f t="shared" si="146"/>
        <v>#REF!</v>
      </c>
      <c r="C770" s="55" t="str">
        <f t="shared" si="150"/>
        <v>T-SOFC208-03</v>
      </c>
      <c r="D770" s="18" t="s">
        <v>657</v>
      </c>
      <c r="E770" s="51"/>
      <c r="F770" s="20" t="s">
        <v>579</v>
      </c>
      <c r="G770" s="17" t="s">
        <v>581</v>
      </c>
      <c r="H770" s="18" t="s">
        <v>548</v>
      </c>
      <c r="I770" s="18"/>
      <c r="J770" s="18">
        <v>59</v>
      </c>
      <c r="K770" s="56">
        <f t="shared" si="151"/>
        <v>6.5</v>
      </c>
      <c r="L770" s="56">
        <f t="shared" si="152"/>
        <v>33.19</v>
      </c>
      <c r="M770" s="140"/>
      <c r="N770" s="140"/>
      <c r="O770" s="18"/>
      <c r="P770" s="18"/>
      <c r="Q770" s="18"/>
      <c r="R770" s="17" t="s">
        <v>1333</v>
      </c>
      <c r="S770" s="17" t="s">
        <v>210</v>
      </c>
      <c r="T770" s="17" t="s">
        <v>1349</v>
      </c>
      <c r="U770" s="17" t="s">
        <v>1333</v>
      </c>
      <c r="V770" s="17" t="s">
        <v>197</v>
      </c>
      <c r="W770" s="17" t="s">
        <v>1282</v>
      </c>
      <c r="X770" s="17" t="str">
        <f t="shared" si="148"/>
        <v xml:space="preserve">-                                    </v>
      </c>
      <c r="Y770" s="17" t="s">
        <v>1858</v>
      </c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40"/>
      <c r="AT770" s="33" t="s">
        <v>809</v>
      </c>
      <c r="AU770" s="33" t="s">
        <v>888</v>
      </c>
      <c r="AV770" s="36" t="s">
        <v>1016</v>
      </c>
      <c r="AW770" s="33" t="str">
        <f t="shared" si="145"/>
        <v>T-SOFC208-03</v>
      </c>
      <c r="AX770" s="33" t="s">
        <v>888</v>
      </c>
      <c r="AZ770" s="81" t="str">
        <f t="shared" si="149"/>
        <v xml:space="preserve"> STP-CAT.5e 4P-24AWG㎟-C</v>
      </c>
    </row>
    <row r="771" spans="1:52" s="4" customFormat="1" ht="25" hidden="1" customHeight="1">
      <c r="A771" s="60" t="str">
        <f t="shared" si="147"/>
        <v>X</v>
      </c>
      <c r="B771" s="60" t="e">
        <f t="shared" si="146"/>
        <v>#REF!</v>
      </c>
      <c r="C771" s="55" t="str">
        <f t="shared" si="150"/>
        <v>T-SOFC208-04</v>
      </c>
      <c r="D771" s="18" t="s">
        <v>657</v>
      </c>
      <c r="E771" s="51"/>
      <c r="F771" s="20" t="s">
        <v>579</v>
      </c>
      <c r="G771" s="17" t="s">
        <v>581</v>
      </c>
      <c r="H771" s="18" t="s">
        <v>548</v>
      </c>
      <c r="I771" s="18"/>
      <c r="J771" s="18">
        <v>59</v>
      </c>
      <c r="K771" s="56">
        <f t="shared" si="151"/>
        <v>6.5</v>
      </c>
      <c r="L771" s="56">
        <f t="shared" si="152"/>
        <v>33.19</v>
      </c>
      <c r="M771" s="140"/>
      <c r="N771" s="140"/>
      <c r="O771" s="18"/>
      <c r="P771" s="18"/>
      <c r="Q771" s="18"/>
      <c r="R771" s="17" t="s">
        <v>1333</v>
      </c>
      <c r="S771" s="17" t="s">
        <v>210</v>
      </c>
      <c r="T771" s="17" t="s">
        <v>1349</v>
      </c>
      <c r="U771" s="17" t="s">
        <v>1333</v>
      </c>
      <c r="V771" s="17" t="s">
        <v>197</v>
      </c>
      <c r="W771" s="17" t="s">
        <v>1282</v>
      </c>
      <c r="X771" s="17" t="str">
        <f t="shared" si="148"/>
        <v xml:space="preserve">-                                    </v>
      </c>
      <c r="Y771" s="17" t="s">
        <v>1858</v>
      </c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40"/>
      <c r="AT771" s="33" t="s">
        <v>809</v>
      </c>
      <c r="AU771" s="33" t="s">
        <v>888</v>
      </c>
      <c r="AV771" s="36" t="s">
        <v>1021</v>
      </c>
      <c r="AW771" s="33" t="str">
        <f t="shared" ref="AW771:AW834" si="153">IF(AT771="","",CONCATENATE(AT771,"-",AU771,"-",AV771))</f>
        <v>T-SOFC208-04</v>
      </c>
      <c r="AX771" s="33" t="s">
        <v>888</v>
      </c>
      <c r="AZ771" s="81" t="str">
        <f t="shared" si="149"/>
        <v xml:space="preserve"> STP-CAT.5e 4P-24AWG㎟-C</v>
      </c>
    </row>
    <row r="772" spans="1:52" s="4" customFormat="1" ht="25" hidden="1" customHeight="1">
      <c r="A772" s="60" t="str">
        <f t="shared" si="147"/>
        <v>X</v>
      </c>
      <c r="B772" s="60" t="e">
        <f t="shared" si="146"/>
        <v>#REF!</v>
      </c>
      <c r="C772" s="55" t="str">
        <f t="shared" si="150"/>
        <v>T-SOFC208-05</v>
      </c>
      <c r="D772" s="18" t="s">
        <v>657</v>
      </c>
      <c r="E772" s="51"/>
      <c r="F772" s="20" t="s">
        <v>579</v>
      </c>
      <c r="G772" s="17" t="s">
        <v>581</v>
      </c>
      <c r="H772" s="18" t="s">
        <v>548</v>
      </c>
      <c r="I772" s="18"/>
      <c r="J772" s="18">
        <v>59</v>
      </c>
      <c r="K772" s="56">
        <f t="shared" si="151"/>
        <v>6.5</v>
      </c>
      <c r="L772" s="56">
        <f t="shared" si="152"/>
        <v>33.19</v>
      </c>
      <c r="M772" s="139"/>
      <c r="N772" s="139"/>
      <c r="O772" s="18"/>
      <c r="P772" s="18"/>
      <c r="Q772" s="18"/>
      <c r="R772" s="17" t="s">
        <v>1333</v>
      </c>
      <c r="S772" s="17" t="s">
        <v>210</v>
      </c>
      <c r="T772" s="17" t="s">
        <v>1349</v>
      </c>
      <c r="U772" s="17" t="s">
        <v>1333</v>
      </c>
      <c r="V772" s="17" t="s">
        <v>197</v>
      </c>
      <c r="W772" s="17" t="s">
        <v>1282</v>
      </c>
      <c r="X772" s="17" t="str">
        <f t="shared" si="148"/>
        <v xml:space="preserve">-                                    </v>
      </c>
      <c r="Y772" s="17" t="s">
        <v>1858</v>
      </c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40"/>
      <c r="AT772" s="33" t="s">
        <v>809</v>
      </c>
      <c r="AU772" s="33" t="s">
        <v>888</v>
      </c>
      <c r="AV772" s="36" t="s">
        <v>1022</v>
      </c>
      <c r="AW772" s="33" t="str">
        <f t="shared" si="153"/>
        <v>T-SOFC208-05</v>
      </c>
      <c r="AX772" s="33" t="s">
        <v>888</v>
      </c>
      <c r="AZ772" s="81" t="str">
        <f t="shared" si="149"/>
        <v xml:space="preserve"> STP-CAT.5e 4P-24AWG㎟-C</v>
      </c>
    </row>
    <row r="773" spans="1:52" s="4" customFormat="1" ht="25" hidden="1" customHeight="1">
      <c r="A773" s="60" t="str">
        <f t="shared" si="147"/>
        <v>X</v>
      </c>
      <c r="B773" s="60" t="e">
        <f t="shared" si="146"/>
        <v>#REF!</v>
      </c>
      <c r="C773" s="55" t="str">
        <f t="shared" si="150"/>
        <v>T-SOFC209-01</v>
      </c>
      <c r="D773" s="18" t="s">
        <v>657</v>
      </c>
      <c r="E773" s="51"/>
      <c r="F773" s="20" t="s">
        <v>579</v>
      </c>
      <c r="G773" s="17" t="s">
        <v>16</v>
      </c>
      <c r="H773" s="18" t="s">
        <v>580</v>
      </c>
      <c r="I773" s="18"/>
      <c r="J773" s="18">
        <v>66</v>
      </c>
      <c r="K773" s="56">
        <f t="shared" si="151"/>
        <v>6.5</v>
      </c>
      <c r="L773" s="56">
        <f t="shared" si="152"/>
        <v>33.19</v>
      </c>
      <c r="M773" s="138" t="s">
        <v>1683</v>
      </c>
      <c r="N773" s="138">
        <v>34</v>
      </c>
      <c r="O773" s="18"/>
      <c r="P773" s="18"/>
      <c r="Q773" s="18"/>
      <c r="R773" s="17" t="s">
        <v>1333</v>
      </c>
      <c r="S773" s="17" t="s">
        <v>210</v>
      </c>
      <c r="T773" s="17" t="s">
        <v>1349</v>
      </c>
      <c r="U773" s="17" t="s">
        <v>1333</v>
      </c>
      <c r="V773" s="17" t="s">
        <v>199</v>
      </c>
      <c r="W773" s="17" t="s">
        <v>1283</v>
      </c>
      <c r="X773" s="17" t="str">
        <f t="shared" si="148"/>
        <v xml:space="preserve">-                                    </v>
      </c>
      <c r="Y773" s="17" t="s">
        <v>1858</v>
      </c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40"/>
      <c r="AT773" s="33" t="s">
        <v>809</v>
      </c>
      <c r="AU773" s="33" t="s">
        <v>889</v>
      </c>
      <c r="AV773" s="36" t="s">
        <v>1014</v>
      </c>
      <c r="AW773" s="33" t="str">
        <f t="shared" si="153"/>
        <v>T-SOFC209-01</v>
      </c>
      <c r="AX773" s="33" t="s">
        <v>889</v>
      </c>
      <c r="AZ773" s="81" t="str">
        <f t="shared" si="149"/>
        <v xml:space="preserve"> STP-CAT.5e 4P-24AWG㎟-C</v>
      </c>
    </row>
    <row r="774" spans="1:52" s="4" customFormat="1" ht="25" hidden="1" customHeight="1">
      <c r="A774" s="60" t="str">
        <f t="shared" si="147"/>
        <v>X</v>
      </c>
      <c r="B774" s="60" t="e">
        <f t="shared" si="146"/>
        <v>#REF!</v>
      </c>
      <c r="C774" s="55" t="str">
        <f t="shared" si="150"/>
        <v>T-SOFC209-02</v>
      </c>
      <c r="D774" s="18" t="s">
        <v>657</v>
      </c>
      <c r="E774" s="51"/>
      <c r="F774" s="20" t="s">
        <v>579</v>
      </c>
      <c r="G774" s="17" t="s">
        <v>581</v>
      </c>
      <c r="H774" s="18" t="s">
        <v>548</v>
      </c>
      <c r="I774" s="18"/>
      <c r="J774" s="18">
        <v>66</v>
      </c>
      <c r="K774" s="56">
        <f t="shared" si="151"/>
        <v>6.5</v>
      </c>
      <c r="L774" s="56">
        <f t="shared" si="152"/>
        <v>33.19</v>
      </c>
      <c r="M774" s="140"/>
      <c r="N774" s="140"/>
      <c r="O774" s="18"/>
      <c r="P774" s="18"/>
      <c r="Q774" s="18"/>
      <c r="R774" s="17" t="s">
        <v>1333</v>
      </c>
      <c r="S774" s="17" t="s">
        <v>210</v>
      </c>
      <c r="T774" s="17" t="s">
        <v>1349</v>
      </c>
      <c r="U774" s="17" t="s">
        <v>1333</v>
      </c>
      <c r="V774" s="17" t="s">
        <v>199</v>
      </c>
      <c r="W774" s="17" t="s">
        <v>1283</v>
      </c>
      <c r="X774" s="17" t="str">
        <f t="shared" si="148"/>
        <v xml:space="preserve">-                                    </v>
      </c>
      <c r="Y774" s="17" t="s">
        <v>1858</v>
      </c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40"/>
      <c r="AT774" s="33" t="s">
        <v>809</v>
      </c>
      <c r="AU774" s="33" t="s">
        <v>889</v>
      </c>
      <c r="AV774" s="36" t="s">
        <v>1015</v>
      </c>
      <c r="AW774" s="33" t="str">
        <f t="shared" si="153"/>
        <v>T-SOFC209-02</v>
      </c>
      <c r="AX774" s="33" t="s">
        <v>889</v>
      </c>
      <c r="AZ774" s="81" t="str">
        <f t="shared" si="149"/>
        <v xml:space="preserve"> STP-CAT.5e 4P-24AWG㎟-C</v>
      </c>
    </row>
    <row r="775" spans="1:52" s="4" customFormat="1" ht="25" hidden="1" customHeight="1">
      <c r="A775" s="60" t="str">
        <f t="shared" si="147"/>
        <v>X</v>
      </c>
      <c r="B775" s="60" t="e">
        <f t="shared" si="146"/>
        <v>#REF!</v>
      </c>
      <c r="C775" s="55" t="str">
        <f t="shared" si="150"/>
        <v>T-SOFC209-03</v>
      </c>
      <c r="D775" s="18" t="s">
        <v>657</v>
      </c>
      <c r="E775" s="51"/>
      <c r="F775" s="20" t="s">
        <v>579</v>
      </c>
      <c r="G775" s="17" t="s">
        <v>581</v>
      </c>
      <c r="H775" s="18" t="s">
        <v>548</v>
      </c>
      <c r="I775" s="18"/>
      <c r="J775" s="18">
        <v>66</v>
      </c>
      <c r="K775" s="56">
        <f t="shared" si="151"/>
        <v>6.5</v>
      </c>
      <c r="L775" s="56">
        <f t="shared" si="152"/>
        <v>33.19</v>
      </c>
      <c r="M775" s="140"/>
      <c r="N775" s="140"/>
      <c r="O775" s="18"/>
      <c r="P775" s="18"/>
      <c r="Q775" s="18"/>
      <c r="R775" s="17" t="s">
        <v>1333</v>
      </c>
      <c r="S775" s="17" t="s">
        <v>210</v>
      </c>
      <c r="T775" s="17" t="s">
        <v>1349</v>
      </c>
      <c r="U775" s="17" t="s">
        <v>1333</v>
      </c>
      <c r="V775" s="17" t="s">
        <v>199</v>
      </c>
      <c r="W775" s="17" t="s">
        <v>1283</v>
      </c>
      <c r="X775" s="17" t="str">
        <f t="shared" si="148"/>
        <v xml:space="preserve">-                                    </v>
      </c>
      <c r="Y775" s="17" t="s">
        <v>1858</v>
      </c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40"/>
      <c r="AT775" s="33" t="s">
        <v>809</v>
      </c>
      <c r="AU775" s="33" t="s">
        <v>889</v>
      </c>
      <c r="AV775" s="36" t="s">
        <v>1016</v>
      </c>
      <c r="AW775" s="33" t="str">
        <f t="shared" si="153"/>
        <v>T-SOFC209-03</v>
      </c>
      <c r="AX775" s="33" t="s">
        <v>889</v>
      </c>
      <c r="AZ775" s="81" t="str">
        <f t="shared" si="149"/>
        <v xml:space="preserve"> STP-CAT.5e 4P-24AWG㎟-C</v>
      </c>
    </row>
    <row r="776" spans="1:52" s="4" customFormat="1" ht="25" hidden="1" customHeight="1">
      <c r="A776" s="60" t="str">
        <f t="shared" si="147"/>
        <v>X</v>
      </c>
      <c r="B776" s="60" t="e">
        <f t="shared" si="146"/>
        <v>#REF!</v>
      </c>
      <c r="C776" s="55" t="str">
        <f t="shared" si="150"/>
        <v>T-SOFC209-04</v>
      </c>
      <c r="D776" s="18" t="s">
        <v>657</v>
      </c>
      <c r="E776" s="51"/>
      <c r="F776" s="20" t="s">
        <v>579</v>
      </c>
      <c r="G776" s="17" t="s">
        <v>581</v>
      </c>
      <c r="H776" s="18" t="s">
        <v>548</v>
      </c>
      <c r="I776" s="18"/>
      <c r="J776" s="18">
        <v>66</v>
      </c>
      <c r="K776" s="56">
        <f t="shared" si="151"/>
        <v>6.5</v>
      </c>
      <c r="L776" s="56">
        <f t="shared" si="152"/>
        <v>33.19</v>
      </c>
      <c r="M776" s="140"/>
      <c r="N776" s="140"/>
      <c r="O776" s="18"/>
      <c r="P776" s="18"/>
      <c r="Q776" s="18"/>
      <c r="R776" s="17" t="s">
        <v>1333</v>
      </c>
      <c r="S776" s="17" t="s">
        <v>210</v>
      </c>
      <c r="T776" s="17" t="s">
        <v>1349</v>
      </c>
      <c r="U776" s="17" t="s">
        <v>1333</v>
      </c>
      <c r="V776" s="17" t="s">
        <v>199</v>
      </c>
      <c r="W776" s="17" t="s">
        <v>1283</v>
      </c>
      <c r="X776" s="17" t="str">
        <f t="shared" si="148"/>
        <v xml:space="preserve">-                                    </v>
      </c>
      <c r="Y776" s="17" t="s">
        <v>1858</v>
      </c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40"/>
      <c r="AT776" s="33" t="s">
        <v>809</v>
      </c>
      <c r="AU776" s="33" t="s">
        <v>889</v>
      </c>
      <c r="AV776" s="36" t="s">
        <v>1021</v>
      </c>
      <c r="AW776" s="33" t="str">
        <f t="shared" si="153"/>
        <v>T-SOFC209-04</v>
      </c>
      <c r="AX776" s="33" t="s">
        <v>889</v>
      </c>
      <c r="AZ776" s="81" t="str">
        <f t="shared" si="149"/>
        <v xml:space="preserve"> STP-CAT.5e 4P-24AWG㎟-C</v>
      </c>
    </row>
    <row r="777" spans="1:52" s="4" customFormat="1" ht="25" hidden="1" customHeight="1">
      <c r="A777" s="60" t="str">
        <f t="shared" si="147"/>
        <v>X</v>
      </c>
      <c r="B777" s="60" t="e">
        <f t="shared" si="146"/>
        <v>#REF!</v>
      </c>
      <c r="C777" s="55" t="str">
        <f t="shared" si="150"/>
        <v>T-SOFC209-05</v>
      </c>
      <c r="D777" s="18" t="s">
        <v>657</v>
      </c>
      <c r="E777" s="51"/>
      <c r="F777" s="20" t="s">
        <v>579</v>
      </c>
      <c r="G777" s="17" t="s">
        <v>581</v>
      </c>
      <c r="H777" s="18" t="s">
        <v>548</v>
      </c>
      <c r="I777" s="18"/>
      <c r="J777" s="18">
        <v>66</v>
      </c>
      <c r="K777" s="56">
        <f t="shared" si="151"/>
        <v>6.5</v>
      </c>
      <c r="L777" s="56">
        <f t="shared" si="152"/>
        <v>33.19</v>
      </c>
      <c r="M777" s="139"/>
      <c r="N777" s="139"/>
      <c r="O777" s="18"/>
      <c r="P777" s="18"/>
      <c r="Q777" s="18"/>
      <c r="R777" s="17" t="s">
        <v>1333</v>
      </c>
      <c r="S777" s="17" t="s">
        <v>210</v>
      </c>
      <c r="T777" s="17" t="s">
        <v>1349</v>
      </c>
      <c r="U777" s="17" t="s">
        <v>1333</v>
      </c>
      <c r="V777" s="17" t="s">
        <v>199</v>
      </c>
      <c r="W777" s="17" t="s">
        <v>1283</v>
      </c>
      <c r="X777" s="17" t="str">
        <f t="shared" si="148"/>
        <v xml:space="preserve">-                                    </v>
      </c>
      <c r="Y777" s="17" t="s">
        <v>1858</v>
      </c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40"/>
      <c r="AT777" s="33" t="s">
        <v>809</v>
      </c>
      <c r="AU777" s="33" t="s">
        <v>889</v>
      </c>
      <c r="AV777" s="36" t="s">
        <v>1022</v>
      </c>
      <c r="AW777" s="33" t="str">
        <f t="shared" si="153"/>
        <v>T-SOFC209-05</v>
      </c>
      <c r="AX777" s="33" t="s">
        <v>889</v>
      </c>
      <c r="AZ777" s="81" t="str">
        <f t="shared" si="149"/>
        <v xml:space="preserve"> STP-CAT.5e 4P-24AWG㎟-C</v>
      </c>
    </row>
    <row r="778" spans="1:52" s="4" customFormat="1" ht="25" hidden="1" customHeight="1">
      <c r="A778" s="60" t="str">
        <f t="shared" si="147"/>
        <v>X</v>
      </c>
      <c r="B778" s="60" t="e">
        <f t="shared" si="146"/>
        <v>#REF!</v>
      </c>
      <c r="C778" s="55" t="str">
        <f t="shared" si="150"/>
        <v>T-SOFC210-01</v>
      </c>
      <c r="D778" s="18" t="s">
        <v>659</v>
      </c>
      <c r="E778" s="51"/>
      <c r="F778" s="20" t="s">
        <v>579</v>
      </c>
      <c r="G778" s="17" t="s">
        <v>582</v>
      </c>
      <c r="H778" s="18" t="s">
        <v>580</v>
      </c>
      <c r="I778" s="18"/>
      <c r="J778" s="18">
        <v>73</v>
      </c>
      <c r="K778" s="56">
        <f t="shared" si="151"/>
        <v>6.5</v>
      </c>
      <c r="L778" s="56">
        <f t="shared" si="152"/>
        <v>33.19</v>
      </c>
      <c r="M778" s="138" t="s">
        <v>1684</v>
      </c>
      <c r="N778" s="138">
        <v>36</v>
      </c>
      <c r="O778" s="18"/>
      <c r="P778" s="18"/>
      <c r="Q778" s="18"/>
      <c r="R778" s="17" t="s">
        <v>1333</v>
      </c>
      <c r="S778" s="17" t="s">
        <v>210</v>
      </c>
      <c r="T778" s="17" t="s">
        <v>1349</v>
      </c>
      <c r="U778" s="17" t="s">
        <v>1333</v>
      </c>
      <c r="V778" s="17" t="s">
        <v>203</v>
      </c>
      <c r="W778" s="17" t="s">
        <v>1284</v>
      </c>
      <c r="X778" s="17" t="str">
        <f t="shared" si="148"/>
        <v xml:space="preserve">-                                    </v>
      </c>
      <c r="Y778" s="17" t="s">
        <v>1858</v>
      </c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40"/>
      <c r="AT778" s="33" t="s">
        <v>809</v>
      </c>
      <c r="AU778" s="33" t="s">
        <v>890</v>
      </c>
      <c r="AV778" s="36" t="s">
        <v>1014</v>
      </c>
      <c r="AW778" s="33" t="str">
        <f t="shared" si="153"/>
        <v>T-SOFC210-01</v>
      </c>
      <c r="AX778" s="33" t="s">
        <v>890</v>
      </c>
      <c r="AZ778" s="81" t="str">
        <f t="shared" si="149"/>
        <v xml:space="preserve"> STP-CAT.5e 4P-24AWG㎟-C</v>
      </c>
    </row>
    <row r="779" spans="1:52" s="4" customFormat="1" ht="25" hidden="1" customHeight="1">
      <c r="A779" s="60" t="str">
        <f t="shared" si="147"/>
        <v>X</v>
      </c>
      <c r="B779" s="60" t="e">
        <f t="shared" si="146"/>
        <v>#REF!</v>
      </c>
      <c r="C779" s="55" t="str">
        <f t="shared" si="150"/>
        <v>T-SOFC210-02</v>
      </c>
      <c r="D779" s="18" t="s">
        <v>657</v>
      </c>
      <c r="E779" s="51"/>
      <c r="F779" s="20" t="s">
        <v>579</v>
      </c>
      <c r="G779" s="17" t="s">
        <v>581</v>
      </c>
      <c r="H779" s="18" t="s">
        <v>548</v>
      </c>
      <c r="I779" s="18"/>
      <c r="J779" s="18">
        <v>73</v>
      </c>
      <c r="K779" s="56">
        <f t="shared" si="151"/>
        <v>6.5</v>
      </c>
      <c r="L779" s="56">
        <f t="shared" si="152"/>
        <v>33.19</v>
      </c>
      <c r="M779" s="140"/>
      <c r="N779" s="140"/>
      <c r="O779" s="18"/>
      <c r="P779" s="18"/>
      <c r="Q779" s="18"/>
      <c r="R779" s="17" t="s">
        <v>1333</v>
      </c>
      <c r="S779" s="17" t="s">
        <v>210</v>
      </c>
      <c r="T779" s="17" t="s">
        <v>1349</v>
      </c>
      <c r="U779" s="17" t="s">
        <v>1333</v>
      </c>
      <c r="V779" s="17" t="s">
        <v>203</v>
      </c>
      <c r="W779" s="17" t="s">
        <v>1284</v>
      </c>
      <c r="X779" s="17" t="str">
        <f t="shared" si="148"/>
        <v xml:space="preserve">-                                    </v>
      </c>
      <c r="Y779" s="17" t="s">
        <v>1858</v>
      </c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40"/>
      <c r="AT779" s="33" t="s">
        <v>809</v>
      </c>
      <c r="AU779" s="33" t="s">
        <v>890</v>
      </c>
      <c r="AV779" s="36" t="s">
        <v>1015</v>
      </c>
      <c r="AW779" s="33" t="str">
        <f t="shared" si="153"/>
        <v>T-SOFC210-02</v>
      </c>
      <c r="AX779" s="33" t="s">
        <v>890</v>
      </c>
      <c r="AZ779" s="81" t="str">
        <f t="shared" si="149"/>
        <v xml:space="preserve"> STP-CAT.5e 4P-24AWG㎟-C</v>
      </c>
    </row>
    <row r="780" spans="1:52" s="4" customFormat="1" ht="25" hidden="1" customHeight="1">
      <c r="A780" s="60" t="str">
        <f t="shared" si="147"/>
        <v>X</v>
      </c>
      <c r="B780" s="60" t="e">
        <f t="shared" si="146"/>
        <v>#REF!</v>
      </c>
      <c r="C780" s="55" t="str">
        <f t="shared" si="150"/>
        <v>T-SOFC210-03</v>
      </c>
      <c r="D780" s="18" t="s">
        <v>657</v>
      </c>
      <c r="E780" s="51"/>
      <c r="F780" s="20" t="s">
        <v>579</v>
      </c>
      <c r="G780" s="17" t="s">
        <v>581</v>
      </c>
      <c r="H780" s="18" t="s">
        <v>548</v>
      </c>
      <c r="I780" s="18"/>
      <c r="J780" s="18">
        <v>73</v>
      </c>
      <c r="K780" s="56">
        <f t="shared" si="151"/>
        <v>6.5</v>
      </c>
      <c r="L780" s="56">
        <f t="shared" si="152"/>
        <v>33.19</v>
      </c>
      <c r="M780" s="140"/>
      <c r="N780" s="140"/>
      <c r="O780" s="18"/>
      <c r="P780" s="18"/>
      <c r="Q780" s="18"/>
      <c r="R780" s="17" t="s">
        <v>1333</v>
      </c>
      <c r="S780" s="17" t="s">
        <v>210</v>
      </c>
      <c r="T780" s="17" t="s">
        <v>1349</v>
      </c>
      <c r="U780" s="17" t="s">
        <v>1333</v>
      </c>
      <c r="V780" s="17" t="s">
        <v>203</v>
      </c>
      <c r="W780" s="17" t="s">
        <v>1284</v>
      </c>
      <c r="X780" s="17" t="str">
        <f t="shared" si="148"/>
        <v xml:space="preserve">-                                    </v>
      </c>
      <c r="Y780" s="17" t="s">
        <v>1858</v>
      </c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40"/>
      <c r="AT780" s="33" t="s">
        <v>809</v>
      </c>
      <c r="AU780" s="33" t="s">
        <v>890</v>
      </c>
      <c r="AV780" s="36" t="s">
        <v>1016</v>
      </c>
      <c r="AW780" s="33" t="str">
        <f t="shared" si="153"/>
        <v>T-SOFC210-03</v>
      </c>
      <c r="AX780" s="33" t="s">
        <v>890</v>
      </c>
      <c r="AZ780" s="81" t="str">
        <f t="shared" si="149"/>
        <v xml:space="preserve"> STP-CAT.5e 4P-24AWG㎟-C</v>
      </c>
    </row>
    <row r="781" spans="1:52" s="4" customFormat="1" ht="25" hidden="1" customHeight="1">
      <c r="A781" s="60" t="str">
        <f t="shared" si="147"/>
        <v>X</v>
      </c>
      <c r="B781" s="60" t="e">
        <f t="shared" si="146"/>
        <v>#REF!</v>
      </c>
      <c r="C781" s="55" t="str">
        <f t="shared" si="150"/>
        <v>T-SOFC210-04</v>
      </c>
      <c r="D781" s="18" t="s">
        <v>657</v>
      </c>
      <c r="E781" s="51"/>
      <c r="F781" s="20" t="s">
        <v>579</v>
      </c>
      <c r="G781" s="17" t="s">
        <v>581</v>
      </c>
      <c r="H781" s="18" t="s">
        <v>548</v>
      </c>
      <c r="I781" s="18"/>
      <c r="J781" s="18">
        <v>73</v>
      </c>
      <c r="K781" s="56">
        <f t="shared" si="151"/>
        <v>6.5</v>
      </c>
      <c r="L781" s="56">
        <f t="shared" si="152"/>
        <v>33.19</v>
      </c>
      <c r="M781" s="140"/>
      <c r="N781" s="140"/>
      <c r="O781" s="18"/>
      <c r="P781" s="18"/>
      <c r="Q781" s="18"/>
      <c r="R781" s="17" t="s">
        <v>1333</v>
      </c>
      <c r="S781" s="17" t="s">
        <v>210</v>
      </c>
      <c r="T781" s="17" t="s">
        <v>1349</v>
      </c>
      <c r="U781" s="17" t="s">
        <v>1333</v>
      </c>
      <c r="V781" s="17" t="s">
        <v>203</v>
      </c>
      <c r="W781" s="17" t="s">
        <v>1284</v>
      </c>
      <c r="X781" s="17" t="str">
        <f t="shared" si="148"/>
        <v xml:space="preserve">-                                    </v>
      </c>
      <c r="Y781" s="17" t="s">
        <v>1858</v>
      </c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40"/>
      <c r="AT781" s="33" t="s">
        <v>809</v>
      </c>
      <c r="AU781" s="33" t="s">
        <v>890</v>
      </c>
      <c r="AV781" s="36" t="s">
        <v>1021</v>
      </c>
      <c r="AW781" s="33" t="str">
        <f t="shared" si="153"/>
        <v>T-SOFC210-04</v>
      </c>
      <c r="AX781" s="33" t="s">
        <v>890</v>
      </c>
      <c r="AZ781" s="81" t="str">
        <f t="shared" si="149"/>
        <v xml:space="preserve"> STP-CAT.5e 4P-24AWG㎟-C</v>
      </c>
    </row>
    <row r="782" spans="1:52" s="4" customFormat="1" ht="25" hidden="1" customHeight="1">
      <c r="A782" s="60" t="str">
        <f t="shared" si="147"/>
        <v>X</v>
      </c>
      <c r="B782" s="60" t="e">
        <f t="shared" si="146"/>
        <v>#REF!</v>
      </c>
      <c r="C782" s="55" t="str">
        <f t="shared" si="150"/>
        <v>T-SOFC210-05</v>
      </c>
      <c r="D782" s="18" t="s">
        <v>657</v>
      </c>
      <c r="E782" s="51"/>
      <c r="F782" s="20" t="s">
        <v>579</v>
      </c>
      <c r="G782" s="17" t="s">
        <v>581</v>
      </c>
      <c r="H782" s="18" t="s">
        <v>548</v>
      </c>
      <c r="I782" s="18"/>
      <c r="J782" s="18">
        <v>73</v>
      </c>
      <c r="K782" s="56">
        <f t="shared" si="151"/>
        <v>6.5</v>
      </c>
      <c r="L782" s="56">
        <f t="shared" si="152"/>
        <v>33.19</v>
      </c>
      <c r="M782" s="139"/>
      <c r="N782" s="139"/>
      <c r="O782" s="18"/>
      <c r="P782" s="18"/>
      <c r="Q782" s="18"/>
      <c r="R782" s="17" t="s">
        <v>1333</v>
      </c>
      <c r="S782" s="17" t="s">
        <v>210</v>
      </c>
      <c r="T782" s="17" t="s">
        <v>1349</v>
      </c>
      <c r="U782" s="17" t="s">
        <v>1333</v>
      </c>
      <c r="V782" s="17" t="s">
        <v>203</v>
      </c>
      <c r="W782" s="17" t="s">
        <v>1284</v>
      </c>
      <c r="X782" s="17" t="str">
        <f t="shared" si="148"/>
        <v xml:space="preserve">-                                    </v>
      </c>
      <c r="Y782" s="17" t="s">
        <v>1858</v>
      </c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40"/>
      <c r="AT782" s="33" t="s">
        <v>809</v>
      </c>
      <c r="AU782" s="33" t="s">
        <v>890</v>
      </c>
      <c r="AV782" s="36" t="s">
        <v>1022</v>
      </c>
      <c r="AW782" s="33" t="str">
        <f t="shared" si="153"/>
        <v>T-SOFC210-05</v>
      </c>
      <c r="AX782" s="33" t="s">
        <v>890</v>
      </c>
      <c r="AZ782" s="81" t="str">
        <f t="shared" si="149"/>
        <v xml:space="preserve"> STP-CAT.5e 4P-24AWG㎟-C</v>
      </c>
    </row>
    <row r="783" spans="1:52" s="4" customFormat="1" ht="25" hidden="1" customHeight="1">
      <c r="A783" s="60" t="str">
        <f t="shared" si="147"/>
        <v>X</v>
      </c>
      <c r="B783" s="60" t="e">
        <f t="shared" si="146"/>
        <v>#REF!</v>
      </c>
      <c r="C783" s="55" t="str">
        <f t="shared" si="150"/>
        <v>T-WDM201-01</v>
      </c>
      <c r="D783" s="18" t="s">
        <v>657</v>
      </c>
      <c r="E783" s="51"/>
      <c r="F783" s="20" t="s">
        <v>579</v>
      </c>
      <c r="G783" s="17" t="s">
        <v>581</v>
      </c>
      <c r="H783" s="18" t="s">
        <v>580</v>
      </c>
      <c r="I783" s="18"/>
      <c r="J783" s="18">
        <v>11</v>
      </c>
      <c r="K783" s="56">
        <f t="shared" si="151"/>
        <v>6.5</v>
      </c>
      <c r="L783" s="56">
        <f t="shared" si="152"/>
        <v>33.19</v>
      </c>
      <c r="M783" s="138" t="s">
        <v>1685</v>
      </c>
      <c r="N783" s="138">
        <v>8</v>
      </c>
      <c r="O783" s="18"/>
      <c r="P783" s="18"/>
      <c r="Q783" s="18"/>
      <c r="R783" s="17" t="s">
        <v>1333</v>
      </c>
      <c r="S783" s="17" t="s">
        <v>571</v>
      </c>
      <c r="T783" s="17" t="s">
        <v>1349</v>
      </c>
      <c r="U783" s="17" t="s">
        <v>1333</v>
      </c>
      <c r="V783" s="17" t="s">
        <v>603</v>
      </c>
      <c r="W783" s="17" t="s">
        <v>1336</v>
      </c>
      <c r="X783" s="17" t="str">
        <f t="shared" si="148"/>
        <v xml:space="preserve">-                                    </v>
      </c>
      <c r="Y783" s="17" t="s">
        <v>1858</v>
      </c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40"/>
      <c r="AT783" s="33" t="s">
        <v>809</v>
      </c>
      <c r="AU783" s="33" t="s">
        <v>891</v>
      </c>
      <c r="AV783" s="36" t="s">
        <v>1014</v>
      </c>
      <c r="AW783" s="33" t="str">
        <f t="shared" si="153"/>
        <v>T-WDM201-01</v>
      </c>
      <c r="AX783" s="33" t="s">
        <v>891</v>
      </c>
      <c r="AZ783" s="81" t="str">
        <f t="shared" si="149"/>
        <v xml:space="preserve"> STP-CAT.5e 4P-24AWG㎟-C</v>
      </c>
    </row>
    <row r="784" spans="1:52" s="4" customFormat="1" ht="25" hidden="1" customHeight="1">
      <c r="A784" s="60" t="str">
        <f t="shared" si="147"/>
        <v>X</v>
      </c>
      <c r="B784" s="60" t="e">
        <f t="shared" si="146"/>
        <v>#REF!</v>
      </c>
      <c r="C784" s="55" t="str">
        <f t="shared" si="150"/>
        <v>T-WDM201-02</v>
      </c>
      <c r="D784" s="18" t="s">
        <v>659</v>
      </c>
      <c r="E784" s="51"/>
      <c r="F784" s="20" t="s">
        <v>579</v>
      </c>
      <c r="G784" s="17" t="s">
        <v>581</v>
      </c>
      <c r="H784" s="18" t="s">
        <v>580</v>
      </c>
      <c r="I784" s="18"/>
      <c r="J784" s="18">
        <v>11</v>
      </c>
      <c r="K784" s="56">
        <f t="shared" si="151"/>
        <v>6.5</v>
      </c>
      <c r="L784" s="56">
        <f t="shared" si="152"/>
        <v>33.19</v>
      </c>
      <c r="M784" s="140"/>
      <c r="N784" s="140"/>
      <c r="O784" s="18"/>
      <c r="P784" s="18"/>
      <c r="Q784" s="18"/>
      <c r="R784" s="17" t="s">
        <v>1333</v>
      </c>
      <c r="S784" s="17" t="s">
        <v>571</v>
      </c>
      <c r="T784" s="17" t="s">
        <v>1349</v>
      </c>
      <c r="U784" s="17" t="s">
        <v>1333</v>
      </c>
      <c r="V784" s="17" t="s">
        <v>603</v>
      </c>
      <c r="W784" s="17" t="s">
        <v>1336</v>
      </c>
      <c r="X784" s="17" t="str">
        <f t="shared" si="148"/>
        <v xml:space="preserve">-                                    </v>
      </c>
      <c r="Y784" s="17" t="s">
        <v>1858</v>
      </c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40"/>
      <c r="AT784" s="33" t="s">
        <v>809</v>
      </c>
      <c r="AU784" s="33" t="s">
        <v>891</v>
      </c>
      <c r="AV784" s="36" t="s">
        <v>1015</v>
      </c>
      <c r="AW784" s="33" t="str">
        <f t="shared" si="153"/>
        <v>T-WDM201-02</v>
      </c>
      <c r="AX784" s="33" t="s">
        <v>891</v>
      </c>
      <c r="AZ784" s="81" t="str">
        <f t="shared" si="149"/>
        <v xml:space="preserve"> STP-CAT.5e 4P-24AWG㎟-C</v>
      </c>
    </row>
    <row r="785" spans="1:52" s="4" customFormat="1" ht="25" hidden="1" customHeight="1">
      <c r="A785" s="60" t="str">
        <f t="shared" si="147"/>
        <v>X</v>
      </c>
      <c r="B785" s="60" t="e">
        <f t="shared" si="146"/>
        <v>#REF!</v>
      </c>
      <c r="C785" s="55" t="str">
        <f t="shared" si="150"/>
        <v>T-WDM201-03</v>
      </c>
      <c r="D785" s="18" t="s">
        <v>657</v>
      </c>
      <c r="E785" s="51"/>
      <c r="F785" s="20" t="s">
        <v>579</v>
      </c>
      <c r="G785" s="17" t="s">
        <v>581</v>
      </c>
      <c r="H785" s="18" t="s">
        <v>580</v>
      </c>
      <c r="I785" s="18"/>
      <c r="J785" s="18">
        <v>11</v>
      </c>
      <c r="K785" s="56">
        <f t="shared" si="151"/>
        <v>6.5</v>
      </c>
      <c r="L785" s="56">
        <f t="shared" si="152"/>
        <v>33.19</v>
      </c>
      <c r="M785" s="139"/>
      <c r="N785" s="139"/>
      <c r="O785" s="18"/>
      <c r="P785" s="18"/>
      <c r="Q785" s="18"/>
      <c r="R785" s="17" t="s">
        <v>1333</v>
      </c>
      <c r="S785" s="17" t="s">
        <v>571</v>
      </c>
      <c r="T785" s="17" t="s">
        <v>1349</v>
      </c>
      <c r="U785" s="17" t="s">
        <v>1333</v>
      </c>
      <c r="V785" s="17" t="s">
        <v>603</v>
      </c>
      <c r="W785" s="17" t="s">
        <v>1336</v>
      </c>
      <c r="X785" s="17" t="str">
        <f t="shared" si="148"/>
        <v xml:space="preserve">-                                    </v>
      </c>
      <c r="Y785" s="17" t="s">
        <v>1858</v>
      </c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40"/>
      <c r="AT785" s="33" t="s">
        <v>809</v>
      </c>
      <c r="AU785" s="33" t="s">
        <v>891</v>
      </c>
      <c r="AV785" s="36" t="s">
        <v>1016</v>
      </c>
      <c r="AW785" s="33" t="str">
        <f t="shared" si="153"/>
        <v>T-WDM201-03</v>
      </c>
      <c r="AX785" s="33" t="s">
        <v>891</v>
      </c>
      <c r="AZ785" s="81" t="str">
        <f t="shared" si="149"/>
        <v xml:space="preserve"> STP-CAT.5e 4P-24AWG㎟-C</v>
      </c>
    </row>
    <row r="786" spans="1:52" s="4" customFormat="1" ht="25" hidden="1" customHeight="1">
      <c r="A786" s="60" t="str">
        <f t="shared" si="147"/>
        <v>X</v>
      </c>
      <c r="B786" s="60" t="e">
        <f t="shared" ref="B786:B849" si="154">IF(C785="",B784+1,B785+1)</f>
        <v>#REF!</v>
      </c>
      <c r="C786" s="55" t="str">
        <f t="shared" si="150"/>
        <v>T-WDM202-01</v>
      </c>
      <c r="D786" s="18" t="s">
        <v>659</v>
      </c>
      <c r="E786" s="51"/>
      <c r="F786" s="20" t="s">
        <v>579</v>
      </c>
      <c r="G786" s="17" t="s">
        <v>581</v>
      </c>
      <c r="H786" s="18" t="s">
        <v>580</v>
      </c>
      <c r="I786" s="18"/>
      <c r="J786" s="18">
        <v>9</v>
      </c>
      <c r="K786" s="56">
        <f t="shared" si="151"/>
        <v>6.5</v>
      </c>
      <c r="L786" s="56">
        <f t="shared" si="152"/>
        <v>33.19</v>
      </c>
      <c r="M786" s="138" t="s">
        <v>1686</v>
      </c>
      <c r="N786" s="138">
        <v>6</v>
      </c>
      <c r="O786" s="18"/>
      <c r="P786" s="18"/>
      <c r="Q786" s="18"/>
      <c r="R786" s="17" t="s">
        <v>1333</v>
      </c>
      <c r="S786" s="17" t="s">
        <v>571</v>
      </c>
      <c r="T786" s="17" t="s">
        <v>1349</v>
      </c>
      <c r="U786" s="17" t="s">
        <v>1333</v>
      </c>
      <c r="V786" s="17" t="s">
        <v>604</v>
      </c>
      <c r="W786" s="17" t="s">
        <v>1337</v>
      </c>
      <c r="X786" s="17" t="str">
        <f t="shared" si="148"/>
        <v xml:space="preserve">-                                    </v>
      </c>
      <c r="Y786" s="17" t="s">
        <v>1858</v>
      </c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40"/>
      <c r="AT786" s="33" t="s">
        <v>809</v>
      </c>
      <c r="AU786" s="33" t="s">
        <v>892</v>
      </c>
      <c r="AV786" s="36" t="s">
        <v>1014</v>
      </c>
      <c r="AW786" s="33" t="str">
        <f t="shared" si="153"/>
        <v>T-WDM202-01</v>
      </c>
      <c r="AX786" s="33" t="s">
        <v>892</v>
      </c>
      <c r="AZ786" s="81" t="str">
        <f t="shared" si="149"/>
        <v xml:space="preserve"> STP-CAT.5e 4P-24AWG㎟-C</v>
      </c>
    </row>
    <row r="787" spans="1:52" s="4" customFormat="1" ht="25" hidden="1" customHeight="1">
      <c r="A787" s="60" t="str">
        <f t="shared" si="147"/>
        <v>X</v>
      </c>
      <c r="B787" s="60" t="e">
        <f t="shared" si="154"/>
        <v>#REF!</v>
      </c>
      <c r="C787" s="55" t="str">
        <f t="shared" si="150"/>
        <v>T-WDM202-02</v>
      </c>
      <c r="D787" s="18" t="s">
        <v>657</v>
      </c>
      <c r="E787" s="51"/>
      <c r="F787" s="20" t="s">
        <v>579</v>
      </c>
      <c r="G787" s="17" t="s">
        <v>581</v>
      </c>
      <c r="H787" s="18" t="s">
        <v>580</v>
      </c>
      <c r="I787" s="18"/>
      <c r="J787" s="18">
        <v>9</v>
      </c>
      <c r="K787" s="56">
        <f t="shared" si="151"/>
        <v>6.5</v>
      </c>
      <c r="L787" s="56">
        <f t="shared" si="152"/>
        <v>33.19</v>
      </c>
      <c r="M787" s="140"/>
      <c r="N787" s="140"/>
      <c r="O787" s="18"/>
      <c r="P787" s="18"/>
      <c r="Q787" s="18"/>
      <c r="R787" s="17" t="s">
        <v>1333</v>
      </c>
      <c r="S787" s="17" t="s">
        <v>571</v>
      </c>
      <c r="T787" s="17" t="s">
        <v>1349</v>
      </c>
      <c r="U787" s="17" t="s">
        <v>1333</v>
      </c>
      <c r="V787" s="17" t="s">
        <v>604</v>
      </c>
      <c r="W787" s="17" t="s">
        <v>1337</v>
      </c>
      <c r="X787" s="17" t="str">
        <f t="shared" si="148"/>
        <v xml:space="preserve">-                                    </v>
      </c>
      <c r="Y787" s="17" t="s">
        <v>1858</v>
      </c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40"/>
      <c r="AT787" s="33" t="s">
        <v>809</v>
      </c>
      <c r="AU787" s="33" t="s">
        <v>892</v>
      </c>
      <c r="AV787" s="36" t="s">
        <v>1015</v>
      </c>
      <c r="AW787" s="33" t="str">
        <f t="shared" si="153"/>
        <v>T-WDM202-02</v>
      </c>
      <c r="AX787" s="33" t="s">
        <v>892</v>
      </c>
      <c r="AZ787" s="81" t="str">
        <f t="shared" si="149"/>
        <v xml:space="preserve"> STP-CAT.5e 4P-24AWG㎟-C</v>
      </c>
    </row>
    <row r="788" spans="1:52" s="4" customFormat="1" ht="25" hidden="1" customHeight="1">
      <c r="A788" s="60" t="str">
        <f t="shared" si="147"/>
        <v>X</v>
      </c>
      <c r="B788" s="60" t="e">
        <f t="shared" si="154"/>
        <v>#REF!</v>
      </c>
      <c r="C788" s="55" t="str">
        <f t="shared" si="150"/>
        <v>T-WDM202-03</v>
      </c>
      <c r="D788" s="18" t="s">
        <v>659</v>
      </c>
      <c r="E788" s="51"/>
      <c r="F788" s="20" t="s">
        <v>579</v>
      </c>
      <c r="G788" s="17" t="s">
        <v>581</v>
      </c>
      <c r="H788" s="18" t="s">
        <v>580</v>
      </c>
      <c r="I788" s="18"/>
      <c r="J788" s="18">
        <v>9</v>
      </c>
      <c r="K788" s="56">
        <f t="shared" si="151"/>
        <v>6.5</v>
      </c>
      <c r="L788" s="56">
        <f t="shared" si="152"/>
        <v>33.19</v>
      </c>
      <c r="M788" s="139"/>
      <c r="N788" s="139"/>
      <c r="O788" s="18"/>
      <c r="P788" s="18"/>
      <c r="Q788" s="18"/>
      <c r="R788" s="17" t="s">
        <v>1333</v>
      </c>
      <c r="S788" s="17" t="s">
        <v>571</v>
      </c>
      <c r="T788" s="17" t="s">
        <v>1349</v>
      </c>
      <c r="U788" s="17" t="s">
        <v>1333</v>
      </c>
      <c r="V788" s="17" t="s">
        <v>604</v>
      </c>
      <c r="W788" s="17" t="s">
        <v>1337</v>
      </c>
      <c r="X788" s="17" t="str">
        <f t="shared" si="148"/>
        <v xml:space="preserve">-                                    </v>
      </c>
      <c r="Y788" s="17" t="s">
        <v>1858</v>
      </c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40"/>
      <c r="AT788" s="33" t="s">
        <v>809</v>
      </c>
      <c r="AU788" s="33" t="s">
        <v>892</v>
      </c>
      <c r="AV788" s="36" t="s">
        <v>1016</v>
      </c>
      <c r="AW788" s="33" t="str">
        <f t="shared" si="153"/>
        <v>T-WDM202-03</v>
      </c>
      <c r="AX788" s="33" t="s">
        <v>892</v>
      </c>
      <c r="AZ788" s="81" t="str">
        <f t="shared" si="149"/>
        <v xml:space="preserve"> STP-CAT.5e 4P-24AWG㎟-C</v>
      </c>
    </row>
    <row r="789" spans="1:52" s="4" customFormat="1" ht="25" hidden="1" customHeight="1">
      <c r="A789" s="60" t="str">
        <f t="shared" si="147"/>
        <v>X</v>
      </c>
      <c r="B789" s="60" t="e">
        <f t="shared" si="154"/>
        <v>#REF!</v>
      </c>
      <c r="C789" s="55" t="str">
        <f t="shared" si="150"/>
        <v>T-SOFC301-01</v>
      </c>
      <c r="D789" s="18" t="s">
        <v>659</v>
      </c>
      <c r="E789" s="51"/>
      <c r="F789" s="20" t="s">
        <v>579</v>
      </c>
      <c r="G789" s="17" t="s">
        <v>582</v>
      </c>
      <c r="H789" s="18" t="s">
        <v>580</v>
      </c>
      <c r="I789" s="18"/>
      <c r="J789" s="18">
        <v>10</v>
      </c>
      <c r="K789" s="56">
        <f t="shared" si="151"/>
        <v>6.5</v>
      </c>
      <c r="L789" s="56">
        <f t="shared" si="152"/>
        <v>33.19</v>
      </c>
      <c r="M789" s="138" t="s">
        <v>1687</v>
      </c>
      <c r="N789" s="138">
        <v>8</v>
      </c>
      <c r="O789" s="18"/>
      <c r="P789" s="18"/>
      <c r="Q789" s="18"/>
      <c r="R789" s="17" t="s">
        <v>1333</v>
      </c>
      <c r="S789" s="17" t="s">
        <v>271</v>
      </c>
      <c r="T789" s="17" t="s">
        <v>1350</v>
      </c>
      <c r="U789" s="17" t="s">
        <v>1333</v>
      </c>
      <c r="V789" s="17" t="s">
        <v>225</v>
      </c>
      <c r="W789" s="17" t="s">
        <v>1285</v>
      </c>
      <c r="X789" s="17" t="str">
        <f t="shared" si="148"/>
        <v xml:space="preserve">-                                    </v>
      </c>
      <c r="Y789" s="17" t="s">
        <v>1858</v>
      </c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40"/>
      <c r="AT789" s="33" t="s">
        <v>809</v>
      </c>
      <c r="AU789" s="33" t="s">
        <v>904</v>
      </c>
      <c r="AV789" s="36" t="s">
        <v>1014</v>
      </c>
      <c r="AW789" s="33" t="str">
        <f t="shared" si="153"/>
        <v>T-SOFC301-01</v>
      </c>
      <c r="AX789" s="33" t="s">
        <v>904</v>
      </c>
      <c r="AZ789" s="81" t="str">
        <f t="shared" si="149"/>
        <v xml:space="preserve"> STP-CAT.5e 4P-24AWG㎟-C</v>
      </c>
    </row>
    <row r="790" spans="1:52" s="4" customFormat="1" ht="25" hidden="1" customHeight="1">
      <c r="A790" s="60" t="str">
        <f t="shared" si="147"/>
        <v>X</v>
      </c>
      <c r="B790" s="60" t="e">
        <f t="shared" si="154"/>
        <v>#REF!</v>
      </c>
      <c r="C790" s="55" t="str">
        <f t="shared" si="150"/>
        <v>T-SOFC301-02</v>
      </c>
      <c r="D790" s="18" t="s">
        <v>657</v>
      </c>
      <c r="E790" s="51"/>
      <c r="F790" s="20" t="s">
        <v>579</v>
      </c>
      <c r="G790" s="17" t="s">
        <v>581</v>
      </c>
      <c r="H790" s="18" t="s">
        <v>548</v>
      </c>
      <c r="I790" s="18"/>
      <c r="J790" s="18">
        <v>10</v>
      </c>
      <c r="K790" s="56">
        <f t="shared" si="151"/>
        <v>6.5</v>
      </c>
      <c r="L790" s="56">
        <f t="shared" si="152"/>
        <v>33.19</v>
      </c>
      <c r="M790" s="140"/>
      <c r="N790" s="140"/>
      <c r="O790" s="18"/>
      <c r="P790" s="18"/>
      <c r="Q790" s="18"/>
      <c r="R790" s="17" t="s">
        <v>1333</v>
      </c>
      <c r="S790" s="17" t="s">
        <v>271</v>
      </c>
      <c r="T790" s="17" t="s">
        <v>1350</v>
      </c>
      <c r="U790" s="17" t="s">
        <v>1333</v>
      </c>
      <c r="V790" s="17" t="s">
        <v>225</v>
      </c>
      <c r="W790" s="17" t="s">
        <v>1285</v>
      </c>
      <c r="X790" s="17" t="str">
        <f t="shared" si="148"/>
        <v xml:space="preserve">-                                    </v>
      </c>
      <c r="Y790" s="17" t="s">
        <v>1858</v>
      </c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40"/>
      <c r="AT790" s="33" t="s">
        <v>809</v>
      </c>
      <c r="AU790" s="33" t="s">
        <v>904</v>
      </c>
      <c r="AV790" s="36" t="s">
        <v>1015</v>
      </c>
      <c r="AW790" s="33" t="str">
        <f t="shared" si="153"/>
        <v>T-SOFC301-02</v>
      </c>
      <c r="AX790" s="33" t="s">
        <v>904</v>
      </c>
      <c r="AZ790" s="81" t="str">
        <f t="shared" si="149"/>
        <v xml:space="preserve"> STP-CAT.5e 4P-24AWG㎟-C</v>
      </c>
    </row>
    <row r="791" spans="1:52" s="4" customFormat="1" ht="25" hidden="1" customHeight="1">
      <c r="A791" s="60" t="str">
        <f t="shared" si="147"/>
        <v>X</v>
      </c>
      <c r="B791" s="60" t="e">
        <f t="shared" si="154"/>
        <v>#REF!</v>
      </c>
      <c r="C791" s="55" t="str">
        <f t="shared" si="150"/>
        <v>T-SOFC301-03</v>
      </c>
      <c r="D791" s="18" t="s">
        <v>657</v>
      </c>
      <c r="E791" s="51"/>
      <c r="F791" s="20" t="s">
        <v>579</v>
      </c>
      <c r="G791" s="17" t="s">
        <v>581</v>
      </c>
      <c r="H791" s="18" t="s">
        <v>548</v>
      </c>
      <c r="I791" s="18"/>
      <c r="J791" s="18">
        <v>10</v>
      </c>
      <c r="K791" s="56">
        <f t="shared" si="151"/>
        <v>6.5</v>
      </c>
      <c r="L791" s="56">
        <f t="shared" si="152"/>
        <v>33.19</v>
      </c>
      <c r="M791" s="140"/>
      <c r="N791" s="140"/>
      <c r="O791" s="18"/>
      <c r="P791" s="18"/>
      <c r="Q791" s="18"/>
      <c r="R791" s="17" t="s">
        <v>1333</v>
      </c>
      <c r="S791" s="17" t="s">
        <v>271</v>
      </c>
      <c r="T791" s="17" t="s">
        <v>1350</v>
      </c>
      <c r="U791" s="17" t="s">
        <v>1333</v>
      </c>
      <c r="V791" s="17" t="s">
        <v>225</v>
      </c>
      <c r="W791" s="17" t="s">
        <v>1285</v>
      </c>
      <c r="X791" s="17" t="str">
        <f t="shared" si="148"/>
        <v xml:space="preserve">-                                    </v>
      </c>
      <c r="Y791" s="17" t="s">
        <v>1858</v>
      </c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40"/>
      <c r="AT791" s="33" t="s">
        <v>809</v>
      </c>
      <c r="AU791" s="33" t="s">
        <v>904</v>
      </c>
      <c r="AV791" s="36" t="s">
        <v>1016</v>
      </c>
      <c r="AW791" s="33" t="str">
        <f t="shared" si="153"/>
        <v>T-SOFC301-03</v>
      </c>
      <c r="AX791" s="33" t="s">
        <v>904</v>
      </c>
      <c r="AZ791" s="81" t="str">
        <f t="shared" si="149"/>
        <v xml:space="preserve"> STP-CAT.5e 4P-24AWG㎟-C</v>
      </c>
    </row>
    <row r="792" spans="1:52" s="4" customFormat="1" ht="25" hidden="1" customHeight="1">
      <c r="A792" s="60" t="str">
        <f t="shared" si="147"/>
        <v>X</v>
      </c>
      <c r="B792" s="60" t="e">
        <f t="shared" si="154"/>
        <v>#REF!</v>
      </c>
      <c r="C792" s="55" t="str">
        <f t="shared" si="150"/>
        <v>T-SOFC301-04</v>
      </c>
      <c r="D792" s="18" t="s">
        <v>657</v>
      </c>
      <c r="E792" s="51"/>
      <c r="F792" s="20" t="s">
        <v>579</v>
      </c>
      <c r="G792" s="17" t="s">
        <v>581</v>
      </c>
      <c r="H792" s="18" t="s">
        <v>548</v>
      </c>
      <c r="I792" s="18"/>
      <c r="J792" s="18">
        <v>10</v>
      </c>
      <c r="K792" s="56">
        <f t="shared" si="151"/>
        <v>6.5</v>
      </c>
      <c r="L792" s="56">
        <f t="shared" si="152"/>
        <v>33.19</v>
      </c>
      <c r="M792" s="140"/>
      <c r="N792" s="140"/>
      <c r="O792" s="18"/>
      <c r="P792" s="18"/>
      <c r="Q792" s="18"/>
      <c r="R792" s="17" t="s">
        <v>1333</v>
      </c>
      <c r="S792" s="17" t="s">
        <v>271</v>
      </c>
      <c r="T792" s="17" t="s">
        <v>1350</v>
      </c>
      <c r="U792" s="17" t="s">
        <v>1333</v>
      </c>
      <c r="V792" s="17" t="s">
        <v>225</v>
      </c>
      <c r="W792" s="17" t="s">
        <v>1285</v>
      </c>
      <c r="X792" s="17" t="str">
        <f t="shared" si="148"/>
        <v xml:space="preserve">-                                    </v>
      </c>
      <c r="Y792" s="17" t="s">
        <v>1858</v>
      </c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40"/>
      <c r="AT792" s="33" t="s">
        <v>809</v>
      </c>
      <c r="AU792" s="33" t="s">
        <v>904</v>
      </c>
      <c r="AV792" s="36" t="s">
        <v>1021</v>
      </c>
      <c r="AW792" s="33" t="str">
        <f t="shared" si="153"/>
        <v>T-SOFC301-04</v>
      </c>
      <c r="AX792" s="33" t="s">
        <v>904</v>
      </c>
      <c r="AZ792" s="81" t="str">
        <f t="shared" si="149"/>
        <v xml:space="preserve"> STP-CAT.5e 4P-24AWG㎟-C</v>
      </c>
    </row>
    <row r="793" spans="1:52" s="4" customFormat="1" ht="25" hidden="1" customHeight="1">
      <c r="A793" s="60" t="str">
        <f t="shared" si="147"/>
        <v>X</v>
      </c>
      <c r="B793" s="60" t="e">
        <f t="shared" si="154"/>
        <v>#REF!</v>
      </c>
      <c r="C793" s="55" t="str">
        <f t="shared" si="150"/>
        <v>T-SOFC301-05</v>
      </c>
      <c r="D793" s="18" t="s">
        <v>657</v>
      </c>
      <c r="E793" s="51"/>
      <c r="F793" s="20" t="s">
        <v>579</v>
      </c>
      <c r="G793" s="17" t="s">
        <v>581</v>
      </c>
      <c r="H793" s="18" t="s">
        <v>548</v>
      </c>
      <c r="I793" s="18"/>
      <c r="J793" s="18">
        <v>10</v>
      </c>
      <c r="K793" s="56">
        <f t="shared" si="151"/>
        <v>6.5</v>
      </c>
      <c r="L793" s="56">
        <f t="shared" si="152"/>
        <v>33.19</v>
      </c>
      <c r="M793" s="139"/>
      <c r="N793" s="139"/>
      <c r="O793" s="18"/>
      <c r="P793" s="18"/>
      <c r="Q793" s="18"/>
      <c r="R793" s="17" t="s">
        <v>1333</v>
      </c>
      <c r="S793" s="17" t="s">
        <v>271</v>
      </c>
      <c r="T793" s="17" t="s">
        <v>1350</v>
      </c>
      <c r="U793" s="17" t="s">
        <v>1333</v>
      </c>
      <c r="V793" s="17" t="s">
        <v>225</v>
      </c>
      <c r="W793" s="17" t="s">
        <v>1285</v>
      </c>
      <c r="X793" s="17" t="str">
        <f t="shared" si="148"/>
        <v xml:space="preserve">-                                    </v>
      </c>
      <c r="Y793" s="17" t="s">
        <v>1858</v>
      </c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40"/>
      <c r="AT793" s="33" t="s">
        <v>809</v>
      </c>
      <c r="AU793" s="33" t="s">
        <v>904</v>
      </c>
      <c r="AV793" s="36" t="s">
        <v>1022</v>
      </c>
      <c r="AW793" s="33" t="str">
        <f t="shared" si="153"/>
        <v>T-SOFC301-05</v>
      </c>
      <c r="AX793" s="33" t="s">
        <v>904</v>
      </c>
      <c r="AZ793" s="81" t="str">
        <f t="shared" si="149"/>
        <v xml:space="preserve"> STP-CAT.5e 4P-24AWG㎟-C</v>
      </c>
    </row>
    <row r="794" spans="1:52" s="4" customFormat="1" ht="25" hidden="1" customHeight="1">
      <c r="A794" s="60" t="str">
        <f t="shared" si="147"/>
        <v>X</v>
      </c>
      <c r="B794" s="60" t="e">
        <f t="shared" si="154"/>
        <v>#REF!</v>
      </c>
      <c r="C794" s="55" t="str">
        <f t="shared" si="150"/>
        <v>T-SOFC302-01</v>
      </c>
      <c r="D794" s="18" t="s">
        <v>657</v>
      </c>
      <c r="E794" s="51"/>
      <c r="F794" s="20" t="s">
        <v>579</v>
      </c>
      <c r="G794" s="17" t="s">
        <v>582</v>
      </c>
      <c r="H794" s="18" t="s">
        <v>580</v>
      </c>
      <c r="I794" s="18"/>
      <c r="J794" s="18">
        <v>17</v>
      </c>
      <c r="K794" s="56">
        <f t="shared" si="151"/>
        <v>6.5</v>
      </c>
      <c r="L794" s="56">
        <f t="shared" si="152"/>
        <v>33.19</v>
      </c>
      <c r="M794" s="138" t="s">
        <v>1688</v>
      </c>
      <c r="N794" s="138">
        <v>10</v>
      </c>
      <c r="O794" s="18"/>
      <c r="P794" s="18"/>
      <c r="Q794" s="18"/>
      <c r="R794" s="17" t="s">
        <v>1333</v>
      </c>
      <c r="S794" s="17" t="s">
        <v>271</v>
      </c>
      <c r="T794" s="17" t="s">
        <v>1350</v>
      </c>
      <c r="U794" s="17" t="s">
        <v>1333</v>
      </c>
      <c r="V794" s="17" t="s">
        <v>232</v>
      </c>
      <c r="W794" s="17" t="s">
        <v>1286</v>
      </c>
      <c r="X794" s="17" t="str">
        <f t="shared" si="148"/>
        <v xml:space="preserve">-                                    </v>
      </c>
      <c r="Y794" s="17" t="s">
        <v>1858</v>
      </c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40"/>
      <c r="AT794" s="33" t="s">
        <v>809</v>
      </c>
      <c r="AU794" s="33" t="s">
        <v>905</v>
      </c>
      <c r="AV794" s="36" t="s">
        <v>1014</v>
      </c>
      <c r="AW794" s="33" t="str">
        <f t="shared" si="153"/>
        <v>T-SOFC302-01</v>
      </c>
      <c r="AX794" s="33" t="s">
        <v>905</v>
      </c>
      <c r="AZ794" s="81" t="str">
        <f t="shared" si="149"/>
        <v xml:space="preserve"> STP-CAT.5e 4P-24AWG㎟-C</v>
      </c>
    </row>
    <row r="795" spans="1:52" s="4" customFormat="1" ht="25" hidden="1" customHeight="1">
      <c r="A795" s="60" t="str">
        <f t="shared" si="147"/>
        <v>X</v>
      </c>
      <c r="B795" s="60" t="e">
        <f t="shared" si="154"/>
        <v>#REF!</v>
      </c>
      <c r="C795" s="55" t="str">
        <f t="shared" si="150"/>
        <v>T-SOFC302-02</v>
      </c>
      <c r="D795" s="18" t="s">
        <v>657</v>
      </c>
      <c r="E795" s="51"/>
      <c r="F795" s="20" t="s">
        <v>579</v>
      </c>
      <c r="G795" s="17" t="s">
        <v>581</v>
      </c>
      <c r="H795" s="18" t="s">
        <v>548</v>
      </c>
      <c r="I795" s="18"/>
      <c r="J795" s="18">
        <v>17</v>
      </c>
      <c r="K795" s="56">
        <f t="shared" si="151"/>
        <v>6.5</v>
      </c>
      <c r="L795" s="56">
        <f t="shared" si="152"/>
        <v>33.19</v>
      </c>
      <c r="M795" s="140"/>
      <c r="N795" s="140"/>
      <c r="O795" s="18"/>
      <c r="P795" s="18"/>
      <c r="Q795" s="18"/>
      <c r="R795" s="17" t="s">
        <v>1333</v>
      </c>
      <c r="S795" s="17" t="s">
        <v>271</v>
      </c>
      <c r="T795" s="17" t="s">
        <v>1350</v>
      </c>
      <c r="U795" s="17" t="s">
        <v>1333</v>
      </c>
      <c r="V795" s="17" t="s">
        <v>232</v>
      </c>
      <c r="W795" s="17" t="s">
        <v>1286</v>
      </c>
      <c r="X795" s="17" t="str">
        <f t="shared" si="148"/>
        <v xml:space="preserve">-                                    </v>
      </c>
      <c r="Y795" s="17" t="s">
        <v>1858</v>
      </c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40"/>
      <c r="AT795" s="33" t="s">
        <v>809</v>
      </c>
      <c r="AU795" s="33" t="s">
        <v>905</v>
      </c>
      <c r="AV795" s="36" t="s">
        <v>1015</v>
      </c>
      <c r="AW795" s="33" t="str">
        <f t="shared" si="153"/>
        <v>T-SOFC302-02</v>
      </c>
      <c r="AX795" s="33" t="s">
        <v>905</v>
      </c>
      <c r="AZ795" s="81" t="str">
        <f t="shared" si="149"/>
        <v xml:space="preserve"> STP-CAT.5e 4P-24AWG㎟-C</v>
      </c>
    </row>
    <row r="796" spans="1:52" s="4" customFormat="1" ht="25" hidden="1" customHeight="1">
      <c r="A796" s="60" t="str">
        <f t="shared" si="147"/>
        <v>X</v>
      </c>
      <c r="B796" s="60" t="e">
        <f t="shared" si="154"/>
        <v>#REF!</v>
      </c>
      <c r="C796" s="55" t="str">
        <f t="shared" si="150"/>
        <v>T-SOFC302-03</v>
      </c>
      <c r="D796" s="18" t="s">
        <v>657</v>
      </c>
      <c r="E796" s="51"/>
      <c r="F796" s="20" t="s">
        <v>579</v>
      </c>
      <c r="G796" s="17" t="s">
        <v>581</v>
      </c>
      <c r="H796" s="18" t="s">
        <v>548</v>
      </c>
      <c r="I796" s="18"/>
      <c r="J796" s="18">
        <v>17</v>
      </c>
      <c r="K796" s="56">
        <f t="shared" si="151"/>
        <v>6.5</v>
      </c>
      <c r="L796" s="56">
        <f t="shared" si="152"/>
        <v>33.19</v>
      </c>
      <c r="M796" s="140"/>
      <c r="N796" s="140"/>
      <c r="O796" s="18"/>
      <c r="P796" s="18"/>
      <c r="Q796" s="18"/>
      <c r="R796" s="17" t="s">
        <v>1333</v>
      </c>
      <c r="S796" s="17" t="s">
        <v>271</v>
      </c>
      <c r="T796" s="17" t="s">
        <v>1350</v>
      </c>
      <c r="U796" s="17" t="s">
        <v>1333</v>
      </c>
      <c r="V796" s="17" t="s">
        <v>232</v>
      </c>
      <c r="W796" s="17" t="s">
        <v>1286</v>
      </c>
      <c r="X796" s="17" t="str">
        <f t="shared" si="148"/>
        <v xml:space="preserve">-                                    </v>
      </c>
      <c r="Y796" s="17" t="s">
        <v>1858</v>
      </c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40"/>
      <c r="AT796" s="33" t="s">
        <v>809</v>
      </c>
      <c r="AU796" s="33" t="s">
        <v>905</v>
      </c>
      <c r="AV796" s="36" t="s">
        <v>1016</v>
      </c>
      <c r="AW796" s="33" t="str">
        <f t="shared" si="153"/>
        <v>T-SOFC302-03</v>
      </c>
      <c r="AX796" s="33" t="s">
        <v>905</v>
      </c>
      <c r="AZ796" s="81" t="str">
        <f t="shared" si="149"/>
        <v xml:space="preserve"> STP-CAT.5e 4P-24AWG㎟-C</v>
      </c>
    </row>
    <row r="797" spans="1:52" s="4" customFormat="1" ht="25" hidden="1" customHeight="1">
      <c r="A797" s="60" t="str">
        <f t="shared" si="147"/>
        <v>X</v>
      </c>
      <c r="B797" s="60" t="e">
        <f t="shared" si="154"/>
        <v>#REF!</v>
      </c>
      <c r="C797" s="55" t="str">
        <f t="shared" si="150"/>
        <v>T-SOFC302-04</v>
      </c>
      <c r="D797" s="18" t="s">
        <v>657</v>
      </c>
      <c r="E797" s="51"/>
      <c r="F797" s="20" t="s">
        <v>579</v>
      </c>
      <c r="G797" s="17" t="s">
        <v>581</v>
      </c>
      <c r="H797" s="18" t="s">
        <v>548</v>
      </c>
      <c r="I797" s="18"/>
      <c r="J797" s="18">
        <v>17</v>
      </c>
      <c r="K797" s="56">
        <f t="shared" si="151"/>
        <v>6.5</v>
      </c>
      <c r="L797" s="56">
        <f t="shared" si="152"/>
        <v>33.19</v>
      </c>
      <c r="M797" s="140"/>
      <c r="N797" s="140"/>
      <c r="O797" s="18"/>
      <c r="P797" s="18"/>
      <c r="Q797" s="18"/>
      <c r="R797" s="17" t="s">
        <v>1333</v>
      </c>
      <c r="S797" s="17" t="s">
        <v>271</v>
      </c>
      <c r="T797" s="17" t="s">
        <v>1350</v>
      </c>
      <c r="U797" s="17" t="s">
        <v>1333</v>
      </c>
      <c r="V797" s="17" t="s">
        <v>232</v>
      </c>
      <c r="W797" s="17" t="s">
        <v>1286</v>
      </c>
      <c r="X797" s="17" t="str">
        <f t="shared" si="148"/>
        <v xml:space="preserve">-                                    </v>
      </c>
      <c r="Y797" s="17" t="s">
        <v>1858</v>
      </c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40"/>
      <c r="AT797" s="33" t="s">
        <v>809</v>
      </c>
      <c r="AU797" s="33" t="s">
        <v>905</v>
      </c>
      <c r="AV797" s="36" t="s">
        <v>1021</v>
      </c>
      <c r="AW797" s="33" t="str">
        <f t="shared" si="153"/>
        <v>T-SOFC302-04</v>
      </c>
      <c r="AX797" s="33" t="s">
        <v>905</v>
      </c>
      <c r="AZ797" s="81" t="str">
        <f t="shared" si="149"/>
        <v xml:space="preserve"> STP-CAT.5e 4P-24AWG㎟-C</v>
      </c>
    </row>
    <row r="798" spans="1:52" s="4" customFormat="1" ht="25" hidden="1" customHeight="1">
      <c r="A798" s="60" t="str">
        <f t="shared" si="147"/>
        <v>X</v>
      </c>
      <c r="B798" s="60" t="e">
        <f t="shared" si="154"/>
        <v>#REF!</v>
      </c>
      <c r="C798" s="55" t="str">
        <f t="shared" si="150"/>
        <v>T-SOFC302-05</v>
      </c>
      <c r="D798" s="18" t="s">
        <v>657</v>
      </c>
      <c r="E798" s="51"/>
      <c r="F798" s="20" t="s">
        <v>579</v>
      </c>
      <c r="G798" s="17" t="s">
        <v>581</v>
      </c>
      <c r="H798" s="18" t="s">
        <v>548</v>
      </c>
      <c r="I798" s="18"/>
      <c r="J798" s="18">
        <v>17</v>
      </c>
      <c r="K798" s="56">
        <f t="shared" si="151"/>
        <v>6.5</v>
      </c>
      <c r="L798" s="56">
        <f t="shared" si="152"/>
        <v>33.19</v>
      </c>
      <c r="M798" s="139"/>
      <c r="N798" s="139"/>
      <c r="O798" s="18"/>
      <c r="P798" s="18"/>
      <c r="Q798" s="18"/>
      <c r="R798" s="17" t="s">
        <v>1333</v>
      </c>
      <c r="S798" s="17" t="s">
        <v>271</v>
      </c>
      <c r="T798" s="17" t="s">
        <v>1350</v>
      </c>
      <c r="U798" s="17" t="s">
        <v>1333</v>
      </c>
      <c r="V798" s="17" t="s">
        <v>232</v>
      </c>
      <c r="W798" s="17" t="s">
        <v>1286</v>
      </c>
      <c r="X798" s="17" t="str">
        <f t="shared" si="148"/>
        <v xml:space="preserve">-                                    </v>
      </c>
      <c r="Y798" s="17" t="s">
        <v>1858</v>
      </c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40"/>
      <c r="AT798" s="33" t="s">
        <v>809</v>
      </c>
      <c r="AU798" s="33" t="s">
        <v>905</v>
      </c>
      <c r="AV798" s="36" t="s">
        <v>1022</v>
      </c>
      <c r="AW798" s="33" t="str">
        <f t="shared" si="153"/>
        <v>T-SOFC302-05</v>
      </c>
      <c r="AX798" s="33" t="s">
        <v>905</v>
      </c>
      <c r="AZ798" s="81" t="str">
        <f t="shared" si="149"/>
        <v xml:space="preserve"> STP-CAT.5e 4P-24AWG㎟-C</v>
      </c>
    </row>
    <row r="799" spans="1:52" s="4" customFormat="1" ht="25" hidden="1" customHeight="1">
      <c r="A799" s="60" t="str">
        <f t="shared" si="147"/>
        <v>X</v>
      </c>
      <c r="B799" s="60" t="e">
        <f t="shared" si="154"/>
        <v>#REF!</v>
      </c>
      <c r="C799" s="55" t="str">
        <f t="shared" si="150"/>
        <v>T-SOFC303-01</v>
      </c>
      <c r="D799" s="18" t="s">
        <v>660</v>
      </c>
      <c r="E799" s="51"/>
      <c r="F799" s="20" t="s">
        <v>579</v>
      </c>
      <c r="G799" s="17" t="s">
        <v>582</v>
      </c>
      <c r="H799" s="18" t="s">
        <v>580</v>
      </c>
      <c r="I799" s="18"/>
      <c r="J799" s="18">
        <v>24</v>
      </c>
      <c r="K799" s="56">
        <f t="shared" si="151"/>
        <v>6.5</v>
      </c>
      <c r="L799" s="56">
        <f t="shared" si="152"/>
        <v>33.19</v>
      </c>
      <c r="M799" s="138" t="s">
        <v>1689</v>
      </c>
      <c r="N799" s="138">
        <v>14</v>
      </c>
      <c r="O799" s="18"/>
      <c r="P799" s="18"/>
      <c r="Q799" s="18"/>
      <c r="R799" s="17" t="s">
        <v>1333</v>
      </c>
      <c r="S799" s="17" t="s">
        <v>271</v>
      </c>
      <c r="T799" s="17" t="s">
        <v>1350</v>
      </c>
      <c r="U799" s="17" t="s">
        <v>1333</v>
      </c>
      <c r="V799" s="17" t="s">
        <v>237</v>
      </c>
      <c r="W799" s="17" t="s">
        <v>1287</v>
      </c>
      <c r="X799" s="17" t="str">
        <f t="shared" si="148"/>
        <v xml:space="preserve">-                                    </v>
      </c>
      <c r="Y799" s="17" t="s">
        <v>1858</v>
      </c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40"/>
      <c r="AT799" s="33" t="s">
        <v>809</v>
      </c>
      <c r="AU799" s="33" t="s">
        <v>906</v>
      </c>
      <c r="AV799" s="36" t="s">
        <v>1014</v>
      </c>
      <c r="AW799" s="33" t="str">
        <f t="shared" si="153"/>
        <v>T-SOFC303-01</v>
      </c>
      <c r="AX799" s="33" t="s">
        <v>906</v>
      </c>
      <c r="AZ799" s="81" t="str">
        <f t="shared" si="149"/>
        <v xml:space="preserve"> STP-CAT.5e 4P-24AWG㎟-C</v>
      </c>
    </row>
    <row r="800" spans="1:52" s="4" customFormat="1" ht="25" hidden="1" customHeight="1">
      <c r="A800" s="60" t="str">
        <f t="shared" si="147"/>
        <v>X</v>
      </c>
      <c r="B800" s="60" t="e">
        <f t="shared" si="154"/>
        <v>#REF!</v>
      </c>
      <c r="C800" s="55" t="str">
        <f t="shared" si="150"/>
        <v>T-SOFC303-02</v>
      </c>
      <c r="D800" s="18" t="s">
        <v>657</v>
      </c>
      <c r="E800" s="51"/>
      <c r="F800" s="20" t="s">
        <v>579</v>
      </c>
      <c r="G800" s="17" t="s">
        <v>581</v>
      </c>
      <c r="H800" s="18" t="s">
        <v>548</v>
      </c>
      <c r="I800" s="18"/>
      <c r="J800" s="18">
        <v>24</v>
      </c>
      <c r="K800" s="56">
        <f t="shared" si="151"/>
        <v>6.5</v>
      </c>
      <c r="L800" s="56">
        <f t="shared" si="152"/>
        <v>33.19</v>
      </c>
      <c r="M800" s="140"/>
      <c r="N800" s="140"/>
      <c r="O800" s="18"/>
      <c r="P800" s="18"/>
      <c r="Q800" s="18"/>
      <c r="R800" s="17" t="s">
        <v>1333</v>
      </c>
      <c r="S800" s="17" t="s">
        <v>271</v>
      </c>
      <c r="T800" s="17" t="s">
        <v>1350</v>
      </c>
      <c r="U800" s="17" t="s">
        <v>1333</v>
      </c>
      <c r="V800" s="17" t="s">
        <v>237</v>
      </c>
      <c r="W800" s="17" t="s">
        <v>1287</v>
      </c>
      <c r="X800" s="17" t="str">
        <f t="shared" si="148"/>
        <v xml:space="preserve">-                                    </v>
      </c>
      <c r="Y800" s="17" t="s">
        <v>1858</v>
      </c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40"/>
      <c r="AT800" s="33" t="s">
        <v>809</v>
      </c>
      <c r="AU800" s="33" t="s">
        <v>906</v>
      </c>
      <c r="AV800" s="36" t="s">
        <v>1015</v>
      </c>
      <c r="AW800" s="33" t="str">
        <f t="shared" si="153"/>
        <v>T-SOFC303-02</v>
      </c>
      <c r="AX800" s="33" t="s">
        <v>906</v>
      </c>
      <c r="AZ800" s="81" t="str">
        <f t="shared" si="149"/>
        <v xml:space="preserve"> STP-CAT.5e 4P-24AWG㎟-C</v>
      </c>
    </row>
    <row r="801" spans="1:52" s="4" customFormat="1" ht="25" hidden="1" customHeight="1">
      <c r="A801" s="60" t="str">
        <f t="shared" si="147"/>
        <v>X</v>
      </c>
      <c r="B801" s="60" t="e">
        <f t="shared" si="154"/>
        <v>#REF!</v>
      </c>
      <c r="C801" s="55" t="str">
        <f t="shared" si="150"/>
        <v>T-SOFC303-03</v>
      </c>
      <c r="D801" s="18" t="s">
        <v>657</v>
      </c>
      <c r="E801" s="51"/>
      <c r="F801" s="20" t="s">
        <v>579</v>
      </c>
      <c r="G801" s="17" t="s">
        <v>581</v>
      </c>
      <c r="H801" s="18" t="s">
        <v>548</v>
      </c>
      <c r="I801" s="18"/>
      <c r="J801" s="18">
        <v>24</v>
      </c>
      <c r="K801" s="56">
        <f t="shared" si="151"/>
        <v>6.5</v>
      </c>
      <c r="L801" s="56">
        <f t="shared" si="152"/>
        <v>33.19</v>
      </c>
      <c r="M801" s="140"/>
      <c r="N801" s="140"/>
      <c r="O801" s="18"/>
      <c r="P801" s="18"/>
      <c r="Q801" s="18"/>
      <c r="R801" s="17" t="s">
        <v>1333</v>
      </c>
      <c r="S801" s="17" t="s">
        <v>271</v>
      </c>
      <c r="T801" s="17" t="s">
        <v>1350</v>
      </c>
      <c r="U801" s="17" t="s">
        <v>1333</v>
      </c>
      <c r="V801" s="17" t="s">
        <v>237</v>
      </c>
      <c r="W801" s="17" t="s">
        <v>1287</v>
      </c>
      <c r="X801" s="17" t="str">
        <f t="shared" si="148"/>
        <v xml:space="preserve">-                                    </v>
      </c>
      <c r="Y801" s="17" t="s">
        <v>1858</v>
      </c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40"/>
      <c r="AT801" s="33" t="s">
        <v>809</v>
      </c>
      <c r="AU801" s="33" t="s">
        <v>906</v>
      </c>
      <c r="AV801" s="36" t="s">
        <v>1016</v>
      </c>
      <c r="AW801" s="33" t="str">
        <f t="shared" si="153"/>
        <v>T-SOFC303-03</v>
      </c>
      <c r="AX801" s="33" t="s">
        <v>906</v>
      </c>
      <c r="AZ801" s="81" t="str">
        <f t="shared" si="149"/>
        <v xml:space="preserve"> STP-CAT.5e 4P-24AWG㎟-C</v>
      </c>
    </row>
    <row r="802" spans="1:52" s="4" customFormat="1" ht="25" hidden="1" customHeight="1">
      <c r="A802" s="60" t="str">
        <f t="shared" si="147"/>
        <v>X</v>
      </c>
      <c r="B802" s="60" t="e">
        <f t="shared" si="154"/>
        <v>#REF!</v>
      </c>
      <c r="C802" s="55" t="str">
        <f t="shared" si="150"/>
        <v>T-SOFC303-04</v>
      </c>
      <c r="D802" s="18" t="s">
        <v>657</v>
      </c>
      <c r="E802" s="51"/>
      <c r="F802" s="20" t="s">
        <v>579</v>
      </c>
      <c r="G802" s="17" t="s">
        <v>581</v>
      </c>
      <c r="H802" s="18" t="s">
        <v>548</v>
      </c>
      <c r="I802" s="18"/>
      <c r="J802" s="18">
        <v>24</v>
      </c>
      <c r="K802" s="56">
        <f t="shared" si="151"/>
        <v>6.5</v>
      </c>
      <c r="L802" s="56">
        <f t="shared" si="152"/>
        <v>33.19</v>
      </c>
      <c r="M802" s="140"/>
      <c r="N802" s="140"/>
      <c r="O802" s="18"/>
      <c r="P802" s="18"/>
      <c r="Q802" s="18"/>
      <c r="R802" s="17" t="s">
        <v>1333</v>
      </c>
      <c r="S802" s="17" t="s">
        <v>271</v>
      </c>
      <c r="T802" s="17" t="s">
        <v>1350</v>
      </c>
      <c r="U802" s="17" t="s">
        <v>1333</v>
      </c>
      <c r="V802" s="17" t="s">
        <v>237</v>
      </c>
      <c r="W802" s="17" t="s">
        <v>1287</v>
      </c>
      <c r="X802" s="17" t="str">
        <f t="shared" si="148"/>
        <v xml:space="preserve">-                                    </v>
      </c>
      <c r="Y802" s="17" t="s">
        <v>1858</v>
      </c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40"/>
      <c r="AT802" s="33" t="s">
        <v>809</v>
      </c>
      <c r="AU802" s="33" t="s">
        <v>906</v>
      </c>
      <c r="AV802" s="36" t="s">
        <v>1021</v>
      </c>
      <c r="AW802" s="33" t="str">
        <f t="shared" si="153"/>
        <v>T-SOFC303-04</v>
      </c>
      <c r="AX802" s="33" t="s">
        <v>906</v>
      </c>
      <c r="AZ802" s="81" t="str">
        <f t="shared" si="149"/>
        <v xml:space="preserve"> STP-CAT.5e 4P-24AWG㎟-C</v>
      </c>
    </row>
    <row r="803" spans="1:52" s="4" customFormat="1" ht="25" hidden="1" customHeight="1">
      <c r="A803" s="60" t="str">
        <f t="shared" si="147"/>
        <v>X</v>
      </c>
      <c r="B803" s="60" t="e">
        <f t="shared" si="154"/>
        <v>#REF!</v>
      </c>
      <c r="C803" s="55" t="str">
        <f t="shared" si="150"/>
        <v>T-SOFC303-05</v>
      </c>
      <c r="D803" s="18" t="s">
        <v>657</v>
      </c>
      <c r="E803" s="51"/>
      <c r="F803" s="20" t="s">
        <v>579</v>
      </c>
      <c r="G803" s="17" t="s">
        <v>581</v>
      </c>
      <c r="H803" s="18" t="s">
        <v>548</v>
      </c>
      <c r="I803" s="18"/>
      <c r="J803" s="18">
        <v>24</v>
      </c>
      <c r="K803" s="56">
        <f t="shared" si="151"/>
        <v>6.5</v>
      </c>
      <c r="L803" s="56">
        <f t="shared" si="152"/>
        <v>33.19</v>
      </c>
      <c r="M803" s="139"/>
      <c r="N803" s="139"/>
      <c r="O803" s="18"/>
      <c r="P803" s="18"/>
      <c r="Q803" s="18"/>
      <c r="R803" s="17" t="s">
        <v>1333</v>
      </c>
      <c r="S803" s="17" t="s">
        <v>271</v>
      </c>
      <c r="T803" s="17" t="s">
        <v>1350</v>
      </c>
      <c r="U803" s="17" t="s">
        <v>1333</v>
      </c>
      <c r="V803" s="17" t="s">
        <v>237</v>
      </c>
      <c r="W803" s="17" t="s">
        <v>1287</v>
      </c>
      <c r="X803" s="17" t="str">
        <f t="shared" si="148"/>
        <v xml:space="preserve">-                                    </v>
      </c>
      <c r="Y803" s="17" t="s">
        <v>1858</v>
      </c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40"/>
      <c r="AT803" s="33" t="s">
        <v>809</v>
      </c>
      <c r="AU803" s="33" t="s">
        <v>906</v>
      </c>
      <c r="AV803" s="36" t="s">
        <v>1022</v>
      </c>
      <c r="AW803" s="33" t="str">
        <f t="shared" si="153"/>
        <v>T-SOFC303-05</v>
      </c>
      <c r="AX803" s="33" t="s">
        <v>906</v>
      </c>
      <c r="AZ803" s="81" t="str">
        <f t="shared" si="149"/>
        <v xml:space="preserve"> STP-CAT.5e 4P-24AWG㎟-C</v>
      </c>
    </row>
    <row r="804" spans="1:52" s="4" customFormat="1" ht="25" hidden="1" customHeight="1">
      <c r="A804" s="60" t="str">
        <f t="shared" si="147"/>
        <v>X</v>
      </c>
      <c r="B804" s="60" t="e">
        <f t="shared" si="154"/>
        <v>#REF!</v>
      </c>
      <c r="C804" s="55" t="str">
        <f t="shared" si="150"/>
        <v>T-SOFC304-01</v>
      </c>
      <c r="D804" s="18" t="s">
        <v>659</v>
      </c>
      <c r="E804" s="51"/>
      <c r="F804" s="20" t="s">
        <v>579</v>
      </c>
      <c r="G804" s="17" t="s">
        <v>582</v>
      </c>
      <c r="H804" s="18" t="s">
        <v>580</v>
      </c>
      <c r="I804" s="18"/>
      <c r="J804" s="18">
        <v>31</v>
      </c>
      <c r="K804" s="56">
        <f t="shared" si="151"/>
        <v>6.5</v>
      </c>
      <c r="L804" s="56">
        <f t="shared" si="152"/>
        <v>33.19</v>
      </c>
      <c r="M804" s="138" t="s">
        <v>1690</v>
      </c>
      <c r="N804" s="138">
        <v>16</v>
      </c>
      <c r="O804" s="18"/>
      <c r="P804" s="18"/>
      <c r="Q804" s="18"/>
      <c r="R804" s="17" t="s">
        <v>1333</v>
      </c>
      <c r="S804" s="17" t="s">
        <v>271</v>
      </c>
      <c r="T804" s="17" t="s">
        <v>1350</v>
      </c>
      <c r="U804" s="17" t="s">
        <v>1333</v>
      </c>
      <c r="V804" s="17" t="s">
        <v>242</v>
      </c>
      <c r="W804" s="17" t="s">
        <v>1288</v>
      </c>
      <c r="X804" s="17" t="str">
        <f t="shared" si="148"/>
        <v xml:space="preserve">-                                    </v>
      </c>
      <c r="Y804" s="17" t="s">
        <v>1858</v>
      </c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40"/>
      <c r="AT804" s="33" t="s">
        <v>809</v>
      </c>
      <c r="AU804" s="33" t="s">
        <v>907</v>
      </c>
      <c r="AV804" s="36" t="s">
        <v>1014</v>
      </c>
      <c r="AW804" s="33" t="str">
        <f t="shared" si="153"/>
        <v>T-SOFC304-01</v>
      </c>
      <c r="AX804" s="33" t="s">
        <v>907</v>
      </c>
      <c r="AZ804" s="81" t="str">
        <f t="shared" si="149"/>
        <v xml:space="preserve"> STP-CAT.5e 4P-24AWG㎟-C</v>
      </c>
    </row>
    <row r="805" spans="1:52" s="4" customFormat="1" ht="25" hidden="1" customHeight="1">
      <c r="A805" s="60" t="str">
        <f t="shared" si="147"/>
        <v>X</v>
      </c>
      <c r="B805" s="60" t="e">
        <f t="shared" si="154"/>
        <v>#REF!</v>
      </c>
      <c r="C805" s="55" t="str">
        <f t="shared" si="150"/>
        <v>T-SOFC304-02</v>
      </c>
      <c r="D805" s="18" t="s">
        <v>657</v>
      </c>
      <c r="E805" s="51"/>
      <c r="F805" s="20" t="s">
        <v>579</v>
      </c>
      <c r="G805" s="17" t="s">
        <v>581</v>
      </c>
      <c r="H805" s="18" t="s">
        <v>548</v>
      </c>
      <c r="I805" s="18"/>
      <c r="J805" s="18">
        <v>31</v>
      </c>
      <c r="K805" s="56">
        <f t="shared" si="151"/>
        <v>6.5</v>
      </c>
      <c r="L805" s="56">
        <f t="shared" si="152"/>
        <v>33.19</v>
      </c>
      <c r="M805" s="140"/>
      <c r="N805" s="140"/>
      <c r="O805" s="18"/>
      <c r="P805" s="18"/>
      <c r="Q805" s="18"/>
      <c r="R805" s="17" t="s">
        <v>1333</v>
      </c>
      <c r="S805" s="17" t="s">
        <v>271</v>
      </c>
      <c r="T805" s="17" t="s">
        <v>1350</v>
      </c>
      <c r="U805" s="17" t="s">
        <v>1333</v>
      </c>
      <c r="V805" s="17" t="s">
        <v>242</v>
      </c>
      <c r="W805" s="17" t="s">
        <v>1288</v>
      </c>
      <c r="X805" s="17" t="str">
        <f t="shared" si="148"/>
        <v xml:space="preserve">-                                    </v>
      </c>
      <c r="Y805" s="17" t="s">
        <v>1858</v>
      </c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40"/>
      <c r="AT805" s="33" t="s">
        <v>809</v>
      </c>
      <c r="AU805" s="33" t="s">
        <v>907</v>
      </c>
      <c r="AV805" s="36" t="s">
        <v>1015</v>
      </c>
      <c r="AW805" s="33" t="str">
        <f t="shared" si="153"/>
        <v>T-SOFC304-02</v>
      </c>
      <c r="AX805" s="33" t="s">
        <v>907</v>
      </c>
      <c r="AZ805" s="81" t="str">
        <f t="shared" si="149"/>
        <v xml:space="preserve"> STP-CAT.5e 4P-24AWG㎟-C</v>
      </c>
    </row>
    <row r="806" spans="1:52" s="4" customFormat="1" ht="25" hidden="1" customHeight="1">
      <c r="A806" s="60" t="str">
        <f t="shared" si="147"/>
        <v>X</v>
      </c>
      <c r="B806" s="60" t="e">
        <f t="shared" si="154"/>
        <v>#REF!</v>
      </c>
      <c r="C806" s="55" t="str">
        <f t="shared" si="150"/>
        <v>T-SOFC304-03</v>
      </c>
      <c r="D806" s="18" t="s">
        <v>657</v>
      </c>
      <c r="E806" s="51"/>
      <c r="F806" s="20" t="s">
        <v>579</v>
      </c>
      <c r="G806" s="17" t="s">
        <v>581</v>
      </c>
      <c r="H806" s="18" t="s">
        <v>548</v>
      </c>
      <c r="I806" s="18"/>
      <c r="J806" s="18">
        <v>31</v>
      </c>
      <c r="K806" s="56">
        <f t="shared" si="151"/>
        <v>6.5</v>
      </c>
      <c r="L806" s="56">
        <f t="shared" si="152"/>
        <v>33.19</v>
      </c>
      <c r="M806" s="140"/>
      <c r="N806" s="140"/>
      <c r="O806" s="18"/>
      <c r="P806" s="18"/>
      <c r="Q806" s="18"/>
      <c r="R806" s="17" t="s">
        <v>1333</v>
      </c>
      <c r="S806" s="17" t="s">
        <v>271</v>
      </c>
      <c r="T806" s="17" t="s">
        <v>1350</v>
      </c>
      <c r="U806" s="17" t="s">
        <v>1333</v>
      </c>
      <c r="V806" s="17" t="s">
        <v>242</v>
      </c>
      <c r="W806" s="17" t="s">
        <v>1288</v>
      </c>
      <c r="X806" s="17" t="str">
        <f t="shared" si="148"/>
        <v xml:space="preserve">-                                    </v>
      </c>
      <c r="Y806" s="17" t="s">
        <v>1858</v>
      </c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40"/>
      <c r="AT806" s="33" t="s">
        <v>809</v>
      </c>
      <c r="AU806" s="33" t="s">
        <v>907</v>
      </c>
      <c r="AV806" s="36" t="s">
        <v>1016</v>
      </c>
      <c r="AW806" s="33" t="str">
        <f t="shared" si="153"/>
        <v>T-SOFC304-03</v>
      </c>
      <c r="AX806" s="33" t="s">
        <v>907</v>
      </c>
      <c r="AZ806" s="81" t="str">
        <f t="shared" si="149"/>
        <v xml:space="preserve"> STP-CAT.5e 4P-24AWG㎟-C</v>
      </c>
    </row>
    <row r="807" spans="1:52" s="4" customFormat="1" ht="25" hidden="1" customHeight="1">
      <c r="A807" s="60" t="str">
        <f t="shared" ref="A807:A870" si="155">IFERROR(IF(MATCH($A$18,Y807:AQ807,0),"O","X"),"X")</f>
        <v>X</v>
      </c>
      <c r="B807" s="60" t="e">
        <f t="shared" si="154"/>
        <v>#REF!</v>
      </c>
      <c r="C807" s="55" t="str">
        <f t="shared" si="150"/>
        <v>T-SOFC304-04</v>
      </c>
      <c r="D807" s="18" t="s">
        <v>657</v>
      </c>
      <c r="E807" s="51"/>
      <c r="F807" s="20" t="s">
        <v>579</v>
      </c>
      <c r="G807" s="17" t="s">
        <v>581</v>
      </c>
      <c r="H807" s="18" t="s">
        <v>548</v>
      </c>
      <c r="I807" s="18"/>
      <c r="J807" s="18">
        <v>31</v>
      </c>
      <c r="K807" s="56">
        <f t="shared" si="151"/>
        <v>6.5</v>
      </c>
      <c r="L807" s="56">
        <f t="shared" si="152"/>
        <v>33.19</v>
      </c>
      <c r="M807" s="140"/>
      <c r="N807" s="140"/>
      <c r="O807" s="18"/>
      <c r="P807" s="18"/>
      <c r="Q807" s="18"/>
      <c r="R807" s="17" t="s">
        <v>1333</v>
      </c>
      <c r="S807" s="17" t="s">
        <v>271</v>
      </c>
      <c r="T807" s="17" t="s">
        <v>1350</v>
      </c>
      <c r="U807" s="17" t="s">
        <v>1333</v>
      </c>
      <c r="V807" s="17" t="s">
        <v>242</v>
      </c>
      <c r="W807" s="17" t="s">
        <v>1288</v>
      </c>
      <c r="X807" s="17" t="str">
        <f t="shared" ref="X807:X870" si="156">IF(Y807="","",CONCATENATE(Y807,"  ",Z807,"  ",AA807,"  ",AB807,"  ",AC807,"  ",AD807,"  ",AE807,"  ",AF807,"  ",AG807,"  ",AH807,"  ",AI807,"  ",AJ807,"  ",AK807,"  ",AL807,"  ",AM807,"  ",AN807,"  ",AO807,"  ",AP807,"  ",AQ807))</f>
        <v xml:space="preserve">-                                    </v>
      </c>
      <c r="Y807" s="17" t="s">
        <v>1858</v>
      </c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40"/>
      <c r="AT807" s="33" t="s">
        <v>809</v>
      </c>
      <c r="AU807" s="33" t="s">
        <v>907</v>
      </c>
      <c r="AV807" s="36" t="s">
        <v>1021</v>
      </c>
      <c r="AW807" s="33" t="str">
        <f t="shared" si="153"/>
        <v>T-SOFC304-04</v>
      </c>
      <c r="AX807" s="33" t="s">
        <v>907</v>
      </c>
      <c r="AZ807" s="81" t="str">
        <f t="shared" ref="AZ807:AZ870" si="157">IF(F807="","",CONCATENATE(E807," ",F807," ",G807,"-",H807,"㎟","-",D807))</f>
        <v xml:space="preserve"> STP-CAT.5e 4P-24AWG㎟-C</v>
      </c>
    </row>
    <row r="808" spans="1:52" s="4" customFormat="1" ht="25" hidden="1" customHeight="1">
      <c r="A808" s="60" t="str">
        <f t="shared" si="155"/>
        <v>X</v>
      </c>
      <c r="B808" s="60" t="e">
        <f t="shared" si="154"/>
        <v>#REF!</v>
      </c>
      <c r="C808" s="55" t="str">
        <f t="shared" si="150"/>
        <v>T-SOFC304-05</v>
      </c>
      <c r="D808" s="18" t="s">
        <v>657</v>
      </c>
      <c r="E808" s="51"/>
      <c r="F808" s="20" t="s">
        <v>579</v>
      </c>
      <c r="G808" s="17" t="s">
        <v>581</v>
      </c>
      <c r="H808" s="18" t="s">
        <v>548</v>
      </c>
      <c r="I808" s="18"/>
      <c r="J808" s="18">
        <v>31</v>
      </c>
      <c r="K808" s="56">
        <f t="shared" si="151"/>
        <v>6.5</v>
      </c>
      <c r="L808" s="56">
        <f t="shared" si="152"/>
        <v>33.19</v>
      </c>
      <c r="M808" s="139"/>
      <c r="N808" s="139"/>
      <c r="O808" s="18"/>
      <c r="P808" s="18"/>
      <c r="Q808" s="18"/>
      <c r="R808" s="17" t="s">
        <v>1333</v>
      </c>
      <c r="S808" s="17" t="s">
        <v>271</v>
      </c>
      <c r="T808" s="17" t="s">
        <v>1350</v>
      </c>
      <c r="U808" s="17" t="s">
        <v>1333</v>
      </c>
      <c r="V808" s="17" t="s">
        <v>242</v>
      </c>
      <c r="W808" s="17" t="s">
        <v>1288</v>
      </c>
      <c r="X808" s="17" t="str">
        <f t="shared" si="156"/>
        <v xml:space="preserve">-                                    </v>
      </c>
      <c r="Y808" s="17" t="s">
        <v>1858</v>
      </c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40"/>
      <c r="AT808" s="33" t="s">
        <v>809</v>
      </c>
      <c r="AU808" s="33" t="s">
        <v>907</v>
      </c>
      <c r="AV808" s="36" t="s">
        <v>1022</v>
      </c>
      <c r="AW808" s="33" t="str">
        <f t="shared" si="153"/>
        <v>T-SOFC304-05</v>
      </c>
      <c r="AX808" s="33" t="s">
        <v>907</v>
      </c>
      <c r="AZ808" s="81" t="str">
        <f t="shared" si="157"/>
        <v xml:space="preserve"> STP-CAT.5e 4P-24AWG㎟-C</v>
      </c>
    </row>
    <row r="809" spans="1:52" s="4" customFormat="1" ht="25" hidden="1" customHeight="1">
      <c r="A809" s="60" t="str">
        <f t="shared" si="155"/>
        <v>X</v>
      </c>
      <c r="B809" s="60" t="e">
        <f t="shared" si="154"/>
        <v>#REF!</v>
      </c>
      <c r="C809" s="55" t="str">
        <f t="shared" si="150"/>
        <v>T-SOFC305-01</v>
      </c>
      <c r="D809" s="18" t="s">
        <v>657</v>
      </c>
      <c r="E809" s="51"/>
      <c r="F809" s="20" t="s">
        <v>579</v>
      </c>
      <c r="G809" s="17" t="s">
        <v>582</v>
      </c>
      <c r="H809" s="18" t="s">
        <v>580</v>
      </c>
      <c r="I809" s="18"/>
      <c r="J809" s="18">
        <v>38</v>
      </c>
      <c r="K809" s="56">
        <f t="shared" si="151"/>
        <v>6.5</v>
      </c>
      <c r="L809" s="56">
        <f t="shared" si="152"/>
        <v>33.19</v>
      </c>
      <c r="M809" s="138" t="s">
        <v>1691</v>
      </c>
      <c r="N809" s="138">
        <v>21</v>
      </c>
      <c r="O809" s="18"/>
      <c r="P809" s="18"/>
      <c r="Q809" s="18"/>
      <c r="R809" s="17" t="s">
        <v>1333</v>
      </c>
      <c r="S809" s="17" t="s">
        <v>271</v>
      </c>
      <c r="T809" s="17" t="s">
        <v>1350</v>
      </c>
      <c r="U809" s="17" t="s">
        <v>1333</v>
      </c>
      <c r="V809" s="17" t="s">
        <v>245</v>
      </c>
      <c r="W809" s="17" t="s">
        <v>1289</v>
      </c>
      <c r="X809" s="17" t="str">
        <f t="shared" si="156"/>
        <v xml:space="preserve">-                                    </v>
      </c>
      <c r="Y809" s="17" t="s">
        <v>1858</v>
      </c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40"/>
      <c r="AT809" s="33" t="s">
        <v>809</v>
      </c>
      <c r="AU809" s="33" t="s">
        <v>908</v>
      </c>
      <c r="AV809" s="36" t="s">
        <v>1014</v>
      </c>
      <c r="AW809" s="33" t="str">
        <f t="shared" si="153"/>
        <v>T-SOFC305-01</v>
      </c>
      <c r="AX809" s="33" t="s">
        <v>908</v>
      </c>
      <c r="AZ809" s="81" t="str">
        <f t="shared" si="157"/>
        <v xml:space="preserve"> STP-CAT.5e 4P-24AWG㎟-C</v>
      </c>
    </row>
    <row r="810" spans="1:52" s="4" customFormat="1" ht="25" hidden="1" customHeight="1">
      <c r="A810" s="60" t="str">
        <f t="shared" si="155"/>
        <v>X</v>
      </c>
      <c r="B810" s="60" t="e">
        <f t="shared" si="154"/>
        <v>#REF!</v>
      </c>
      <c r="C810" s="55" t="str">
        <f t="shared" ref="C810:C873" si="158">AW810</f>
        <v>T-SOFC305-02</v>
      </c>
      <c r="D810" s="18" t="s">
        <v>657</v>
      </c>
      <c r="E810" s="51"/>
      <c r="F810" s="20" t="s">
        <v>579</v>
      </c>
      <c r="G810" s="17" t="s">
        <v>581</v>
      </c>
      <c r="H810" s="18" t="s">
        <v>548</v>
      </c>
      <c r="I810" s="18"/>
      <c r="J810" s="18">
        <v>38</v>
      </c>
      <c r="K810" s="56">
        <f t="shared" ref="K810:K873" si="159">IF(AZ810="","",(VLOOKUP(AZ810,cable,2,FALSE)))</f>
        <v>6.5</v>
      </c>
      <c r="L810" s="56">
        <f t="shared" ref="L810:L873" si="160">ROUNDUP(PI()*((K810/2)*(K810/2)),2)</f>
        <v>33.19</v>
      </c>
      <c r="M810" s="140"/>
      <c r="N810" s="140"/>
      <c r="O810" s="18"/>
      <c r="P810" s="18"/>
      <c r="Q810" s="18"/>
      <c r="R810" s="17" t="s">
        <v>1333</v>
      </c>
      <c r="S810" s="17" t="s">
        <v>271</v>
      </c>
      <c r="T810" s="17" t="s">
        <v>1350</v>
      </c>
      <c r="U810" s="17" t="s">
        <v>1333</v>
      </c>
      <c r="V810" s="17" t="s">
        <v>245</v>
      </c>
      <c r="W810" s="17" t="s">
        <v>1289</v>
      </c>
      <c r="X810" s="17" t="str">
        <f t="shared" si="156"/>
        <v xml:space="preserve">-                                    </v>
      </c>
      <c r="Y810" s="17" t="s">
        <v>1858</v>
      </c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40"/>
      <c r="AT810" s="33" t="s">
        <v>809</v>
      </c>
      <c r="AU810" s="33" t="s">
        <v>908</v>
      </c>
      <c r="AV810" s="36" t="s">
        <v>1015</v>
      </c>
      <c r="AW810" s="33" t="str">
        <f t="shared" si="153"/>
        <v>T-SOFC305-02</v>
      </c>
      <c r="AX810" s="33" t="s">
        <v>908</v>
      </c>
      <c r="AZ810" s="81" t="str">
        <f t="shared" si="157"/>
        <v xml:space="preserve"> STP-CAT.5e 4P-24AWG㎟-C</v>
      </c>
    </row>
    <row r="811" spans="1:52" s="4" customFormat="1" ht="25" hidden="1" customHeight="1">
      <c r="A811" s="60" t="str">
        <f t="shared" si="155"/>
        <v>X</v>
      </c>
      <c r="B811" s="60" t="e">
        <f t="shared" si="154"/>
        <v>#REF!</v>
      </c>
      <c r="C811" s="55" t="str">
        <f t="shared" si="158"/>
        <v>T-SOFC305-03</v>
      </c>
      <c r="D811" s="18" t="s">
        <v>657</v>
      </c>
      <c r="E811" s="51"/>
      <c r="F811" s="20" t="s">
        <v>579</v>
      </c>
      <c r="G811" s="17" t="s">
        <v>581</v>
      </c>
      <c r="H811" s="18" t="s">
        <v>548</v>
      </c>
      <c r="I811" s="18"/>
      <c r="J811" s="18">
        <v>38</v>
      </c>
      <c r="K811" s="56">
        <f t="shared" si="159"/>
        <v>6.5</v>
      </c>
      <c r="L811" s="56">
        <f t="shared" si="160"/>
        <v>33.19</v>
      </c>
      <c r="M811" s="140"/>
      <c r="N811" s="140"/>
      <c r="O811" s="18"/>
      <c r="P811" s="18"/>
      <c r="Q811" s="18"/>
      <c r="R811" s="17" t="s">
        <v>1333</v>
      </c>
      <c r="S811" s="17" t="s">
        <v>271</v>
      </c>
      <c r="T811" s="17" t="s">
        <v>1350</v>
      </c>
      <c r="U811" s="17" t="s">
        <v>1333</v>
      </c>
      <c r="V811" s="17" t="s">
        <v>245</v>
      </c>
      <c r="W811" s="17" t="s">
        <v>1289</v>
      </c>
      <c r="X811" s="17" t="str">
        <f t="shared" si="156"/>
        <v xml:space="preserve">-                                    </v>
      </c>
      <c r="Y811" s="17" t="s">
        <v>1858</v>
      </c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40"/>
      <c r="AT811" s="33" t="s">
        <v>809</v>
      </c>
      <c r="AU811" s="33" t="s">
        <v>908</v>
      </c>
      <c r="AV811" s="36" t="s">
        <v>1016</v>
      </c>
      <c r="AW811" s="33" t="str">
        <f t="shared" si="153"/>
        <v>T-SOFC305-03</v>
      </c>
      <c r="AX811" s="33" t="s">
        <v>908</v>
      </c>
      <c r="AZ811" s="81" t="str">
        <f t="shared" si="157"/>
        <v xml:space="preserve"> STP-CAT.5e 4P-24AWG㎟-C</v>
      </c>
    </row>
    <row r="812" spans="1:52" s="4" customFormat="1" ht="25" hidden="1" customHeight="1">
      <c r="A812" s="60" t="str">
        <f t="shared" si="155"/>
        <v>X</v>
      </c>
      <c r="B812" s="60" t="e">
        <f t="shared" si="154"/>
        <v>#REF!</v>
      </c>
      <c r="C812" s="55" t="str">
        <f t="shared" si="158"/>
        <v>T-SOFC305-04</v>
      </c>
      <c r="D812" s="18" t="s">
        <v>657</v>
      </c>
      <c r="E812" s="51"/>
      <c r="F812" s="20" t="s">
        <v>579</v>
      </c>
      <c r="G812" s="17" t="s">
        <v>581</v>
      </c>
      <c r="H812" s="18" t="s">
        <v>548</v>
      </c>
      <c r="I812" s="18"/>
      <c r="J812" s="18">
        <v>38</v>
      </c>
      <c r="K812" s="56">
        <f t="shared" si="159"/>
        <v>6.5</v>
      </c>
      <c r="L812" s="56">
        <f t="shared" si="160"/>
        <v>33.19</v>
      </c>
      <c r="M812" s="140"/>
      <c r="N812" s="140"/>
      <c r="O812" s="18"/>
      <c r="P812" s="18"/>
      <c r="Q812" s="18"/>
      <c r="R812" s="17" t="s">
        <v>1333</v>
      </c>
      <c r="S812" s="17" t="s">
        <v>271</v>
      </c>
      <c r="T812" s="17" t="s">
        <v>1350</v>
      </c>
      <c r="U812" s="17" t="s">
        <v>1333</v>
      </c>
      <c r="V812" s="17" t="s">
        <v>245</v>
      </c>
      <c r="W812" s="17" t="s">
        <v>1289</v>
      </c>
      <c r="X812" s="17" t="str">
        <f t="shared" si="156"/>
        <v xml:space="preserve">-                                    </v>
      </c>
      <c r="Y812" s="17" t="s">
        <v>1858</v>
      </c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40"/>
      <c r="AT812" s="33" t="s">
        <v>809</v>
      </c>
      <c r="AU812" s="33" t="s">
        <v>908</v>
      </c>
      <c r="AV812" s="36" t="s">
        <v>1021</v>
      </c>
      <c r="AW812" s="33" t="str">
        <f t="shared" si="153"/>
        <v>T-SOFC305-04</v>
      </c>
      <c r="AX812" s="33" t="s">
        <v>908</v>
      </c>
      <c r="AZ812" s="81" t="str">
        <f t="shared" si="157"/>
        <v xml:space="preserve"> STP-CAT.5e 4P-24AWG㎟-C</v>
      </c>
    </row>
    <row r="813" spans="1:52" s="4" customFormat="1" ht="25" hidden="1" customHeight="1">
      <c r="A813" s="60" t="str">
        <f t="shared" si="155"/>
        <v>X</v>
      </c>
      <c r="B813" s="60" t="e">
        <f t="shared" si="154"/>
        <v>#REF!</v>
      </c>
      <c r="C813" s="55" t="str">
        <f t="shared" si="158"/>
        <v>T-SOFC305-05</v>
      </c>
      <c r="D813" s="18" t="s">
        <v>657</v>
      </c>
      <c r="E813" s="51"/>
      <c r="F813" s="20" t="s">
        <v>579</v>
      </c>
      <c r="G813" s="17" t="s">
        <v>581</v>
      </c>
      <c r="H813" s="18" t="s">
        <v>548</v>
      </c>
      <c r="I813" s="18"/>
      <c r="J813" s="18">
        <v>38</v>
      </c>
      <c r="K813" s="56">
        <f t="shared" si="159"/>
        <v>6.5</v>
      </c>
      <c r="L813" s="56">
        <f t="shared" si="160"/>
        <v>33.19</v>
      </c>
      <c r="M813" s="139"/>
      <c r="N813" s="139"/>
      <c r="O813" s="18"/>
      <c r="P813" s="18"/>
      <c r="Q813" s="18"/>
      <c r="R813" s="17" t="s">
        <v>1333</v>
      </c>
      <c r="S813" s="17" t="s">
        <v>271</v>
      </c>
      <c r="T813" s="17" t="s">
        <v>1350</v>
      </c>
      <c r="U813" s="17" t="s">
        <v>1333</v>
      </c>
      <c r="V813" s="17" t="s">
        <v>245</v>
      </c>
      <c r="W813" s="17" t="s">
        <v>1289</v>
      </c>
      <c r="X813" s="17" t="str">
        <f t="shared" si="156"/>
        <v xml:space="preserve">-                                    </v>
      </c>
      <c r="Y813" s="17" t="s">
        <v>1858</v>
      </c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40"/>
      <c r="AT813" s="33" t="s">
        <v>809</v>
      </c>
      <c r="AU813" s="33" t="s">
        <v>908</v>
      </c>
      <c r="AV813" s="36" t="s">
        <v>1022</v>
      </c>
      <c r="AW813" s="33" t="str">
        <f t="shared" si="153"/>
        <v>T-SOFC305-05</v>
      </c>
      <c r="AX813" s="33" t="s">
        <v>908</v>
      </c>
      <c r="AZ813" s="81" t="str">
        <f t="shared" si="157"/>
        <v xml:space="preserve"> STP-CAT.5e 4P-24AWG㎟-C</v>
      </c>
    </row>
    <row r="814" spans="1:52" s="4" customFormat="1" ht="25" hidden="1" customHeight="1">
      <c r="A814" s="60" t="str">
        <f t="shared" si="155"/>
        <v>X</v>
      </c>
      <c r="B814" s="60" t="e">
        <f t="shared" si="154"/>
        <v>#REF!</v>
      </c>
      <c r="C814" s="55" t="str">
        <f t="shared" si="158"/>
        <v>T-SOFC306-01</v>
      </c>
      <c r="D814" s="18" t="s">
        <v>657</v>
      </c>
      <c r="E814" s="51"/>
      <c r="F814" s="20" t="s">
        <v>579</v>
      </c>
      <c r="G814" s="17" t="s">
        <v>582</v>
      </c>
      <c r="H814" s="18" t="s">
        <v>580</v>
      </c>
      <c r="I814" s="18"/>
      <c r="J814" s="18">
        <v>45</v>
      </c>
      <c r="K814" s="56">
        <f t="shared" si="159"/>
        <v>6.5</v>
      </c>
      <c r="L814" s="56">
        <f t="shared" si="160"/>
        <v>33.19</v>
      </c>
      <c r="M814" s="138" t="s">
        <v>1692</v>
      </c>
      <c r="N814" s="138">
        <v>23</v>
      </c>
      <c r="O814" s="18"/>
      <c r="P814" s="18"/>
      <c r="Q814" s="18"/>
      <c r="R814" s="17" t="s">
        <v>1333</v>
      </c>
      <c r="S814" s="17" t="s">
        <v>271</v>
      </c>
      <c r="T814" s="17" t="s">
        <v>1350</v>
      </c>
      <c r="U814" s="17" t="s">
        <v>1333</v>
      </c>
      <c r="V814" s="17" t="s">
        <v>248</v>
      </c>
      <c r="W814" s="17" t="s">
        <v>1290</v>
      </c>
      <c r="X814" s="17" t="str">
        <f t="shared" si="156"/>
        <v xml:space="preserve">-                                    </v>
      </c>
      <c r="Y814" s="17" t="s">
        <v>1858</v>
      </c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40"/>
      <c r="AT814" s="33" t="s">
        <v>809</v>
      </c>
      <c r="AU814" s="33" t="s">
        <v>909</v>
      </c>
      <c r="AV814" s="36" t="s">
        <v>1014</v>
      </c>
      <c r="AW814" s="33" t="str">
        <f t="shared" si="153"/>
        <v>T-SOFC306-01</v>
      </c>
      <c r="AX814" s="33" t="s">
        <v>909</v>
      </c>
      <c r="AZ814" s="81" t="str">
        <f t="shared" si="157"/>
        <v xml:space="preserve"> STP-CAT.5e 4P-24AWG㎟-C</v>
      </c>
    </row>
    <row r="815" spans="1:52" s="4" customFormat="1" ht="25" hidden="1" customHeight="1">
      <c r="A815" s="60" t="str">
        <f t="shared" si="155"/>
        <v>X</v>
      </c>
      <c r="B815" s="60" t="e">
        <f t="shared" si="154"/>
        <v>#REF!</v>
      </c>
      <c r="C815" s="55" t="str">
        <f t="shared" si="158"/>
        <v>T-SOFC306-02</v>
      </c>
      <c r="D815" s="18" t="s">
        <v>657</v>
      </c>
      <c r="E815" s="51"/>
      <c r="F815" s="20" t="s">
        <v>579</v>
      </c>
      <c r="G815" s="17" t="s">
        <v>581</v>
      </c>
      <c r="H815" s="18" t="s">
        <v>548</v>
      </c>
      <c r="I815" s="18"/>
      <c r="J815" s="18">
        <v>45</v>
      </c>
      <c r="K815" s="56">
        <f t="shared" si="159"/>
        <v>6.5</v>
      </c>
      <c r="L815" s="56">
        <f t="shared" si="160"/>
        <v>33.19</v>
      </c>
      <c r="M815" s="140"/>
      <c r="N815" s="140"/>
      <c r="O815" s="18"/>
      <c r="P815" s="18"/>
      <c r="Q815" s="18"/>
      <c r="R815" s="17" t="s">
        <v>1333</v>
      </c>
      <c r="S815" s="17" t="s">
        <v>271</v>
      </c>
      <c r="T815" s="17" t="s">
        <v>1350</v>
      </c>
      <c r="U815" s="17" t="s">
        <v>1333</v>
      </c>
      <c r="V815" s="17" t="s">
        <v>248</v>
      </c>
      <c r="W815" s="17" t="s">
        <v>1290</v>
      </c>
      <c r="X815" s="17" t="str">
        <f t="shared" si="156"/>
        <v xml:space="preserve">-                                    </v>
      </c>
      <c r="Y815" s="17" t="s">
        <v>1858</v>
      </c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40"/>
      <c r="AT815" s="33" t="s">
        <v>809</v>
      </c>
      <c r="AU815" s="33" t="s">
        <v>909</v>
      </c>
      <c r="AV815" s="36" t="s">
        <v>1015</v>
      </c>
      <c r="AW815" s="33" t="str">
        <f t="shared" si="153"/>
        <v>T-SOFC306-02</v>
      </c>
      <c r="AX815" s="33" t="s">
        <v>909</v>
      </c>
      <c r="AZ815" s="81" t="str">
        <f t="shared" si="157"/>
        <v xml:space="preserve"> STP-CAT.5e 4P-24AWG㎟-C</v>
      </c>
    </row>
    <row r="816" spans="1:52" s="4" customFormat="1" ht="25" hidden="1" customHeight="1">
      <c r="A816" s="60" t="str">
        <f t="shared" si="155"/>
        <v>X</v>
      </c>
      <c r="B816" s="60" t="e">
        <f t="shared" si="154"/>
        <v>#REF!</v>
      </c>
      <c r="C816" s="55" t="str">
        <f t="shared" si="158"/>
        <v>T-SOFC306-03</v>
      </c>
      <c r="D816" s="18" t="s">
        <v>657</v>
      </c>
      <c r="E816" s="51"/>
      <c r="F816" s="20" t="s">
        <v>579</v>
      </c>
      <c r="G816" s="17" t="s">
        <v>581</v>
      </c>
      <c r="H816" s="18" t="s">
        <v>548</v>
      </c>
      <c r="I816" s="18"/>
      <c r="J816" s="18">
        <v>45</v>
      </c>
      <c r="K816" s="56">
        <f t="shared" si="159"/>
        <v>6.5</v>
      </c>
      <c r="L816" s="56">
        <f t="shared" si="160"/>
        <v>33.19</v>
      </c>
      <c r="M816" s="140"/>
      <c r="N816" s="140"/>
      <c r="O816" s="18"/>
      <c r="P816" s="18"/>
      <c r="Q816" s="18"/>
      <c r="R816" s="17" t="s">
        <v>1333</v>
      </c>
      <c r="S816" s="17" t="s">
        <v>271</v>
      </c>
      <c r="T816" s="17" t="s">
        <v>1350</v>
      </c>
      <c r="U816" s="17" t="s">
        <v>1333</v>
      </c>
      <c r="V816" s="17" t="s">
        <v>248</v>
      </c>
      <c r="W816" s="17" t="s">
        <v>1290</v>
      </c>
      <c r="X816" s="17" t="str">
        <f t="shared" si="156"/>
        <v xml:space="preserve">-                                    </v>
      </c>
      <c r="Y816" s="17" t="s">
        <v>1858</v>
      </c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40"/>
      <c r="AT816" s="33" t="s">
        <v>809</v>
      </c>
      <c r="AU816" s="33" t="s">
        <v>909</v>
      </c>
      <c r="AV816" s="36" t="s">
        <v>1016</v>
      </c>
      <c r="AW816" s="33" t="str">
        <f t="shared" si="153"/>
        <v>T-SOFC306-03</v>
      </c>
      <c r="AX816" s="33" t="s">
        <v>909</v>
      </c>
      <c r="AZ816" s="81" t="str">
        <f t="shared" si="157"/>
        <v xml:space="preserve"> STP-CAT.5e 4P-24AWG㎟-C</v>
      </c>
    </row>
    <row r="817" spans="1:52" s="4" customFormat="1" ht="25" hidden="1" customHeight="1">
      <c r="A817" s="60" t="str">
        <f t="shared" si="155"/>
        <v>X</v>
      </c>
      <c r="B817" s="60" t="e">
        <f t="shared" si="154"/>
        <v>#REF!</v>
      </c>
      <c r="C817" s="55" t="str">
        <f t="shared" si="158"/>
        <v>T-SOFC306-04</v>
      </c>
      <c r="D817" s="18" t="s">
        <v>657</v>
      </c>
      <c r="E817" s="51"/>
      <c r="F817" s="20" t="s">
        <v>579</v>
      </c>
      <c r="G817" s="17" t="s">
        <v>581</v>
      </c>
      <c r="H817" s="18" t="s">
        <v>548</v>
      </c>
      <c r="I817" s="18"/>
      <c r="J817" s="18">
        <v>45</v>
      </c>
      <c r="K817" s="56">
        <f t="shared" si="159"/>
        <v>6.5</v>
      </c>
      <c r="L817" s="56">
        <f t="shared" si="160"/>
        <v>33.19</v>
      </c>
      <c r="M817" s="140"/>
      <c r="N817" s="140"/>
      <c r="O817" s="18"/>
      <c r="P817" s="18"/>
      <c r="Q817" s="18"/>
      <c r="R817" s="17" t="s">
        <v>1333</v>
      </c>
      <c r="S817" s="17" t="s">
        <v>271</v>
      </c>
      <c r="T817" s="17" t="s">
        <v>1350</v>
      </c>
      <c r="U817" s="17" t="s">
        <v>1333</v>
      </c>
      <c r="V817" s="17" t="s">
        <v>248</v>
      </c>
      <c r="W817" s="17" t="s">
        <v>1290</v>
      </c>
      <c r="X817" s="17" t="str">
        <f t="shared" si="156"/>
        <v xml:space="preserve">-                                    </v>
      </c>
      <c r="Y817" s="17" t="s">
        <v>1858</v>
      </c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40"/>
      <c r="AT817" s="33" t="s">
        <v>809</v>
      </c>
      <c r="AU817" s="33" t="s">
        <v>909</v>
      </c>
      <c r="AV817" s="36" t="s">
        <v>1021</v>
      </c>
      <c r="AW817" s="33" t="str">
        <f t="shared" si="153"/>
        <v>T-SOFC306-04</v>
      </c>
      <c r="AX817" s="33" t="s">
        <v>909</v>
      </c>
      <c r="AZ817" s="81" t="str">
        <f t="shared" si="157"/>
        <v xml:space="preserve"> STP-CAT.5e 4P-24AWG㎟-C</v>
      </c>
    </row>
    <row r="818" spans="1:52" s="4" customFormat="1" ht="25" hidden="1" customHeight="1">
      <c r="A818" s="60" t="str">
        <f t="shared" si="155"/>
        <v>X</v>
      </c>
      <c r="B818" s="60" t="e">
        <f t="shared" si="154"/>
        <v>#REF!</v>
      </c>
      <c r="C818" s="55" t="str">
        <f t="shared" si="158"/>
        <v>T-SOFC306-05</v>
      </c>
      <c r="D818" s="18" t="s">
        <v>657</v>
      </c>
      <c r="E818" s="51"/>
      <c r="F818" s="20" t="s">
        <v>579</v>
      </c>
      <c r="G818" s="17" t="s">
        <v>581</v>
      </c>
      <c r="H818" s="18" t="s">
        <v>548</v>
      </c>
      <c r="I818" s="18"/>
      <c r="J818" s="18">
        <v>45</v>
      </c>
      <c r="K818" s="56">
        <f t="shared" si="159"/>
        <v>6.5</v>
      </c>
      <c r="L818" s="56">
        <f t="shared" si="160"/>
        <v>33.19</v>
      </c>
      <c r="M818" s="139"/>
      <c r="N818" s="139"/>
      <c r="O818" s="18"/>
      <c r="P818" s="18"/>
      <c r="Q818" s="18"/>
      <c r="R818" s="17" t="s">
        <v>1333</v>
      </c>
      <c r="S818" s="17" t="s">
        <v>271</v>
      </c>
      <c r="T818" s="17" t="s">
        <v>1350</v>
      </c>
      <c r="U818" s="17" t="s">
        <v>1333</v>
      </c>
      <c r="V818" s="17" t="s">
        <v>248</v>
      </c>
      <c r="W818" s="17" t="s">
        <v>1290</v>
      </c>
      <c r="X818" s="17" t="str">
        <f t="shared" si="156"/>
        <v xml:space="preserve">-                                    </v>
      </c>
      <c r="Y818" s="17" t="s">
        <v>1858</v>
      </c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40"/>
      <c r="AT818" s="33" t="s">
        <v>809</v>
      </c>
      <c r="AU818" s="33" t="s">
        <v>909</v>
      </c>
      <c r="AV818" s="36" t="s">
        <v>1022</v>
      </c>
      <c r="AW818" s="33" t="str">
        <f t="shared" si="153"/>
        <v>T-SOFC306-05</v>
      </c>
      <c r="AX818" s="33" t="s">
        <v>909</v>
      </c>
      <c r="AZ818" s="81" t="str">
        <f t="shared" si="157"/>
        <v xml:space="preserve"> STP-CAT.5e 4P-24AWG㎟-C</v>
      </c>
    </row>
    <row r="819" spans="1:52" s="4" customFormat="1" ht="25" hidden="1" customHeight="1">
      <c r="A819" s="60" t="str">
        <f t="shared" si="155"/>
        <v>X</v>
      </c>
      <c r="B819" s="60" t="e">
        <f t="shared" si="154"/>
        <v>#REF!</v>
      </c>
      <c r="C819" s="55" t="str">
        <f t="shared" si="158"/>
        <v>T-SOFC307-01</v>
      </c>
      <c r="D819" s="18" t="s">
        <v>659</v>
      </c>
      <c r="E819" s="51"/>
      <c r="F819" s="20" t="s">
        <v>579</v>
      </c>
      <c r="G819" s="17" t="s">
        <v>582</v>
      </c>
      <c r="H819" s="18" t="s">
        <v>580</v>
      </c>
      <c r="I819" s="18"/>
      <c r="J819" s="18">
        <v>52</v>
      </c>
      <c r="K819" s="56">
        <f t="shared" si="159"/>
        <v>6.5</v>
      </c>
      <c r="L819" s="56">
        <f t="shared" si="160"/>
        <v>33.19</v>
      </c>
      <c r="M819" s="138" t="s">
        <v>1693</v>
      </c>
      <c r="N819" s="138">
        <v>28</v>
      </c>
      <c r="O819" s="18"/>
      <c r="P819" s="18"/>
      <c r="Q819" s="18"/>
      <c r="R819" s="17" t="s">
        <v>1333</v>
      </c>
      <c r="S819" s="17" t="s">
        <v>271</v>
      </c>
      <c r="T819" s="17" t="s">
        <v>1350</v>
      </c>
      <c r="U819" s="17" t="s">
        <v>1333</v>
      </c>
      <c r="V819" s="17" t="s">
        <v>253</v>
      </c>
      <c r="W819" s="17" t="s">
        <v>1291</v>
      </c>
      <c r="X819" s="17" t="str">
        <f t="shared" si="156"/>
        <v xml:space="preserve">-                                    </v>
      </c>
      <c r="Y819" s="17" t="s">
        <v>1858</v>
      </c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40"/>
      <c r="AT819" s="33" t="s">
        <v>809</v>
      </c>
      <c r="AU819" s="33" t="s">
        <v>910</v>
      </c>
      <c r="AV819" s="36" t="s">
        <v>1014</v>
      </c>
      <c r="AW819" s="33" t="str">
        <f t="shared" si="153"/>
        <v>T-SOFC307-01</v>
      </c>
      <c r="AX819" s="33" t="s">
        <v>910</v>
      </c>
      <c r="AZ819" s="81" t="str">
        <f t="shared" si="157"/>
        <v xml:space="preserve"> STP-CAT.5e 4P-24AWG㎟-C</v>
      </c>
    </row>
    <row r="820" spans="1:52" s="4" customFormat="1" ht="25" hidden="1" customHeight="1">
      <c r="A820" s="60" t="str">
        <f t="shared" si="155"/>
        <v>X</v>
      </c>
      <c r="B820" s="60" t="e">
        <f t="shared" si="154"/>
        <v>#REF!</v>
      </c>
      <c r="C820" s="55" t="str">
        <f t="shared" si="158"/>
        <v>T-SOFC307-02</v>
      </c>
      <c r="D820" s="18" t="s">
        <v>657</v>
      </c>
      <c r="E820" s="51"/>
      <c r="F820" s="20" t="s">
        <v>579</v>
      </c>
      <c r="G820" s="17" t="s">
        <v>581</v>
      </c>
      <c r="H820" s="18" t="s">
        <v>548</v>
      </c>
      <c r="I820" s="18"/>
      <c r="J820" s="18">
        <v>52</v>
      </c>
      <c r="K820" s="56">
        <f t="shared" si="159"/>
        <v>6.5</v>
      </c>
      <c r="L820" s="56">
        <f t="shared" si="160"/>
        <v>33.19</v>
      </c>
      <c r="M820" s="140"/>
      <c r="N820" s="140"/>
      <c r="O820" s="18"/>
      <c r="P820" s="18"/>
      <c r="Q820" s="18"/>
      <c r="R820" s="17" t="s">
        <v>1333</v>
      </c>
      <c r="S820" s="17" t="s">
        <v>271</v>
      </c>
      <c r="T820" s="17" t="s">
        <v>1350</v>
      </c>
      <c r="U820" s="17" t="s">
        <v>1333</v>
      </c>
      <c r="V820" s="17" t="s">
        <v>253</v>
      </c>
      <c r="W820" s="17" t="s">
        <v>1291</v>
      </c>
      <c r="X820" s="17" t="str">
        <f t="shared" si="156"/>
        <v xml:space="preserve">-                                    </v>
      </c>
      <c r="Y820" s="17" t="s">
        <v>1858</v>
      </c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40"/>
      <c r="AT820" s="33" t="s">
        <v>809</v>
      </c>
      <c r="AU820" s="33" t="s">
        <v>910</v>
      </c>
      <c r="AV820" s="36" t="s">
        <v>1015</v>
      </c>
      <c r="AW820" s="33" t="str">
        <f t="shared" si="153"/>
        <v>T-SOFC307-02</v>
      </c>
      <c r="AX820" s="33" t="s">
        <v>910</v>
      </c>
      <c r="AZ820" s="81" t="str">
        <f t="shared" si="157"/>
        <v xml:space="preserve"> STP-CAT.5e 4P-24AWG㎟-C</v>
      </c>
    </row>
    <row r="821" spans="1:52" s="4" customFormat="1" ht="25" hidden="1" customHeight="1">
      <c r="A821" s="60" t="str">
        <f t="shared" si="155"/>
        <v>X</v>
      </c>
      <c r="B821" s="60" t="e">
        <f t="shared" si="154"/>
        <v>#REF!</v>
      </c>
      <c r="C821" s="55" t="str">
        <f t="shared" si="158"/>
        <v>T-SOFC307-03</v>
      </c>
      <c r="D821" s="18" t="s">
        <v>657</v>
      </c>
      <c r="E821" s="51"/>
      <c r="F821" s="20" t="s">
        <v>579</v>
      </c>
      <c r="G821" s="17" t="s">
        <v>581</v>
      </c>
      <c r="H821" s="18" t="s">
        <v>548</v>
      </c>
      <c r="I821" s="18"/>
      <c r="J821" s="18">
        <v>52</v>
      </c>
      <c r="K821" s="56">
        <f t="shared" si="159"/>
        <v>6.5</v>
      </c>
      <c r="L821" s="56">
        <f t="shared" si="160"/>
        <v>33.19</v>
      </c>
      <c r="M821" s="140"/>
      <c r="N821" s="140"/>
      <c r="O821" s="18"/>
      <c r="P821" s="18"/>
      <c r="Q821" s="18"/>
      <c r="R821" s="17" t="s">
        <v>1333</v>
      </c>
      <c r="S821" s="17" t="s">
        <v>271</v>
      </c>
      <c r="T821" s="17" t="s">
        <v>1350</v>
      </c>
      <c r="U821" s="17" t="s">
        <v>1333</v>
      </c>
      <c r="V821" s="17" t="s">
        <v>253</v>
      </c>
      <c r="W821" s="17" t="s">
        <v>1291</v>
      </c>
      <c r="X821" s="17" t="str">
        <f t="shared" si="156"/>
        <v xml:space="preserve">-                                    </v>
      </c>
      <c r="Y821" s="17" t="s">
        <v>1858</v>
      </c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40"/>
      <c r="AT821" s="33" t="s">
        <v>809</v>
      </c>
      <c r="AU821" s="33" t="s">
        <v>910</v>
      </c>
      <c r="AV821" s="36" t="s">
        <v>1016</v>
      </c>
      <c r="AW821" s="33" t="str">
        <f t="shared" si="153"/>
        <v>T-SOFC307-03</v>
      </c>
      <c r="AX821" s="33" t="s">
        <v>910</v>
      </c>
      <c r="AZ821" s="81" t="str">
        <f t="shared" si="157"/>
        <v xml:space="preserve"> STP-CAT.5e 4P-24AWG㎟-C</v>
      </c>
    </row>
    <row r="822" spans="1:52" s="4" customFormat="1" ht="25" hidden="1" customHeight="1">
      <c r="A822" s="60" t="str">
        <f t="shared" si="155"/>
        <v>X</v>
      </c>
      <c r="B822" s="60" t="e">
        <f t="shared" si="154"/>
        <v>#REF!</v>
      </c>
      <c r="C822" s="55" t="str">
        <f t="shared" si="158"/>
        <v>T-SOFC307-04</v>
      </c>
      <c r="D822" s="18" t="s">
        <v>657</v>
      </c>
      <c r="E822" s="51"/>
      <c r="F822" s="20" t="s">
        <v>579</v>
      </c>
      <c r="G822" s="17" t="s">
        <v>581</v>
      </c>
      <c r="H822" s="18" t="s">
        <v>548</v>
      </c>
      <c r="I822" s="18"/>
      <c r="J822" s="18">
        <v>52</v>
      </c>
      <c r="K822" s="56">
        <f t="shared" si="159"/>
        <v>6.5</v>
      </c>
      <c r="L822" s="56">
        <f t="shared" si="160"/>
        <v>33.19</v>
      </c>
      <c r="M822" s="140"/>
      <c r="N822" s="140"/>
      <c r="O822" s="18"/>
      <c r="P822" s="18"/>
      <c r="Q822" s="18"/>
      <c r="R822" s="17" t="s">
        <v>1333</v>
      </c>
      <c r="S822" s="17" t="s">
        <v>271</v>
      </c>
      <c r="T822" s="17" t="s">
        <v>1350</v>
      </c>
      <c r="U822" s="17" t="s">
        <v>1333</v>
      </c>
      <c r="V822" s="17" t="s">
        <v>253</v>
      </c>
      <c r="W822" s="17" t="s">
        <v>1291</v>
      </c>
      <c r="X822" s="17" t="str">
        <f t="shared" si="156"/>
        <v xml:space="preserve">-                                    </v>
      </c>
      <c r="Y822" s="17" t="s">
        <v>1858</v>
      </c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40"/>
      <c r="AT822" s="33" t="s">
        <v>809</v>
      </c>
      <c r="AU822" s="33" t="s">
        <v>910</v>
      </c>
      <c r="AV822" s="36" t="s">
        <v>1021</v>
      </c>
      <c r="AW822" s="33" t="str">
        <f t="shared" si="153"/>
        <v>T-SOFC307-04</v>
      </c>
      <c r="AX822" s="33" t="s">
        <v>910</v>
      </c>
      <c r="AZ822" s="81" t="str">
        <f t="shared" si="157"/>
        <v xml:space="preserve"> STP-CAT.5e 4P-24AWG㎟-C</v>
      </c>
    </row>
    <row r="823" spans="1:52" s="4" customFormat="1" ht="25" hidden="1" customHeight="1">
      <c r="A823" s="60" t="str">
        <f t="shared" si="155"/>
        <v>X</v>
      </c>
      <c r="B823" s="60" t="e">
        <f t="shared" si="154"/>
        <v>#REF!</v>
      </c>
      <c r="C823" s="55" t="str">
        <f t="shared" si="158"/>
        <v>T-SOFC307-05</v>
      </c>
      <c r="D823" s="18" t="s">
        <v>657</v>
      </c>
      <c r="E823" s="51"/>
      <c r="F823" s="20" t="s">
        <v>579</v>
      </c>
      <c r="G823" s="17" t="s">
        <v>581</v>
      </c>
      <c r="H823" s="18" t="s">
        <v>548</v>
      </c>
      <c r="I823" s="18"/>
      <c r="J823" s="18">
        <v>52</v>
      </c>
      <c r="K823" s="56">
        <f t="shared" si="159"/>
        <v>6.5</v>
      </c>
      <c r="L823" s="56">
        <f t="shared" si="160"/>
        <v>33.19</v>
      </c>
      <c r="M823" s="139"/>
      <c r="N823" s="139"/>
      <c r="O823" s="18"/>
      <c r="P823" s="18"/>
      <c r="Q823" s="18"/>
      <c r="R823" s="17" t="s">
        <v>1333</v>
      </c>
      <c r="S823" s="17" t="s">
        <v>271</v>
      </c>
      <c r="T823" s="17" t="s">
        <v>1350</v>
      </c>
      <c r="U823" s="17" t="s">
        <v>1333</v>
      </c>
      <c r="V823" s="17" t="s">
        <v>253</v>
      </c>
      <c r="W823" s="17" t="s">
        <v>1291</v>
      </c>
      <c r="X823" s="17" t="str">
        <f t="shared" si="156"/>
        <v xml:space="preserve">-                                    </v>
      </c>
      <c r="Y823" s="17" t="s">
        <v>1858</v>
      </c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40"/>
      <c r="AT823" s="33" t="s">
        <v>809</v>
      </c>
      <c r="AU823" s="33" t="s">
        <v>910</v>
      </c>
      <c r="AV823" s="36" t="s">
        <v>1022</v>
      </c>
      <c r="AW823" s="33" t="str">
        <f t="shared" si="153"/>
        <v>T-SOFC307-05</v>
      </c>
      <c r="AX823" s="33" t="s">
        <v>910</v>
      </c>
      <c r="AZ823" s="81" t="str">
        <f t="shared" si="157"/>
        <v xml:space="preserve"> STP-CAT.5e 4P-24AWG㎟-C</v>
      </c>
    </row>
    <row r="824" spans="1:52" s="4" customFormat="1" ht="25" hidden="1" customHeight="1">
      <c r="A824" s="60" t="str">
        <f t="shared" si="155"/>
        <v>X</v>
      </c>
      <c r="B824" s="60" t="e">
        <f t="shared" si="154"/>
        <v>#REF!</v>
      </c>
      <c r="C824" s="55" t="str">
        <f t="shared" si="158"/>
        <v>T-SOFC308-01</v>
      </c>
      <c r="D824" s="18" t="s">
        <v>659</v>
      </c>
      <c r="E824" s="51"/>
      <c r="F824" s="20" t="s">
        <v>579</v>
      </c>
      <c r="G824" s="17" t="s">
        <v>582</v>
      </c>
      <c r="H824" s="18" t="s">
        <v>580</v>
      </c>
      <c r="I824" s="18"/>
      <c r="J824" s="18">
        <v>59</v>
      </c>
      <c r="K824" s="56">
        <f t="shared" si="159"/>
        <v>6.5</v>
      </c>
      <c r="L824" s="56">
        <f t="shared" si="160"/>
        <v>33.19</v>
      </c>
      <c r="M824" s="138" t="s">
        <v>1694</v>
      </c>
      <c r="N824" s="138">
        <v>30</v>
      </c>
      <c r="O824" s="18"/>
      <c r="P824" s="18"/>
      <c r="Q824" s="18"/>
      <c r="R824" s="17" t="s">
        <v>1333</v>
      </c>
      <c r="S824" s="17" t="s">
        <v>271</v>
      </c>
      <c r="T824" s="17" t="s">
        <v>1350</v>
      </c>
      <c r="U824" s="17" t="s">
        <v>1333</v>
      </c>
      <c r="V824" s="17" t="s">
        <v>256</v>
      </c>
      <c r="W824" s="17" t="s">
        <v>1292</v>
      </c>
      <c r="X824" s="17" t="str">
        <f t="shared" si="156"/>
        <v xml:space="preserve">-                                    </v>
      </c>
      <c r="Y824" s="17" t="s">
        <v>1858</v>
      </c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40"/>
      <c r="AT824" s="33" t="s">
        <v>809</v>
      </c>
      <c r="AU824" s="33" t="s">
        <v>911</v>
      </c>
      <c r="AV824" s="36" t="s">
        <v>1014</v>
      </c>
      <c r="AW824" s="33" t="str">
        <f t="shared" si="153"/>
        <v>T-SOFC308-01</v>
      </c>
      <c r="AX824" s="33" t="s">
        <v>911</v>
      </c>
      <c r="AZ824" s="81" t="str">
        <f t="shared" si="157"/>
        <v xml:space="preserve"> STP-CAT.5e 4P-24AWG㎟-C</v>
      </c>
    </row>
    <row r="825" spans="1:52" s="4" customFormat="1" ht="25" hidden="1" customHeight="1">
      <c r="A825" s="60" t="str">
        <f t="shared" si="155"/>
        <v>X</v>
      </c>
      <c r="B825" s="60" t="e">
        <f t="shared" si="154"/>
        <v>#REF!</v>
      </c>
      <c r="C825" s="55" t="str">
        <f t="shared" si="158"/>
        <v>T-SOFC308-02</v>
      </c>
      <c r="D825" s="18" t="s">
        <v>657</v>
      </c>
      <c r="E825" s="51"/>
      <c r="F825" s="20" t="s">
        <v>579</v>
      </c>
      <c r="G825" s="17" t="s">
        <v>581</v>
      </c>
      <c r="H825" s="18" t="s">
        <v>548</v>
      </c>
      <c r="I825" s="18"/>
      <c r="J825" s="18">
        <v>59</v>
      </c>
      <c r="K825" s="56">
        <f t="shared" si="159"/>
        <v>6.5</v>
      </c>
      <c r="L825" s="56">
        <f t="shared" si="160"/>
        <v>33.19</v>
      </c>
      <c r="M825" s="140"/>
      <c r="N825" s="140"/>
      <c r="O825" s="18"/>
      <c r="P825" s="18"/>
      <c r="Q825" s="18"/>
      <c r="R825" s="17" t="s">
        <v>1333</v>
      </c>
      <c r="S825" s="17" t="s">
        <v>271</v>
      </c>
      <c r="T825" s="17" t="s">
        <v>1350</v>
      </c>
      <c r="U825" s="17" t="s">
        <v>1333</v>
      </c>
      <c r="V825" s="17" t="s">
        <v>256</v>
      </c>
      <c r="W825" s="17" t="s">
        <v>1292</v>
      </c>
      <c r="X825" s="17" t="str">
        <f t="shared" si="156"/>
        <v xml:space="preserve">-                                    </v>
      </c>
      <c r="Y825" s="17" t="s">
        <v>1858</v>
      </c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40"/>
      <c r="AT825" s="33" t="s">
        <v>809</v>
      </c>
      <c r="AU825" s="33" t="s">
        <v>911</v>
      </c>
      <c r="AV825" s="36" t="s">
        <v>1015</v>
      </c>
      <c r="AW825" s="33" t="str">
        <f t="shared" si="153"/>
        <v>T-SOFC308-02</v>
      </c>
      <c r="AX825" s="33" t="s">
        <v>911</v>
      </c>
      <c r="AZ825" s="81" t="str">
        <f t="shared" si="157"/>
        <v xml:space="preserve"> STP-CAT.5e 4P-24AWG㎟-C</v>
      </c>
    </row>
    <row r="826" spans="1:52" s="4" customFormat="1" ht="25" hidden="1" customHeight="1">
      <c r="A826" s="60" t="str">
        <f t="shared" si="155"/>
        <v>X</v>
      </c>
      <c r="B826" s="60" t="e">
        <f t="shared" si="154"/>
        <v>#REF!</v>
      </c>
      <c r="C826" s="55" t="str">
        <f t="shared" si="158"/>
        <v>T-SOFC308-03</v>
      </c>
      <c r="D826" s="18" t="s">
        <v>657</v>
      </c>
      <c r="E826" s="51"/>
      <c r="F826" s="20" t="s">
        <v>579</v>
      </c>
      <c r="G826" s="17" t="s">
        <v>581</v>
      </c>
      <c r="H826" s="18" t="s">
        <v>548</v>
      </c>
      <c r="I826" s="18"/>
      <c r="J826" s="18">
        <v>59</v>
      </c>
      <c r="K826" s="56">
        <f t="shared" si="159"/>
        <v>6.5</v>
      </c>
      <c r="L826" s="56">
        <f t="shared" si="160"/>
        <v>33.19</v>
      </c>
      <c r="M826" s="140"/>
      <c r="N826" s="140"/>
      <c r="O826" s="18"/>
      <c r="P826" s="18"/>
      <c r="Q826" s="18"/>
      <c r="R826" s="17" t="s">
        <v>1333</v>
      </c>
      <c r="S826" s="17" t="s">
        <v>271</v>
      </c>
      <c r="T826" s="17" t="s">
        <v>1350</v>
      </c>
      <c r="U826" s="17" t="s">
        <v>1333</v>
      </c>
      <c r="V826" s="17" t="s">
        <v>256</v>
      </c>
      <c r="W826" s="17" t="s">
        <v>1292</v>
      </c>
      <c r="X826" s="17" t="str">
        <f t="shared" si="156"/>
        <v xml:space="preserve">-                                    </v>
      </c>
      <c r="Y826" s="17" t="s">
        <v>1858</v>
      </c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40"/>
      <c r="AT826" s="33" t="s">
        <v>809</v>
      </c>
      <c r="AU826" s="33" t="s">
        <v>911</v>
      </c>
      <c r="AV826" s="36" t="s">
        <v>1016</v>
      </c>
      <c r="AW826" s="33" t="str">
        <f t="shared" si="153"/>
        <v>T-SOFC308-03</v>
      </c>
      <c r="AX826" s="33" t="s">
        <v>911</v>
      </c>
      <c r="AZ826" s="81" t="str">
        <f t="shared" si="157"/>
        <v xml:space="preserve"> STP-CAT.5e 4P-24AWG㎟-C</v>
      </c>
    </row>
    <row r="827" spans="1:52" s="4" customFormat="1" ht="25" hidden="1" customHeight="1">
      <c r="A827" s="60" t="str">
        <f t="shared" si="155"/>
        <v>X</v>
      </c>
      <c r="B827" s="60" t="e">
        <f t="shared" si="154"/>
        <v>#REF!</v>
      </c>
      <c r="C827" s="55" t="str">
        <f t="shared" si="158"/>
        <v>T-SOFC308-04</v>
      </c>
      <c r="D827" s="18" t="s">
        <v>657</v>
      </c>
      <c r="E827" s="51"/>
      <c r="F827" s="20" t="s">
        <v>579</v>
      </c>
      <c r="G827" s="17" t="s">
        <v>581</v>
      </c>
      <c r="H827" s="18" t="s">
        <v>548</v>
      </c>
      <c r="I827" s="18"/>
      <c r="J827" s="18">
        <v>59</v>
      </c>
      <c r="K827" s="56">
        <f t="shared" si="159"/>
        <v>6.5</v>
      </c>
      <c r="L827" s="56">
        <f t="shared" si="160"/>
        <v>33.19</v>
      </c>
      <c r="M827" s="140"/>
      <c r="N827" s="140"/>
      <c r="O827" s="18"/>
      <c r="P827" s="18"/>
      <c r="Q827" s="18"/>
      <c r="R827" s="17" t="s">
        <v>1333</v>
      </c>
      <c r="S827" s="17" t="s">
        <v>271</v>
      </c>
      <c r="T827" s="17" t="s">
        <v>1350</v>
      </c>
      <c r="U827" s="17" t="s">
        <v>1333</v>
      </c>
      <c r="V827" s="17" t="s">
        <v>256</v>
      </c>
      <c r="W827" s="17" t="s">
        <v>1292</v>
      </c>
      <c r="X827" s="17" t="str">
        <f t="shared" si="156"/>
        <v xml:space="preserve">-                                    </v>
      </c>
      <c r="Y827" s="17" t="s">
        <v>1858</v>
      </c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40"/>
      <c r="AT827" s="33" t="s">
        <v>809</v>
      </c>
      <c r="AU827" s="33" t="s">
        <v>911</v>
      </c>
      <c r="AV827" s="36" t="s">
        <v>1021</v>
      </c>
      <c r="AW827" s="33" t="str">
        <f t="shared" si="153"/>
        <v>T-SOFC308-04</v>
      </c>
      <c r="AX827" s="33" t="s">
        <v>911</v>
      </c>
      <c r="AZ827" s="81" t="str">
        <f t="shared" si="157"/>
        <v xml:space="preserve"> STP-CAT.5e 4P-24AWG㎟-C</v>
      </c>
    </row>
    <row r="828" spans="1:52" s="4" customFormat="1" ht="25" hidden="1" customHeight="1">
      <c r="A828" s="60" t="str">
        <f t="shared" si="155"/>
        <v>X</v>
      </c>
      <c r="B828" s="60" t="e">
        <f t="shared" si="154"/>
        <v>#REF!</v>
      </c>
      <c r="C828" s="55" t="str">
        <f t="shared" si="158"/>
        <v>T-SOFC308-05</v>
      </c>
      <c r="D828" s="18" t="s">
        <v>657</v>
      </c>
      <c r="E828" s="51"/>
      <c r="F828" s="20" t="s">
        <v>579</v>
      </c>
      <c r="G828" s="17" t="s">
        <v>581</v>
      </c>
      <c r="H828" s="18" t="s">
        <v>548</v>
      </c>
      <c r="I828" s="18"/>
      <c r="J828" s="18">
        <v>59</v>
      </c>
      <c r="K828" s="56">
        <f t="shared" si="159"/>
        <v>6.5</v>
      </c>
      <c r="L828" s="56">
        <f t="shared" si="160"/>
        <v>33.19</v>
      </c>
      <c r="M828" s="139"/>
      <c r="N828" s="139"/>
      <c r="O828" s="18"/>
      <c r="P828" s="18"/>
      <c r="Q828" s="18"/>
      <c r="R828" s="17" t="s">
        <v>1333</v>
      </c>
      <c r="S828" s="17" t="s">
        <v>271</v>
      </c>
      <c r="T828" s="17" t="s">
        <v>1350</v>
      </c>
      <c r="U828" s="17" t="s">
        <v>1333</v>
      </c>
      <c r="V828" s="17" t="s">
        <v>256</v>
      </c>
      <c r="W828" s="17" t="s">
        <v>1292</v>
      </c>
      <c r="X828" s="17" t="str">
        <f t="shared" si="156"/>
        <v xml:space="preserve">-                                    </v>
      </c>
      <c r="Y828" s="17" t="s">
        <v>1858</v>
      </c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40"/>
      <c r="AT828" s="33" t="s">
        <v>809</v>
      </c>
      <c r="AU828" s="33" t="s">
        <v>911</v>
      </c>
      <c r="AV828" s="36" t="s">
        <v>1022</v>
      </c>
      <c r="AW828" s="33" t="str">
        <f t="shared" si="153"/>
        <v>T-SOFC308-05</v>
      </c>
      <c r="AX828" s="33" t="s">
        <v>911</v>
      </c>
      <c r="AZ828" s="81" t="str">
        <f t="shared" si="157"/>
        <v xml:space="preserve"> STP-CAT.5e 4P-24AWG㎟-C</v>
      </c>
    </row>
    <row r="829" spans="1:52" s="4" customFormat="1" ht="25" hidden="1" customHeight="1">
      <c r="A829" s="60" t="str">
        <f t="shared" si="155"/>
        <v>X</v>
      </c>
      <c r="B829" s="60" t="e">
        <f t="shared" si="154"/>
        <v>#REF!</v>
      </c>
      <c r="C829" s="55" t="str">
        <f t="shared" si="158"/>
        <v>T-SOFC309-01</v>
      </c>
      <c r="D829" s="18" t="s">
        <v>657</v>
      </c>
      <c r="E829" s="51"/>
      <c r="F829" s="20" t="s">
        <v>579</v>
      </c>
      <c r="G829" s="17" t="s">
        <v>582</v>
      </c>
      <c r="H829" s="18" t="s">
        <v>580</v>
      </c>
      <c r="I829" s="18"/>
      <c r="J829" s="18">
        <v>66</v>
      </c>
      <c r="K829" s="56">
        <f t="shared" si="159"/>
        <v>6.5</v>
      </c>
      <c r="L829" s="56">
        <f t="shared" si="160"/>
        <v>33.19</v>
      </c>
      <c r="M829" s="138" t="s">
        <v>1687</v>
      </c>
      <c r="N829" s="138">
        <v>34</v>
      </c>
      <c r="O829" s="18"/>
      <c r="P829" s="18"/>
      <c r="Q829" s="18"/>
      <c r="R829" s="17" t="s">
        <v>1333</v>
      </c>
      <c r="S829" s="17" t="s">
        <v>271</v>
      </c>
      <c r="T829" s="17" t="s">
        <v>1350</v>
      </c>
      <c r="U829" s="17" t="s">
        <v>1333</v>
      </c>
      <c r="V829" s="17" t="s">
        <v>260</v>
      </c>
      <c r="W829" s="17" t="s">
        <v>1293</v>
      </c>
      <c r="X829" s="17" t="str">
        <f t="shared" si="156"/>
        <v xml:space="preserve">-                                    </v>
      </c>
      <c r="Y829" s="17" t="s">
        <v>1858</v>
      </c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40"/>
      <c r="AT829" s="33" t="s">
        <v>809</v>
      </c>
      <c r="AU829" s="33" t="s">
        <v>912</v>
      </c>
      <c r="AV829" s="36" t="s">
        <v>1014</v>
      </c>
      <c r="AW829" s="33" t="str">
        <f t="shared" si="153"/>
        <v>T-SOFC309-01</v>
      </c>
      <c r="AX829" s="33" t="s">
        <v>912</v>
      </c>
      <c r="AZ829" s="81" t="str">
        <f t="shared" si="157"/>
        <v xml:space="preserve"> STP-CAT.5e 4P-24AWG㎟-C</v>
      </c>
    </row>
    <row r="830" spans="1:52" s="4" customFormat="1" ht="25" hidden="1" customHeight="1">
      <c r="A830" s="60" t="str">
        <f t="shared" si="155"/>
        <v>X</v>
      </c>
      <c r="B830" s="60" t="e">
        <f t="shared" si="154"/>
        <v>#REF!</v>
      </c>
      <c r="C830" s="55" t="str">
        <f t="shared" si="158"/>
        <v>T-SOFC309-02</v>
      </c>
      <c r="D830" s="18" t="s">
        <v>657</v>
      </c>
      <c r="E830" s="51"/>
      <c r="F830" s="20" t="s">
        <v>579</v>
      </c>
      <c r="G830" s="17" t="s">
        <v>581</v>
      </c>
      <c r="H830" s="18" t="s">
        <v>548</v>
      </c>
      <c r="I830" s="18"/>
      <c r="J830" s="18">
        <v>66</v>
      </c>
      <c r="K830" s="56">
        <f t="shared" si="159"/>
        <v>6.5</v>
      </c>
      <c r="L830" s="56">
        <f t="shared" si="160"/>
        <v>33.19</v>
      </c>
      <c r="M830" s="140"/>
      <c r="N830" s="140"/>
      <c r="O830" s="18"/>
      <c r="P830" s="18"/>
      <c r="Q830" s="18"/>
      <c r="R830" s="17" t="s">
        <v>1333</v>
      </c>
      <c r="S830" s="17" t="s">
        <v>271</v>
      </c>
      <c r="T830" s="17" t="s">
        <v>1350</v>
      </c>
      <c r="U830" s="17" t="s">
        <v>1333</v>
      </c>
      <c r="V830" s="17" t="s">
        <v>260</v>
      </c>
      <c r="W830" s="17" t="s">
        <v>1293</v>
      </c>
      <c r="X830" s="17" t="str">
        <f t="shared" si="156"/>
        <v xml:space="preserve">-                                    </v>
      </c>
      <c r="Y830" s="17" t="s">
        <v>1858</v>
      </c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40"/>
      <c r="AT830" s="33" t="s">
        <v>809</v>
      </c>
      <c r="AU830" s="33" t="s">
        <v>912</v>
      </c>
      <c r="AV830" s="36" t="s">
        <v>1015</v>
      </c>
      <c r="AW830" s="33" t="str">
        <f t="shared" si="153"/>
        <v>T-SOFC309-02</v>
      </c>
      <c r="AX830" s="33" t="s">
        <v>912</v>
      </c>
      <c r="AZ830" s="81" t="str">
        <f t="shared" si="157"/>
        <v xml:space="preserve"> STP-CAT.5e 4P-24AWG㎟-C</v>
      </c>
    </row>
    <row r="831" spans="1:52" s="4" customFormat="1" ht="25" hidden="1" customHeight="1">
      <c r="A831" s="60" t="str">
        <f t="shared" si="155"/>
        <v>X</v>
      </c>
      <c r="B831" s="60" t="e">
        <f t="shared" si="154"/>
        <v>#REF!</v>
      </c>
      <c r="C831" s="55" t="str">
        <f t="shared" si="158"/>
        <v>T-SOFC309-03</v>
      </c>
      <c r="D831" s="18" t="s">
        <v>657</v>
      </c>
      <c r="E831" s="51"/>
      <c r="F831" s="20" t="s">
        <v>579</v>
      </c>
      <c r="G831" s="17" t="s">
        <v>581</v>
      </c>
      <c r="H831" s="18" t="s">
        <v>548</v>
      </c>
      <c r="I831" s="18"/>
      <c r="J831" s="18">
        <v>66</v>
      </c>
      <c r="K831" s="56">
        <f t="shared" si="159"/>
        <v>6.5</v>
      </c>
      <c r="L831" s="56">
        <f t="shared" si="160"/>
        <v>33.19</v>
      </c>
      <c r="M831" s="140"/>
      <c r="N831" s="140"/>
      <c r="O831" s="18"/>
      <c r="P831" s="18"/>
      <c r="Q831" s="18"/>
      <c r="R831" s="17" t="s">
        <v>1333</v>
      </c>
      <c r="S831" s="17" t="s">
        <v>271</v>
      </c>
      <c r="T831" s="17" t="s">
        <v>1350</v>
      </c>
      <c r="U831" s="17" t="s">
        <v>1333</v>
      </c>
      <c r="V831" s="17" t="s">
        <v>260</v>
      </c>
      <c r="W831" s="17" t="s">
        <v>1293</v>
      </c>
      <c r="X831" s="17" t="str">
        <f t="shared" si="156"/>
        <v xml:space="preserve">-                                    </v>
      </c>
      <c r="Y831" s="17" t="s">
        <v>1858</v>
      </c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40"/>
      <c r="AT831" s="33" t="s">
        <v>809</v>
      </c>
      <c r="AU831" s="33" t="s">
        <v>912</v>
      </c>
      <c r="AV831" s="36" t="s">
        <v>1016</v>
      </c>
      <c r="AW831" s="33" t="str">
        <f t="shared" si="153"/>
        <v>T-SOFC309-03</v>
      </c>
      <c r="AX831" s="33" t="s">
        <v>912</v>
      </c>
      <c r="AZ831" s="81" t="str">
        <f t="shared" si="157"/>
        <v xml:space="preserve"> STP-CAT.5e 4P-24AWG㎟-C</v>
      </c>
    </row>
    <row r="832" spans="1:52" s="4" customFormat="1" ht="25" hidden="1" customHeight="1">
      <c r="A832" s="60" t="str">
        <f t="shared" si="155"/>
        <v>X</v>
      </c>
      <c r="B832" s="60" t="e">
        <f t="shared" si="154"/>
        <v>#REF!</v>
      </c>
      <c r="C832" s="55" t="str">
        <f t="shared" si="158"/>
        <v>T-SOFC309-04</v>
      </c>
      <c r="D832" s="18" t="s">
        <v>657</v>
      </c>
      <c r="E832" s="51"/>
      <c r="F832" s="20" t="s">
        <v>579</v>
      </c>
      <c r="G832" s="17" t="s">
        <v>581</v>
      </c>
      <c r="H832" s="18" t="s">
        <v>548</v>
      </c>
      <c r="I832" s="18"/>
      <c r="J832" s="18">
        <v>66</v>
      </c>
      <c r="K832" s="56">
        <f t="shared" si="159"/>
        <v>6.5</v>
      </c>
      <c r="L832" s="56">
        <f t="shared" si="160"/>
        <v>33.19</v>
      </c>
      <c r="M832" s="140"/>
      <c r="N832" s="140"/>
      <c r="O832" s="18"/>
      <c r="P832" s="18"/>
      <c r="Q832" s="18"/>
      <c r="R832" s="17" t="s">
        <v>1333</v>
      </c>
      <c r="S832" s="17" t="s">
        <v>271</v>
      </c>
      <c r="T832" s="17" t="s">
        <v>1350</v>
      </c>
      <c r="U832" s="17" t="s">
        <v>1333</v>
      </c>
      <c r="V832" s="17" t="s">
        <v>260</v>
      </c>
      <c r="W832" s="17" t="s">
        <v>1293</v>
      </c>
      <c r="X832" s="17" t="str">
        <f t="shared" si="156"/>
        <v xml:space="preserve">-                                    </v>
      </c>
      <c r="Y832" s="17" t="s">
        <v>1858</v>
      </c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40"/>
      <c r="AT832" s="33" t="s">
        <v>809</v>
      </c>
      <c r="AU832" s="33" t="s">
        <v>912</v>
      </c>
      <c r="AV832" s="36" t="s">
        <v>1021</v>
      </c>
      <c r="AW832" s="33" t="str">
        <f t="shared" si="153"/>
        <v>T-SOFC309-04</v>
      </c>
      <c r="AX832" s="33" t="s">
        <v>912</v>
      </c>
      <c r="AZ832" s="81" t="str">
        <f t="shared" si="157"/>
        <v xml:space="preserve"> STP-CAT.5e 4P-24AWG㎟-C</v>
      </c>
    </row>
    <row r="833" spans="1:52" s="4" customFormat="1" ht="25" hidden="1" customHeight="1">
      <c r="A833" s="60" t="str">
        <f t="shared" si="155"/>
        <v>X</v>
      </c>
      <c r="B833" s="60" t="e">
        <f t="shared" si="154"/>
        <v>#REF!</v>
      </c>
      <c r="C833" s="55" t="str">
        <f t="shared" si="158"/>
        <v>T-SOFC309-05</v>
      </c>
      <c r="D833" s="18" t="s">
        <v>657</v>
      </c>
      <c r="E833" s="51"/>
      <c r="F833" s="20" t="s">
        <v>579</v>
      </c>
      <c r="G833" s="17" t="s">
        <v>581</v>
      </c>
      <c r="H833" s="18" t="s">
        <v>548</v>
      </c>
      <c r="I833" s="18"/>
      <c r="J833" s="18">
        <v>66</v>
      </c>
      <c r="K833" s="56">
        <f t="shared" si="159"/>
        <v>6.5</v>
      </c>
      <c r="L833" s="56">
        <f t="shared" si="160"/>
        <v>33.19</v>
      </c>
      <c r="M833" s="139"/>
      <c r="N833" s="139"/>
      <c r="O833" s="18"/>
      <c r="P833" s="18"/>
      <c r="Q833" s="18"/>
      <c r="R833" s="17" t="s">
        <v>1333</v>
      </c>
      <c r="S833" s="17" t="s">
        <v>271</v>
      </c>
      <c r="T833" s="17" t="s">
        <v>1350</v>
      </c>
      <c r="U833" s="17" t="s">
        <v>1333</v>
      </c>
      <c r="V833" s="17" t="s">
        <v>260</v>
      </c>
      <c r="W833" s="17" t="s">
        <v>1293</v>
      </c>
      <c r="X833" s="17" t="str">
        <f t="shared" si="156"/>
        <v xml:space="preserve">-                                    </v>
      </c>
      <c r="Y833" s="17" t="s">
        <v>1858</v>
      </c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40"/>
      <c r="AT833" s="33" t="s">
        <v>809</v>
      </c>
      <c r="AU833" s="33" t="s">
        <v>912</v>
      </c>
      <c r="AV833" s="36" t="s">
        <v>1022</v>
      </c>
      <c r="AW833" s="33" t="str">
        <f t="shared" si="153"/>
        <v>T-SOFC309-05</v>
      </c>
      <c r="AX833" s="33" t="s">
        <v>912</v>
      </c>
      <c r="AZ833" s="81" t="str">
        <f t="shared" si="157"/>
        <v xml:space="preserve"> STP-CAT.5e 4P-24AWG㎟-C</v>
      </c>
    </row>
    <row r="834" spans="1:52" s="4" customFormat="1" ht="25" hidden="1" customHeight="1">
      <c r="A834" s="60" t="str">
        <f t="shared" si="155"/>
        <v>X</v>
      </c>
      <c r="B834" s="60" t="e">
        <f t="shared" si="154"/>
        <v>#REF!</v>
      </c>
      <c r="C834" s="55" t="str">
        <f t="shared" si="158"/>
        <v>T-SOFC310-01</v>
      </c>
      <c r="D834" s="18" t="s">
        <v>657</v>
      </c>
      <c r="E834" s="51"/>
      <c r="F834" s="20" t="s">
        <v>579</v>
      </c>
      <c r="G834" s="17" t="s">
        <v>582</v>
      </c>
      <c r="H834" s="18" t="s">
        <v>580</v>
      </c>
      <c r="I834" s="18"/>
      <c r="J834" s="18">
        <v>73</v>
      </c>
      <c r="K834" s="56">
        <f t="shared" si="159"/>
        <v>6.5</v>
      </c>
      <c r="L834" s="56">
        <f t="shared" si="160"/>
        <v>33.19</v>
      </c>
      <c r="M834" s="138" t="s">
        <v>1687</v>
      </c>
      <c r="N834" s="138">
        <v>36</v>
      </c>
      <c r="O834" s="18"/>
      <c r="P834" s="18"/>
      <c r="Q834" s="18"/>
      <c r="R834" s="17" t="s">
        <v>1333</v>
      </c>
      <c r="S834" s="17" t="s">
        <v>271</v>
      </c>
      <c r="T834" s="17" t="s">
        <v>1350</v>
      </c>
      <c r="U834" s="17" t="s">
        <v>1333</v>
      </c>
      <c r="V834" s="17" t="s">
        <v>264</v>
      </c>
      <c r="W834" s="17" t="s">
        <v>1294</v>
      </c>
      <c r="X834" s="17" t="str">
        <f t="shared" si="156"/>
        <v xml:space="preserve">-                                    </v>
      </c>
      <c r="Y834" s="17" t="s">
        <v>1858</v>
      </c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40"/>
      <c r="AT834" s="33" t="s">
        <v>809</v>
      </c>
      <c r="AU834" s="33" t="s">
        <v>913</v>
      </c>
      <c r="AV834" s="36" t="s">
        <v>1014</v>
      </c>
      <c r="AW834" s="33" t="str">
        <f t="shared" si="153"/>
        <v>T-SOFC310-01</v>
      </c>
      <c r="AX834" s="33" t="s">
        <v>913</v>
      </c>
      <c r="AZ834" s="81" t="str">
        <f t="shared" si="157"/>
        <v xml:space="preserve"> STP-CAT.5e 4P-24AWG㎟-C</v>
      </c>
    </row>
    <row r="835" spans="1:52" s="4" customFormat="1" ht="25" hidden="1" customHeight="1">
      <c r="A835" s="60" t="str">
        <f t="shared" si="155"/>
        <v>X</v>
      </c>
      <c r="B835" s="60" t="e">
        <f t="shared" si="154"/>
        <v>#REF!</v>
      </c>
      <c r="C835" s="55" t="str">
        <f t="shared" si="158"/>
        <v>T-SOFC310-02</v>
      </c>
      <c r="D835" s="18" t="s">
        <v>657</v>
      </c>
      <c r="E835" s="51"/>
      <c r="F835" s="20" t="s">
        <v>579</v>
      </c>
      <c r="G835" s="17" t="s">
        <v>581</v>
      </c>
      <c r="H835" s="18" t="s">
        <v>548</v>
      </c>
      <c r="I835" s="18"/>
      <c r="J835" s="18">
        <v>73</v>
      </c>
      <c r="K835" s="56">
        <f t="shared" si="159"/>
        <v>6.5</v>
      </c>
      <c r="L835" s="56">
        <f t="shared" si="160"/>
        <v>33.19</v>
      </c>
      <c r="M835" s="140"/>
      <c r="N835" s="140"/>
      <c r="O835" s="18"/>
      <c r="P835" s="18"/>
      <c r="Q835" s="18"/>
      <c r="R835" s="17" t="s">
        <v>1333</v>
      </c>
      <c r="S835" s="17" t="s">
        <v>271</v>
      </c>
      <c r="T835" s="17" t="s">
        <v>1350</v>
      </c>
      <c r="U835" s="17" t="s">
        <v>1333</v>
      </c>
      <c r="V835" s="17" t="s">
        <v>264</v>
      </c>
      <c r="W835" s="17" t="s">
        <v>1294</v>
      </c>
      <c r="X835" s="17" t="str">
        <f t="shared" si="156"/>
        <v xml:space="preserve">-                                    </v>
      </c>
      <c r="Y835" s="17" t="s">
        <v>1858</v>
      </c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40"/>
      <c r="AT835" s="33" t="s">
        <v>809</v>
      </c>
      <c r="AU835" s="33" t="s">
        <v>913</v>
      </c>
      <c r="AV835" s="36" t="s">
        <v>1015</v>
      </c>
      <c r="AW835" s="33" t="str">
        <f t="shared" ref="AW835:AW898" si="161">IF(AT835="","",CONCATENATE(AT835,"-",AU835,"-",AV835))</f>
        <v>T-SOFC310-02</v>
      </c>
      <c r="AX835" s="33" t="s">
        <v>913</v>
      </c>
      <c r="AZ835" s="81" t="str">
        <f t="shared" si="157"/>
        <v xml:space="preserve"> STP-CAT.5e 4P-24AWG㎟-C</v>
      </c>
    </row>
    <row r="836" spans="1:52" s="4" customFormat="1" ht="25" hidden="1" customHeight="1">
      <c r="A836" s="60" t="str">
        <f t="shared" si="155"/>
        <v>X</v>
      </c>
      <c r="B836" s="60" t="e">
        <f t="shared" si="154"/>
        <v>#REF!</v>
      </c>
      <c r="C836" s="55" t="str">
        <f t="shared" si="158"/>
        <v>T-SOFC310-03</v>
      </c>
      <c r="D836" s="18" t="s">
        <v>657</v>
      </c>
      <c r="E836" s="51"/>
      <c r="F836" s="20" t="s">
        <v>579</v>
      </c>
      <c r="G836" s="17" t="s">
        <v>581</v>
      </c>
      <c r="H836" s="18" t="s">
        <v>548</v>
      </c>
      <c r="I836" s="18"/>
      <c r="J836" s="18">
        <v>73</v>
      </c>
      <c r="K836" s="56">
        <f t="shared" si="159"/>
        <v>6.5</v>
      </c>
      <c r="L836" s="56">
        <f t="shared" si="160"/>
        <v>33.19</v>
      </c>
      <c r="M836" s="140"/>
      <c r="N836" s="140"/>
      <c r="O836" s="18"/>
      <c r="P836" s="18"/>
      <c r="Q836" s="18"/>
      <c r="R836" s="17" t="s">
        <v>1333</v>
      </c>
      <c r="S836" s="17" t="s">
        <v>271</v>
      </c>
      <c r="T836" s="17" t="s">
        <v>1350</v>
      </c>
      <c r="U836" s="17" t="s">
        <v>1333</v>
      </c>
      <c r="V836" s="17" t="s">
        <v>264</v>
      </c>
      <c r="W836" s="17" t="s">
        <v>1294</v>
      </c>
      <c r="X836" s="17" t="str">
        <f t="shared" si="156"/>
        <v xml:space="preserve">-                                    </v>
      </c>
      <c r="Y836" s="17" t="s">
        <v>1858</v>
      </c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40"/>
      <c r="AT836" s="33" t="s">
        <v>809</v>
      </c>
      <c r="AU836" s="33" t="s">
        <v>913</v>
      </c>
      <c r="AV836" s="36" t="s">
        <v>1016</v>
      </c>
      <c r="AW836" s="33" t="str">
        <f t="shared" si="161"/>
        <v>T-SOFC310-03</v>
      </c>
      <c r="AX836" s="33" t="s">
        <v>913</v>
      </c>
      <c r="AZ836" s="81" t="str">
        <f t="shared" si="157"/>
        <v xml:space="preserve"> STP-CAT.5e 4P-24AWG㎟-C</v>
      </c>
    </row>
    <row r="837" spans="1:52" s="4" customFormat="1" ht="25" hidden="1" customHeight="1">
      <c r="A837" s="60" t="str">
        <f t="shared" si="155"/>
        <v>X</v>
      </c>
      <c r="B837" s="60" t="e">
        <f t="shared" si="154"/>
        <v>#REF!</v>
      </c>
      <c r="C837" s="55" t="str">
        <f t="shared" si="158"/>
        <v>T-SOFC310-04</v>
      </c>
      <c r="D837" s="18" t="s">
        <v>657</v>
      </c>
      <c r="E837" s="51"/>
      <c r="F837" s="20" t="s">
        <v>579</v>
      </c>
      <c r="G837" s="17" t="s">
        <v>581</v>
      </c>
      <c r="H837" s="18" t="s">
        <v>548</v>
      </c>
      <c r="I837" s="18"/>
      <c r="J837" s="18">
        <v>73</v>
      </c>
      <c r="K837" s="56">
        <f t="shared" si="159"/>
        <v>6.5</v>
      </c>
      <c r="L837" s="56">
        <f t="shared" si="160"/>
        <v>33.19</v>
      </c>
      <c r="M837" s="140"/>
      <c r="N837" s="140"/>
      <c r="O837" s="18"/>
      <c r="P837" s="18"/>
      <c r="Q837" s="18"/>
      <c r="R837" s="17" t="s">
        <v>1333</v>
      </c>
      <c r="S837" s="17" t="s">
        <v>271</v>
      </c>
      <c r="T837" s="17" t="s">
        <v>1350</v>
      </c>
      <c r="U837" s="17" t="s">
        <v>1333</v>
      </c>
      <c r="V837" s="17" t="s">
        <v>264</v>
      </c>
      <c r="W837" s="17" t="s">
        <v>1294</v>
      </c>
      <c r="X837" s="17" t="str">
        <f t="shared" si="156"/>
        <v xml:space="preserve">-                                    </v>
      </c>
      <c r="Y837" s="17" t="s">
        <v>1858</v>
      </c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40"/>
      <c r="AT837" s="33" t="s">
        <v>809</v>
      </c>
      <c r="AU837" s="33" t="s">
        <v>913</v>
      </c>
      <c r="AV837" s="36" t="s">
        <v>1021</v>
      </c>
      <c r="AW837" s="33" t="str">
        <f t="shared" si="161"/>
        <v>T-SOFC310-04</v>
      </c>
      <c r="AX837" s="33" t="s">
        <v>913</v>
      </c>
      <c r="AZ837" s="81" t="str">
        <f t="shared" si="157"/>
        <v xml:space="preserve"> STP-CAT.5e 4P-24AWG㎟-C</v>
      </c>
    </row>
    <row r="838" spans="1:52" s="4" customFormat="1" ht="25" hidden="1" customHeight="1">
      <c r="A838" s="60" t="str">
        <f t="shared" si="155"/>
        <v>X</v>
      </c>
      <c r="B838" s="60" t="e">
        <f t="shared" si="154"/>
        <v>#REF!</v>
      </c>
      <c r="C838" s="55" t="str">
        <f t="shared" si="158"/>
        <v>T-SOFC310-05</v>
      </c>
      <c r="D838" s="18" t="s">
        <v>657</v>
      </c>
      <c r="E838" s="51"/>
      <c r="F838" s="20" t="s">
        <v>579</v>
      </c>
      <c r="G838" s="17" t="s">
        <v>581</v>
      </c>
      <c r="H838" s="18" t="s">
        <v>548</v>
      </c>
      <c r="I838" s="18"/>
      <c r="J838" s="18">
        <v>73</v>
      </c>
      <c r="K838" s="56">
        <f t="shared" si="159"/>
        <v>6.5</v>
      </c>
      <c r="L838" s="56">
        <f t="shared" si="160"/>
        <v>33.19</v>
      </c>
      <c r="M838" s="139"/>
      <c r="N838" s="139"/>
      <c r="O838" s="18"/>
      <c r="P838" s="18"/>
      <c r="Q838" s="18"/>
      <c r="R838" s="17" t="s">
        <v>1333</v>
      </c>
      <c r="S838" s="17" t="s">
        <v>271</v>
      </c>
      <c r="T838" s="17" t="s">
        <v>1350</v>
      </c>
      <c r="U838" s="17" t="s">
        <v>1333</v>
      </c>
      <c r="V838" s="17" t="s">
        <v>264</v>
      </c>
      <c r="W838" s="17" t="s">
        <v>1294</v>
      </c>
      <c r="X838" s="17" t="str">
        <f t="shared" si="156"/>
        <v xml:space="preserve">-                                    </v>
      </c>
      <c r="Y838" s="17" t="s">
        <v>1858</v>
      </c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40"/>
      <c r="AT838" s="33" t="s">
        <v>809</v>
      </c>
      <c r="AU838" s="33" t="s">
        <v>913</v>
      </c>
      <c r="AV838" s="36" t="s">
        <v>1022</v>
      </c>
      <c r="AW838" s="33" t="str">
        <f t="shared" si="161"/>
        <v>T-SOFC310-05</v>
      </c>
      <c r="AX838" s="33" t="s">
        <v>913</v>
      </c>
      <c r="AZ838" s="81" t="str">
        <f t="shared" si="157"/>
        <v xml:space="preserve"> STP-CAT.5e 4P-24AWG㎟-C</v>
      </c>
    </row>
    <row r="839" spans="1:52" s="4" customFormat="1" ht="25" hidden="1" customHeight="1">
      <c r="A839" s="60" t="str">
        <f t="shared" si="155"/>
        <v>X</v>
      </c>
      <c r="B839" s="60" t="e">
        <f t="shared" si="154"/>
        <v>#REF!</v>
      </c>
      <c r="C839" s="55" t="str">
        <f t="shared" si="158"/>
        <v>T-WDM301-01</v>
      </c>
      <c r="D839" s="18" t="s">
        <v>657</v>
      </c>
      <c r="E839" s="51"/>
      <c r="F839" s="20" t="s">
        <v>579</v>
      </c>
      <c r="G839" s="17" t="s">
        <v>581</v>
      </c>
      <c r="H839" s="18" t="s">
        <v>580</v>
      </c>
      <c r="I839" s="18"/>
      <c r="J839" s="18">
        <v>11</v>
      </c>
      <c r="K839" s="56">
        <f t="shared" si="159"/>
        <v>6.5</v>
      </c>
      <c r="L839" s="56">
        <f t="shared" si="160"/>
        <v>33.19</v>
      </c>
      <c r="M839" s="138" t="s">
        <v>1695</v>
      </c>
      <c r="N839" s="138">
        <v>8</v>
      </c>
      <c r="O839" s="18"/>
      <c r="P839" s="18"/>
      <c r="Q839" s="18"/>
      <c r="R839" s="17" t="s">
        <v>1333</v>
      </c>
      <c r="S839" s="17" t="s">
        <v>572</v>
      </c>
      <c r="T839" s="17" t="s">
        <v>1350</v>
      </c>
      <c r="U839" s="17" t="s">
        <v>1333</v>
      </c>
      <c r="V839" s="17" t="s">
        <v>601</v>
      </c>
      <c r="W839" s="17" t="s">
        <v>1338</v>
      </c>
      <c r="X839" s="17" t="str">
        <f t="shared" si="156"/>
        <v xml:space="preserve">-                                    </v>
      </c>
      <c r="Y839" s="17" t="s">
        <v>1858</v>
      </c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40"/>
      <c r="AT839" s="33" t="s">
        <v>809</v>
      </c>
      <c r="AU839" s="33" t="s">
        <v>914</v>
      </c>
      <c r="AV839" s="36" t="s">
        <v>1014</v>
      </c>
      <c r="AW839" s="33" t="str">
        <f t="shared" si="161"/>
        <v>T-WDM301-01</v>
      </c>
      <c r="AX839" s="33" t="s">
        <v>914</v>
      </c>
      <c r="AZ839" s="81" t="str">
        <f t="shared" si="157"/>
        <v xml:space="preserve"> STP-CAT.5e 4P-24AWG㎟-C</v>
      </c>
    </row>
    <row r="840" spans="1:52" s="4" customFormat="1" ht="25" hidden="1" customHeight="1">
      <c r="A840" s="60" t="str">
        <f t="shared" si="155"/>
        <v>X</v>
      </c>
      <c r="B840" s="60" t="e">
        <f t="shared" si="154"/>
        <v>#REF!</v>
      </c>
      <c r="C840" s="55" t="str">
        <f t="shared" si="158"/>
        <v>T-WDM301-02</v>
      </c>
      <c r="D840" s="18" t="s">
        <v>657</v>
      </c>
      <c r="E840" s="51"/>
      <c r="F840" s="20" t="s">
        <v>579</v>
      </c>
      <c r="G840" s="17" t="s">
        <v>581</v>
      </c>
      <c r="H840" s="18" t="s">
        <v>580</v>
      </c>
      <c r="I840" s="18"/>
      <c r="J840" s="18">
        <v>11</v>
      </c>
      <c r="K840" s="56">
        <f t="shared" si="159"/>
        <v>6.5</v>
      </c>
      <c r="L840" s="56">
        <f t="shared" si="160"/>
        <v>33.19</v>
      </c>
      <c r="M840" s="140"/>
      <c r="N840" s="140"/>
      <c r="O840" s="18"/>
      <c r="P840" s="18"/>
      <c r="Q840" s="18"/>
      <c r="R840" s="17" t="s">
        <v>1333</v>
      </c>
      <c r="S840" s="17" t="s">
        <v>572</v>
      </c>
      <c r="T840" s="17" t="s">
        <v>1350</v>
      </c>
      <c r="U840" s="17" t="s">
        <v>1333</v>
      </c>
      <c r="V840" s="17" t="s">
        <v>601</v>
      </c>
      <c r="W840" s="17" t="s">
        <v>1338</v>
      </c>
      <c r="X840" s="17" t="str">
        <f t="shared" si="156"/>
        <v xml:space="preserve">-                                    </v>
      </c>
      <c r="Y840" s="17" t="s">
        <v>1858</v>
      </c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40"/>
      <c r="AT840" s="33" t="s">
        <v>809</v>
      </c>
      <c r="AU840" s="33" t="s">
        <v>914</v>
      </c>
      <c r="AV840" s="36" t="s">
        <v>1015</v>
      </c>
      <c r="AW840" s="33" t="str">
        <f t="shared" si="161"/>
        <v>T-WDM301-02</v>
      </c>
      <c r="AX840" s="33" t="s">
        <v>914</v>
      </c>
      <c r="AZ840" s="81" t="str">
        <f t="shared" si="157"/>
        <v xml:space="preserve"> STP-CAT.5e 4P-24AWG㎟-C</v>
      </c>
    </row>
    <row r="841" spans="1:52" s="4" customFormat="1" ht="25" hidden="1" customHeight="1">
      <c r="A841" s="60" t="str">
        <f t="shared" si="155"/>
        <v>X</v>
      </c>
      <c r="B841" s="60" t="e">
        <f t="shared" si="154"/>
        <v>#REF!</v>
      </c>
      <c r="C841" s="55" t="str">
        <f t="shared" si="158"/>
        <v>T-WDM301-03</v>
      </c>
      <c r="D841" s="18" t="s">
        <v>659</v>
      </c>
      <c r="E841" s="51"/>
      <c r="F841" s="20" t="s">
        <v>579</v>
      </c>
      <c r="G841" s="17" t="s">
        <v>581</v>
      </c>
      <c r="H841" s="18" t="s">
        <v>580</v>
      </c>
      <c r="I841" s="18"/>
      <c r="J841" s="18">
        <v>11</v>
      </c>
      <c r="K841" s="56">
        <f t="shared" si="159"/>
        <v>6.5</v>
      </c>
      <c r="L841" s="56">
        <f t="shared" si="160"/>
        <v>33.19</v>
      </c>
      <c r="M841" s="139"/>
      <c r="N841" s="139"/>
      <c r="O841" s="18"/>
      <c r="P841" s="18"/>
      <c r="Q841" s="18"/>
      <c r="R841" s="17" t="s">
        <v>1333</v>
      </c>
      <c r="S841" s="17" t="s">
        <v>572</v>
      </c>
      <c r="T841" s="17" t="s">
        <v>1350</v>
      </c>
      <c r="U841" s="17" t="s">
        <v>1333</v>
      </c>
      <c r="V841" s="17" t="s">
        <v>601</v>
      </c>
      <c r="W841" s="17" t="s">
        <v>1338</v>
      </c>
      <c r="X841" s="17" t="str">
        <f t="shared" si="156"/>
        <v xml:space="preserve">-                                    </v>
      </c>
      <c r="Y841" s="17" t="s">
        <v>1858</v>
      </c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40"/>
      <c r="AT841" s="33" t="s">
        <v>809</v>
      </c>
      <c r="AU841" s="33" t="s">
        <v>914</v>
      </c>
      <c r="AV841" s="36" t="s">
        <v>1016</v>
      </c>
      <c r="AW841" s="33" t="str">
        <f t="shared" si="161"/>
        <v>T-WDM301-03</v>
      </c>
      <c r="AX841" s="33" t="s">
        <v>914</v>
      </c>
      <c r="AZ841" s="81" t="str">
        <f t="shared" si="157"/>
        <v xml:space="preserve"> STP-CAT.5e 4P-24AWG㎟-C</v>
      </c>
    </row>
    <row r="842" spans="1:52" s="4" customFormat="1" ht="25" hidden="1" customHeight="1">
      <c r="A842" s="60" t="str">
        <f t="shared" si="155"/>
        <v>X</v>
      </c>
      <c r="B842" s="60" t="e">
        <f t="shared" si="154"/>
        <v>#REF!</v>
      </c>
      <c r="C842" s="55" t="str">
        <f t="shared" si="158"/>
        <v>T-WDM302-01</v>
      </c>
      <c r="D842" s="18" t="s">
        <v>659</v>
      </c>
      <c r="E842" s="51"/>
      <c r="F842" s="20" t="s">
        <v>579</v>
      </c>
      <c r="G842" s="17" t="s">
        <v>581</v>
      </c>
      <c r="H842" s="18" t="s">
        <v>580</v>
      </c>
      <c r="I842" s="18"/>
      <c r="J842" s="18">
        <v>9</v>
      </c>
      <c r="K842" s="56">
        <f t="shared" si="159"/>
        <v>6.5</v>
      </c>
      <c r="L842" s="56">
        <f t="shared" si="160"/>
        <v>33.19</v>
      </c>
      <c r="M842" s="138" t="s">
        <v>1696</v>
      </c>
      <c r="N842" s="138">
        <v>6</v>
      </c>
      <c r="O842" s="18"/>
      <c r="P842" s="18"/>
      <c r="Q842" s="18"/>
      <c r="R842" s="17" t="s">
        <v>1333</v>
      </c>
      <c r="S842" s="17" t="s">
        <v>572</v>
      </c>
      <c r="T842" s="17" t="s">
        <v>1350</v>
      </c>
      <c r="U842" s="17" t="s">
        <v>1333</v>
      </c>
      <c r="V842" s="17" t="s">
        <v>602</v>
      </c>
      <c r="W842" s="17" t="s">
        <v>1339</v>
      </c>
      <c r="X842" s="17" t="str">
        <f t="shared" si="156"/>
        <v xml:space="preserve">-                                    </v>
      </c>
      <c r="Y842" s="17" t="s">
        <v>1858</v>
      </c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40"/>
      <c r="AT842" s="33" t="s">
        <v>809</v>
      </c>
      <c r="AU842" s="33" t="s">
        <v>915</v>
      </c>
      <c r="AV842" s="36" t="s">
        <v>1014</v>
      </c>
      <c r="AW842" s="33" t="str">
        <f t="shared" si="161"/>
        <v>T-WDM302-01</v>
      </c>
      <c r="AX842" s="33" t="s">
        <v>915</v>
      </c>
      <c r="AZ842" s="81" t="str">
        <f t="shared" si="157"/>
        <v xml:space="preserve"> STP-CAT.5e 4P-24AWG㎟-C</v>
      </c>
    </row>
    <row r="843" spans="1:52" s="4" customFormat="1" ht="25" hidden="1" customHeight="1">
      <c r="A843" s="60" t="str">
        <f t="shared" si="155"/>
        <v>X</v>
      </c>
      <c r="B843" s="60" t="e">
        <f t="shared" si="154"/>
        <v>#REF!</v>
      </c>
      <c r="C843" s="55" t="str">
        <f t="shared" si="158"/>
        <v>T-WDM302-02</v>
      </c>
      <c r="D843" s="18" t="s">
        <v>659</v>
      </c>
      <c r="E843" s="51"/>
      <c r="F843" s="20" t="s">
        <v>579</v>
      </c>
      <c r="G843" s="17" t="s">
        <v>581</v>
      </c>
      <c r="H843" s="18" t="s">
        <v>580</v>
      </c>
      <c r="I843" s="18"/>
      <c r="J843" s="18">
        <v>9</v>
      </c>
      <c r="K843" s="56">
        <f t="shared" si="159"/>
        <v>6.5</v>
      </c>
      <c r="L843" s="56">
        <f t="shared" si="160"/>
        <v>33.19</v>
      </c>
      <c r="M843" s="140"/>
      <c r="N843" s="140"/>
      <c r="O843" s="18"/>
      <c r="P843" s="18"/>
      <c r="Q843" s="18"/>
      <c r="R843" s="17" t="s">
        <v>1333</v>
      </c>
      <c r="S843" s="17" t="s">
        <v>572</v>
      </c>
      <c r="T843" s="17" t="s">
        <v>1350</v>
      </c>
      <c r="U843" s="17" t="s">
        <v>1333</v>
      </c>
      <c r="V843" s="17" t="s">
        <v>602</v>
      </c>
      <c r="W843" s="17" t="s">
        <v>1339</v>
      </c>
      <c r="X843" s="17" t="str">
        <f t="shared" si="156"/>
        <v xml:space="preserve">-                                    </v>
      </c>
      <c r="Y843" s="17" t="s">
        <v>1858</v>
      </c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40"/>
      <c r="AT843" s="33" t="s">
        <v>809</v>
      </c>
      <c r="AU843" s="33" t="s">
        <v>915</v>
      </c>
      <c r="AV843" s="36" t="s">
        <v>1015</v>
      </c>
      <c r="AW843" s="33" t="str">
        <f t="shared" si="161"/>
        <v>T-WDM302-02</v>
      </c>
      <c r="AX843" s="33" t="s">
        <v>915</v>
      </c>
      <c r="AZ843" s="81" t="str">
        <f t="shared" si="157"/>
        <v xml:space="preserve"> STP-CAT.5e 4P-24AWG㎟-C</v>
      </c>
    </row>
    <row r="844" spans="1:52" s="4" customFormat="1" ht="25" hidden="1" customHeight="1">
      <c r="A844" s="60" t="str">
        <f t="shared" si="155"/>
        <v>X</v>
      </c>
      <c r="B844" s="60" t="e">
        <f t="shared" si="154"/>
        <v>#REF!</v>
      </c>
      <c r="C844" s="55" t="str">
        <f t="shared" si="158"/>
        <v>T-WDM302-03</v>
      </c>
      <c r="D844" s="18" t="s">
        <v>659</v>
      </c>
      <c r="E844" s="51"/>
      <c r="F844" s="20" t="s">
        <v>579</v>
      </c>
      <c r="G844" s="17" t="s">
        <v>581</v>
      </c>
      <c r="H844" s="18" t="s">
        <v>580</v>
      </c>
      <c r="I844" s="18"/>
      <c r="J844" s="18">
        <v>9</v>
      </c>
      <c r="K844" s="56">
        <f t="shared" si="159"/>
        <v>6.5</v>
      </c>
      <c r="L844" s="56">
        <f t="shared" si="160"/>
        <v>33.19</v>
      </c>
      <c r="M844" s="139"/>
      <c r="N844" s="139"/>
      <c r="O844" s="18"/>
      <c r="P844" s="18"/>
      <c r="Q844" s="18"/>
      <c r="R844" s="17" t="s">
        <v>1333</v>
      </c>
      <c r="S844" s="17" t="s">
        <v>572</v>
      </c>
      <c r="T844" s="17" t="s">
        <v>1350</v>
      </c>
      <c r="U844" s="17" t="s">
        <v>1333</v>
      </c>
      <c r="V844" s="17" t="s">
        <v>602</v>
      </c>
      <c r="W844" s="17" t="s">
        <v>1339</v>
      </c>
      <c r="X844" s="17" t="str">
        <f t="shared" si="156"/>
        <v xml:space="preserve">-                                    </v>
      </c>
      <c r="Y844" s="17" t="s">
        <v>1858</v>
      </c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40"/>
      <c r="AT844" s="33" t="s">
        <v>809</v>
      </c>
      <c r="AU844" s="33" t="s">
        <v>915</v>
      </c>
      <c r="AV844" s="36" t="s">
        <v>1016</v>
      </c>
      <c r="AW844" s="33" t="str">
        <f t="shared" si="161"/>
        <v>T-WDM302-03</v>
      </c>
      <c r="AX844" s="33" t="s">
        <v>915</v>
      </c>
      <c r="AZ844" s="81" t="str">
        <f t="shared" si="157"/>
        <v xml:space="preserve"> STP-CAT.5e 4P-24AWG㎟-C</v>
      </c>
    </row>
    <row r="845" spans="1:52" s="4" customFormat="1" ht="25" hidden="1" customHeight="1">
      <c r="A845" s="60" t="str">
        <f t="shared" si="155"/>
        <v>X</v>
      </c>
      <c r="B845" s="60" t="e">
        <f t="shared" si="154"/>
        <v>#REF!</v>
      </c>
      <c r="C845" s="55" t="str">
        <f t="shared" si="158"/>
        <v>T-SOFC401-01</v>
      </c>
      <c r="D845" s="18" t="s">
        <v>659</v>
      </c>
      <c r="E845" s="51"/>
      <c r="F845" s="20" t="s">
        <v>579</v>
      </c>
      <c r="G845" s="17" t="s">
        <v>582</v>
      </c>
      <c r="H845" s="18" t="s">
        <v>580</v>
      </c>
      <c r="I845" s="18"/>
      <c r="J845" s="18">
        <v>10</v>
      </c>
      <c r="K845" s="56">
        <f t="shared" si="159"/>
        <v>6.5</v>
      </c>
      <c r="L845" s="56">
        <f t="shared" si="160"/>
        <v>33.19</v>
      </c>
      <c r="M845" s="138" t="s">
        <v>1697</v>
      </c>
      <c r="N845" s="138">
        <v>8</v>
      </c>
      <c r="O845" s="18"/>
      <c r="P845" s="18"/>
      <c r="Q845" s="18"/>
      <c r="R845" s="17" t="s">
        <v>1333</v>
      </c>
      <c r="S845" s="17" t="s">
        <v>574</v>
      </c>
      <c r="T845" s="17" t="s">
        <v>1351</v>
      </c>
      <c r="U845" s="17" t="s">
        <v>1333</v>
      </c>
      <c r="V845" s="17" t="s">
        <v>290</v>
      </c>
      <c r="W845" s="17" t="s">
        <v>1295</v>
      </c>
      <c r="X845" s="17" t="str">
        <f t="shared" si="156"/>
        <v xml:space="preserve">-                                    </v>
      </c>
      <c r="Y845" s="17" t="s">
        <v>1858</v>
      </c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40"/>
      <c r="AT845" s="33" t="s">
        <v>809</v>
      </c>
      <c r="AU845" s="33" t="s">
        <v>927</v>
      </c>
      <c r="AV845" s="36" t="s">
        <v>1014</v>
      </c>
      <c r="AW845" s="33" t="str">
        <f t="shared" si="161"/>
        <v>T-SOFC401-01</v>
      </c>
      <c r="AX845" s="33" t="s">
        <v>927</v>
      </c>
      <c r="AZ845" s="81" t="str">
        <f t="shared" si="157"/>
        <v xml:space="preserve"> STP-CAT.5e 4P-24AWG㎟-C</v>
      </c>
    </row>
    <row r="846" spans="1:52" s="4" customFormat="1" ht="25" hidden="1" customHeight="1">
      <c r="A846" s="60" t="str">
        <f t="shared" si="155"/>
        <v>X</v>
      </c>
      <c r="B846" s="60" t="e">
        <f t="shared" si="154"/>
        <v>#REF!</v>
      </c>
      <c r="C846" s="55" t="str">
        <f t="shared" si="158"/>
        <v>T-SOFC401-02</v>
      </c>
      <c r="D846" s="18" t="s">
        <v>657</v>
      </c>
      <c r="E846" s="51"/>
      <c r="F846" s="20" t="s">
        <v>579</v>
      </c>
      <c r="G846" s="17" t="s">
        <v>581</v>
      </c>
      <c r="H846" s="18" t="s">
        <v>548</v>
      </c>
      <c r="I846" s="18"/>
      <c r="J846" s="18">
        <v>10</v>
      </c>
      <c r="K846" s="56">
        <f t="shared" si="159"/>
        <v>6.5</v>
      </c>
      <c r="L846" s="56">
        <f t="shared" si="160"/>
        <v>33.19</v>
      </c>
      <c r="M846" s="140"/>
      <c r="N846" s="140"/>
      <c r="O846" s="18"/>
      <c r="P846" s="18"/>
      <c r="Q846" s="18"/>
      <c r="R846" s="17" t="s">
        <v>1333</v>
      </c>
      <c r="S846" s="17" t="s">
        <v>574</v>
      </c>
      <c r="T846" s="17" t="s">
        <v>1351</v>
      </c>
      <c r="U846" s="17" t="s">
        <v>1333</v>
      </c>
      <c r="V846" s="17" t="s">
        <v>290</v>
      </c>
      <c r="W846" s="17" t="s">
        <v>1295</v>
      </c>
      <c r="X846" s="17" t="str">
        <f t="shared" si="156"/>
        <v xml:space="preserve">-                                    </v>
      </c>
      <c r="Y846" s="17" t="s">
        <v>1858</v>
      </c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40"/>
      <c r="AT846" s="33" t="s">
        <v>809</v>
      </c>
      <c r="AU846" s="33" t="s">
        <v>927</v>
      </c>
      <c r="AV846" s="36" t="s">
        <v>1015</v>
      </c>
      <c r="AW846" s="33" t="str">
        <f t="shared" si="161"/>
        <v>T-SOFC401-02</v>
      </c>
      <c r="AX846" s="33" t="s">
        <v>927</v>
      </c>
      <c r="AZ846" s="81" t="str">
        <f t="shared" si="157"/>
        <v xml:space="preserve"> STP-CAT.5e 4P-24AWG㎟-C</v>
      </c>
    </row>
    <row r="847" spans="1:52" s="4" customFormat="1" ht="25" hidden="1" customHeight="1">
      <c r="A847" s="60" t="str">
        <f t="shared" si="155"/>
        <v>X</v>
      </c>
      <c r="B847" s="60" t="e">
        <f t="shared" si="154"/>
        <v>#REF!</v>
      </c>
      <c r="C847" s="55" t="str">
        <f t="shared" si="158"/>
        <v>T-SOFC401-03</v>
      </c>
      <c r="D847" s="18" t="s">
        <v>657</v>
      </c>
      <c r="E847" s="51"/>
      <c r="F847" s="20" t="s">
        <v>579</v>
      </c>
      <c r="G847" s="17" t="s">
        <v>581</v>
      </c>
      <c r="H847" s="18" t="s">
        <v>548</v>
      </c>
      <c r="I847" s="18"/>
      <c r="J847" s="18">
        <v>10</v>
      </c>
      <c r="K847" s="56">
        <f t="shared" si="159"/>
        <v>6.5</v>
      </c>
      <c r="L847" s="56">
        <f t="shared" si="160"/>
        <v>33.19</v>
      </c>
      <c r="M847" s="140"/>
      <c r="N847" s="140"/>
      <c r="O847" s="18"/>
      <c r="P847" s="18"/>
      <c r="Q847" s="18"/>
      <c r="R847" s="17" t="s">
        <v>1333</v>
      </c>
      <c r="S847" s="17" t="s">
        <v>574</v>
      </c>
      <c r="T847" s="17" t="s">
        <v>1351</v>
      </c>
      <c r="U847" s="17" t="s">
        <v>1333</v>
      </c>
      <c r="V847" s="17" t="s">
        <v>290</v>
      </c>
      <c r="W847" s="17" t="s">
        <v>1295</v>
      </c>
      <c r="X847" s="17" t="str">
        <f t="shared" si="156"/>
        <v xml:space="preserve">-                                    </v>
      </c>
      <c r="Y847" s="17" t="s">
        <v>1858</v>
      </c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40"/>
      <c r="AT847" s="33" t="s">
        <v>809</v>
      </c>
      <c r="AU847" s="33" t="s">
        <v>927</v>
      </c>
      <c r="AV847" s="36" t="s">
        <v>1016</v>
      </c>
      <c r="AW847" s="33" t="str">
        <f t="shared" si="161"/>
        <v>T-SOFC401-03</v>
      </c>
      <c r="AX847" s="33" t="s">
        <v>927</v>
      </c>
      <c r="AZ847" s="81" t="str">
        <f t="shared" si="157"/>
        <v xml:space="preserve"> STP-CAT.5e 4P-24AWG㎟-C</v>
      </c>
    </row>
    <row r="848" spans="1:52" s="4" customFormat="1" ht="25" hidden="1" customHeight="1">
      <c r="A848" s="60" t="str">
        <f t="shared" si="155"/>
        <v>X</v>
      </c>
      <c r="B848" s="60" t="e">
        <f t="shared" si="154"/>
        <v>#REF!</v>
      </c>
      <c r="C848" s="55" t="str">
        <f t="shared" si="158"/>
        <v>T-SOFC401-04</v>
      </c>
      <c r="D848" s="18" t="s">
        <v>657</v>
      </c>
      <c r="E848" s="51"/>
      <c r="F848" s="20" t="s">
        <v>579</v>
      </c>
      <c r="G848" s="17" t="s">
        <v>581</v>
      </c>
      <c r="H848" s="18" t="s">
        <v>548</v>
      </c>
      <c r="I848" s="18"/>
      <c r="J848" s="18">
        <v>10</v>
      </c>
      <c r="K848" s="56">
        <f t="shared" si="159"/>
        <v>6.5</v>
      </c>
      <c r="L848" s="56">
        <f t="shared" si="160"/>
        <v>33.19</v>
      </c>
      <c r="M848" s="140"/>
      <c r="N848" s="140"/>
      <c r="O848" s="18"/>
      <c r="P848" s="18"/>
      <c r="Q848" s="18"/>
      <c r="R848" s="17" t="s">
        <v>1333</v>
      </c>
      <c r="S848" s="17" t="s">
        <v>574</v>
      </c>
      <c r="T848" s="17" t="s">
        <v>1351</v>
      </c>
      <c r="U848" s="17" t="s">
        <v>1333</v>
      </c>
      <c r="V848" s="17" t="s">
        <v>290</v>
      </c>
      <c r="W848" s="17" t="s">
        <v>1295</v>
      </c>
      <c r="X848" s="17" t="str">
        <f t="shared" si="156"/>
        <v xml:space="preserve">-                                    </v>
      </c>
      <c r="Y848" s="17" t="s">
        <v>1858</v>
      </c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40"/>
      <c r="AT848" s="33" t="s">
        <v>809</v>
      </c>
      <c r="AU848" s="33" t="s">
        <v>927</v>
      </c>
      <c r="AV848" s="36" t="s">
        <v>1021</v>
      </c>
      <c r="AW848" s="33" t="str">
        <f t="shared" si="161"/>
        <v>T-SOFC401-04</v>
      </c>
      <c r="AX848" s="33" t="s">
        <v>927</v>
      </c>
      <c r="AZ848" s="81" t="str">
        <f t="shared" si="157"/>
        <v xml:space="preserve"> STP-CAT.5e 4P-24AWG㎟-C</v>
      </c>
    </row>
    <row r="849" spans="1:52" s="4" customFormat="1" ht="25" hidden="1" customHeight="1">
      <c r="A849" s="60" t="str">
        <f t="shared" si="155"/>
        <v>X</v>
      </c>
      <c r="B849" s="60" t="e">
        <f t="shared" si="154"/>
        <v>#REF!</v>
      </c>
      <c r="C849" s="55" t="str">
        <f t="shared" si="158"/>
        <v>T-SOFC401-05</v>
      </c>
      <c r="D849" s="18" t="s">
        <v>657</v>
      </c>
      <c r="E849" s="51"/>
      <c r="F849" s="20" t="s">
        <v>579</v>
      </c>
      <c r="G849" s="17" t="s">
        <v>581</v>
      </c>
      <c r="H849" s="18" t="s">
        <v>548</v>
      </c>
      <c r="I849" s="18"/>
      <c r="J849" s="18">
        <v>10</v>
      </c>
      <c r="K849" s="56">
        <f t="shared" si="159"/>
        <v>6.5</v>
      </c>
      <c r="L849" s="56">
        <f t="shared" si="160"/>
        <v>33.19</v>
      </c>
      <c r="M849" s="139"/>
      <c r="N849" s="139"/>
      <c r="O849" s="18"/>
      <c r="P849" s="18"/>
      <c r="Q849" s="18"/>
      <c r="R849" s="17" t="s">
        <v>1333</v>
      </c>
      <c r="S849" s="17" t="s">
        <v>574</v>
      </c>
      <c r="T849" s="17" t="s">
        <v>1351</v>
      </c>
      <c r="U849" s="17" t="s">
        <v>1333</v>
      </c>
      <c r="V849" s="17" t="s">
        <v>290</v>
      </c>
      <c r="W849" s="17" t="s">
        <v>1295</v>
      </c>
      <c r="X849" s="17" t="str">
        <f t="shared" si="156"/>
        <v xml:space="preserve">-                                    </v>
      </c>
      <c r="Y849" s="17" t="s">
        <v>1858</v>
      </c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40"/>
      <c r="AT849" s="33" t="s">
        <v>809</v>
      </c>
      <c r="AU849" s="33" t="s">
        <v>927</v>
      </c>
      <c r="AV849" s="36" t="s">
        <v>1022</v>
      </c>
      <c r="AW849" s="33" t="str">
        <f t="shared" si="161"/>
        <v>T-SOFC401-05</v>
      </c>
      <c r="AX849" s="33" t="s">
        <v>927</v>
      </c>
      <c r="AZ849" s="81" t="str">
        <f t="shared" si="157"/>
        <v xml:space="preserve"> STP-CAT.5e 4P-24AWG㎟-C</v>
      </c>
    </row>
    <row r="850" spans="1:52" s="4" customFormat="1" ht="25" hidden="1" customHeight="1">
      <c r="A850" s="60" t="str">
        <f t="shared" si="155"/>
        <v>X</v>
      </c>
      <c r="B850" s="60" t="e">
        <f t="shared" ref="B850:B913" si="162">IF(C849="",B848+1,B849+1)</f>
        <v>#REF!</v>
      </c>
      <c r="C850" s="55" t="str">
        <f t="shared" si="158"/>
        <v>T-SOFC402-01</v>
      </c>
      <c r="D850" s="18" t="s">
        <v>659</v>
      </c>
      <c r="E850" s="51"/>
      <c r="F850" s="20" t="s">
        <v>579</v>
      </c>
      <c r="G850" s="17" t="s">
        <v>16</v>
      </c>
      <c r="H850" s="18" t="s">
        <v>580</v>
      </c>
      <c r="I850" s="18"/>
      <c r="J850" s="18">
        <v>17</v>
      </c>
      <c r="K850" s="56">
        <f t="shared" si="159"/>
        <v>6.5</v>
      </c>
      <c r="L850" s="56">
        <f t="shared" si="160"/>
        <v>33.19</v>
      </c>
      <c r="M850" s="138" t="s">
        <v>1691</v>
      </c>
      <c r="N850" s="138">
        <v>10</v>
      </c>
      <c r="O850" s="18"/>
      <c r="P850" s="18"/>
      <c r="Q850" s="18"/>
      <c r="R850" s="17" t="s">
        <v>1333</v>
      </c>
      <c r="S850" s="17" t="s">
        <v>574</v>
      </c>
      <c r="T850" s="17" t="s">
        <v>1351</v>
      </c>
      <c r="U850" s="17" t="s">
        <v>1333</v>
      </c>
      <c r="V850" s="17" t="s">
        <v>297</v>
      </c>
      <c r="W850" s="17" t="s">
        <v>1296</v>
      </c>
      <c r="X850" s="17" t="str">
        <f t="shared" si="156"/>
        <v xml:space="preserve">-                                    </v>
      </c>
      <c r="Y850" s="17" t="s">
        <v>1858</v>
      </c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40"/>
      <c r="AT850" s="33" t="s">
        <v>809</v>
      </c>
      <c r="AU850" s="33" t="s">
        <v>928</v>
      </c>
      <c r="AV850" s="36" t="s">
        <v>1014</v>
      </c>
      <c r="AW850" s="33" t="str">
        <f t="shared" si="161"/>
        <v>T-SOFC402-01</v>
      </c>
      <c r="AX850" s="33" t="s">
        <v>928</v>
      </c>
      <c r="AZ850" s="81" t="str">
        <f t="shared" si="157"/>
        <v xml:space="preserve"> STP-CAT.5e 4P-24AWG㎟-C</v>
      </c>
    </row>
    <row r="851" spans="1:52" s="4" customFormat="1" ht="25" hidden="1" customHeight="1">
      <c r="A851" s="60" t="str">
        <f t="shared" si="155"/>
        <v>X</v>
      </c>
      <c r="B851" s="60" t="e">
        <f t="shared" si="162"/>
        <v>#REF!</v>
      </c>
      <c r="C851" s="55" t="str">
        <f t="shared" si="158"/>
        <v>T-SOFC402-02</v>
      </c>
      <c r="D851" s="18" t="s">
        <v>657</v>
      </c>
      <c r="E851" s="51"/>
      <c r="F851" s="20" t="s">
        <v>579</v>
      </c>
      <c r="G851" s="17" t="s">
        <v>581</v>
      </c>
      <c r="H851" s="18" t="s">
        <v>548</v>
      </c>
      <c r="I851" s="18"/>
      <c r="J851" s="18">
        <v>17</v>
      </c>
      <c r="K851" s="56">
        <f t="shared" si="159"/>
        <v>6.5</v>
      </c>
      <c r="L851" s="56">
        <f t="shared" si="160"/>
        <v>33.19</v>
      </c>
      <c r="M851" s="140"/>
      <c r="N851" s="140"/>
      <c r="O851" s="18"/>
      <c r="P851" s="18"/>
      <c r="Q851" s="18"/>
      <c r="R851" s="17" t="s">
        <v>1333</v>
      </c>
      <c r="S851" s="17" t="s">
        <v>574</v>
      </c>
      <c r="T851" s="17" t="s">
        <v>1351</v>
      </c>
      <c r="U851" s="17" t="s">
        <v>1333</v>
      </c>
      <c r="V851" s="17" t="s">
        <v>297</v>
      </c>
      <c r="W851" s="17" t="s">
        <v>1296</v>
      </c>
      <c r="X851" s="17" t="str">
        <f t="shared" si="156"/>
        <v xml:space="preserve">-                                    </v>
      </c>
      <c r="Y851" s="17" t="s">
        <v>1858</v>
      </c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40"/>
      <c r="AT851" s="33" t="s">
        <v>809</v>
      </c>
      <c r="AU851" s="33" t="s">
        <v>928</v>
      </c>
      <c r="AV851" s="36" t="s">
        <v>1015</v>
      </c>
      <c r="AW851" s="33" t="str">
        <f t="shared" si="161"/>
        <v>T-SOFC402-02</v>
      </c>
      <c r="AX851" s="33" t="s">
        <v>928</v>
      </c>
      <c r="AZ851" s="81" t="str">
        <f t="shared" si="157"/>
        <v xml:space="preserve"> STP-CAT.5e 4P-24AWG㎟-C</v>
      </c>
    </row>
    <row r="852" spans="1:52" s="4" customFormat="1" ht="25" hidden="1" customHeight="1">
      <c r="A852" s="60" t="str">
        <f t="shared" si="155"/>
        <v>X</v>
      </c>
      <c r="B852" s="60" t="e">
        <f t="shared" si="162"/>
        <v>#REF!</v>
      </c>
      <c r="C852" s="55" t="str">
        <f t="shared" si="158"/>
        <v>T-SOFC402-03</v>
      </c>
      <c r="D852" s="18" t="s">
        <v>657</v>
      </c>
      <c r="E852" s="51"/>
      <c r="F852" s="20" t="s">
        <v>579</v>
      </c>
      <c r="G852" s="17" t="s">
        <v>581</v>
      </c>
      <c r="H852" s="18" t="s">
        <v>548</v>
      </c>
      <c r="I852" s="18"/>
      <c r="J852" s="18">
        <v>17</v>
      </c>
      <c r="K852" s="56">
        <f t="shared" si="159"/>
        <v>6.5</v>
      </c>
      <c r="L852" s="56">
        <f t="shared" si="160"/>
        <v>33.19</v>
      </c>
      <c r="M852" s="140"/>
      <c r="N852" s="140"/>
      <c r="O852" s="18"/>
      <c r="P852" s="18"/>
      <c r="Q852" s="18"/>
      <c r="R852" s="17" t="s">
        <v>1333</v>
      </c>
      <c r="S852" s="17" t="s">
        <v>574</v>
      </c>
      <c r="T852" s="17" t="s">
        <v>1351</v>
      </c>
      <c r="U852" s="17" t="s">
        <v>1333</v>
      </c>
      <c r="V852" s="17" t="s">
        <v>297</v>
      </c>
      <c r="W852" s="17" t="s">
        <v>1296</v>
      </c>
      <c r="X852" s="17" t="str">
        <f t="shared" si="156"/>
        <v xml:space="preserve">-                                    </v>
      </c>
      <c r="Y852" s="17" t="s">
        <v>1858</v>
      </c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40"/>
      <c r="AT852" s="33" t="s">
        <v>809</v>
      </c>
      <c r="AU852" s="33" t="s">
        <v>928</v>
      </c>
      <c r="AV852" s="36" t="s">
        <v>1016</v>
      </c>
      <c r="AW852" s="33" t="str">
        <f t="shared" si="161"/>
        <v>T-SOFC402-03</v>
      </c>
      <c r="AX852" s="33" t="s">
        <v>928</v>
      </c>
      <c r="AZ852" s="81" t="str">
        <f t="shared" si="157"/>
        <v xml:space="preserve"> STP-CAT.5e 4P-24AWG㎟-C</v>
      </c>
    </row>
    <row r="853" spans="1:52" s="4" customFormat="1" ht="25" hidden="1" customHeight="1">
      <c r="A853" s="60" t="str">
        <f t="shared" si="155"/>
        <v>X</v>
      </c>
      <c r="B853" s="60" t="e">
        <f t="shared" si="162"/>
        <v>#REF!</v>
      </c>
      <c r="C853" s="55" t="str">
        <f t="shared" si="158"/>
        <v>T-SOFC402-04</v>
      </c>
      <c r="D853" s="18" t="s">
        <v>657</v>
      </c>
      <c r="E853" s="51"/>
      <c r="F853" s="20" t="s">
        <v>579</v>
      </c>
      <c r="G853" s="17" t="s">
        <v>581</v>
      </c>
      <c r="H853" s="18" t="s">
        <v>548</v>
      </c>
      <c r="I853" s="18"/>
      <c r="J853" s="18">
        <v>17</v>
      </c>
      <c r="K853" s="56">
        <f t="shared" si="159"/>
        <v>6.5</v>
      </c>
      <c r="L853" s="56">
        <f t="shared" si="160"/>
        <v>33.19</v>
      </c>
      <c r="M853" s="140"/>
      <c r="N853" s="140"/>
      <c r="O853" s="18"/>
      <c r="P853" s="18"/>
      <c r="Q853" s="18"/>
      <c r="R853" s="17" t="s">
        <v>1333</v>
      </c>
      <c r="S853" s="17" t="s">
        <v>574</v>
      </c>
      <c r="T853" s="17" t="s">
        <v>1351</v>
      </c>
      <c r="U853" s="17" t="s">
        <v>1333</v>
      </c>
      <c r="V853" s="17" t="s">
        <v>297</v>
      </c>
      <c r="W853" s="17" t="s">
        <v>1296</v>
      </c>
      <c r="X853" s="17" t="str">
        <f t="shared" si="156"/>
        <v xml:space="preserve">-                                    </v>
      </c>
      <c r="Y853" s="17" t="s">
        <v>1858</v>
      </c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40"/>
      <c r="AT853" s="33" t="s">
        <v>809</v>
      </c>
      <c r="AU853" s="33" t="s">
        <v>928</v>
      </c>
      <c r="AV853" s="36" t="s">
        <v>1021</v>
      </c>
      <c r="AW853" s="33" t="str">
        <f t="shared" si="161"/>
        <v>T-SOFC402-04</v>
      </c>
      <c r="AX853" s="33" t="s">
        <v>928</v>
      </c>
      <c r="AZ853" s="81" t="str">
        <f t="shared" si="157"/>
        <v xml:space="preserve"> STP-CAT.5e 4P-24AWG㎟-C</v>
      </c>
    </row>
    <row r="854" spans="1:52" s="4" customFormat="1" ht="25" hidden="1" customHeight="1">
      <c r="A854" s="60" t="str">
        <f t="shared" si="155"/>
        <v>X</v>
      </c>
      <c r="B854" s="60" t="e">
        <f t="shared" si="162"/>
        <v>#REF!</v>
      </c>
      <c r="C854" s="55" t="str">
        <f t="shared" si="158"/>
        <v>T-SOFC402-05</v>
      </c>
      <c r="D854" s="18" t="s">
        <v>657</v>
      </c>
      <c r="E854" s="51"/>
      <c r="F854" s="20" t="s">
        <v>579</v>
      </c>
      <c r="G854" s="17" t="s">
        <v>581</v>
      </c>
      <c r="H854" s="18" t="s">
        <v>548</v>
      </c>
      <c r="I854" s="18"/>
      <c r="J854" s="18">
        <v>17</v>
      </c>
      <c r="K854" s="56">
        <f t="shared" si="159"/>
        <v>6.5</v>
      </c>
      <c r="L854" s="56">
        <f t="shared" si="160"/>
        <v>33.19</v>
      </c>
      <c r="M854" s="139"/>
      <c r="N854" s="139"/>
      <c r="O854" s="18"/>
      <c r="P854" s="18"/>
      <c r="Q854" s="18"/>
      <c r="R854" s="17" t="s">
        <v>1333</v>
      </c>
      <c r="S854" s="17" t="s">
        <v>574</v>
      </c>
      <c r="T854" s="17" t="s">
        <v>1351</v>
      </c>
      <c r="U854" s="17" t="s">
        <v>1333</v>
      </c>
      <c r="V854" s="17" t="s">
        <v>297</v>
      </c>
      <c r="W854" s="17" t="s">
        <v>1296</v>
      </c>
      <c r="X854" s="17" t="str">
        <f t="shared" si="156"/>
        <v xml:space="preserve">-                                    </v>
      </c>
      <c r="Y854" s="17" t="s">
        <v>1858</v>
      </c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40"/>
      <c r="AT854" s="33" t="s">
        <v>809</v>
      </c>
      <c r="AU854" s="33" t="s">
        <v>928</v>
      </c>
      <c r="AV854" s="36" t="s">
        <v>1022</v>
      </c>
      <c r="AW854" s="33" t="str">
        <f t="shared" si="161"/>
        <v>T-SOFC402-05</v>
      </c>
      <c r="AX854" s="33" t="s">
        <v>928</v>
      </c>
      <c r="AZ854" s="81" t="str">
        <f t="shared" si="157"/>
        <v xml:space="preserve"> STP-CAT.5e 4P-24AWG㎟-C</v>
      </c>
    </row>
    <row r="855" spans="1:52" s="4" customFormat="1" ht="25" hidden="1" customHeight="1">
      <c r="A855" s="60" t="str">
        <f t="shared" si="155"/>
        <v>X</v>
      </c>
      <c r="B855" s="60" t="e">
        <f t="shared" si="162"/>
        <v>#REF!</v>
      </c>
      <c r="C855" s="55" t="str">
        <f t="shared" si="158"/>
        <v>T-SOFC403-01</v>
      </c>
      <c r="D855" s="18" t="s">
        <v>657</v>
      </c>
      <c r="E855" s="51"/>
      <c r="F855" s="20" t="s">
        <v>579</v>
      </c>
      <c r="G855" s="17" t="s">
        <v>582</v>
      </c>
      <c r="H855" s="18" t="s">
        <v>580</v>
      </c>
      <c r="I855" s="18"/>
      <c r="J855" s="18">
        <v>24</v>
      </c>
      <c r="K855" s="56">
        <f t="shared" si="159"/>
        <v>6.5</v>
      </c>
      <c r="L855" s="56">
        <f t="shared" si="160"/>
        <v>33.19</v>
      </c>
      <c r="M855" s="138" t="s">
        <v>1692</v>
      </c>
      <c r="N855" s="138">
        <v>14</v>
      </c>
      <c r="O855" s="18"/>
      <c r="P855" s="18"/>
      <c r="Q855" s="18"/>
      <c r="R855" s="17" t="s">
        <v>1333</v>
      </c>
      <c r="S855" s="17" t="s">
        <v>574</v>
      </c>
      <c r="T855" s="17" t="s">
        <v>1351</v>
      </c>
      <c r="U855" s="17" t="s">
        <v>1333</v>
      </c>
      <c r="V855" s="17" t="s">
        <v>301</v>
      </c>
      <c r="W855" s="17" t="s">
        <v>1297</v>
      </c>
      <c r="X855" s="17" t="str">
        <f t="shared" si="156"/>
        <v xml:space="preserve">-                                    </v>
      </c>
      <c r="Y855" s="17" t="s">
        <v>1858</v>
      </c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40"/>
      <c r="AT855" s="33" t="s">
        <v>809</v>
      </c>
      <c r="AU855" s="33" t="s">
        <v>929</v>
      </c>
      <c r="AV855" s="36" t="s">
        <v>1014</v>
      </c>
      <c r="AW855" s="33" t="str">
        <f t="shared" si="161"/>
        <v>T-SOFC403-01</v>
      </c>
      <c r="AX855" s="33" t="s">
        <v>929</v>
      </c>
      <c r="AZ855" s="81" t="str">
        <f t="shared" si="157"/>
        <v xml:space="preserve"> STP-CAT.5e 4P-24AWG㎟-C</v>
      </c>
    </row>
    <row r="856" spans="1:52" s="4" customFormat="1" ht="25" hidden="1" customHeight="1">
      <c r="A856" s="60" t="str">
        <f t="shared" si="155"/>
        <v>X</v>
      </c>
      <c r="B856" s="60" t="e">
        <f t="shared" si="162"/>
        <v>#REF!</v>
      </c>
      <c r="C856" s="55" t="str">
        <f t="shared" si="158"/>
        <v>T-SOFC403-02</v>
      </c>
      <c r="D856" s="18" t="s">
        <v>657</v>
      </c>
      <c r="E856" s="51"/>
      <c r="F856" s="20" t="s">
        <v>579</v>
      </c>
      <c r="G856" s="17" t="s">
        <v>581</v>
      </c>
      <c r="H856" s="18" t="s">
        <v>548</v>
      </c>
      <c r="I856" s="18"/>
      <c r="J856" s="18">
        <v>24</v>
      </c>
      <c r="K856" s="56">
        <f t="shared" si="159"/>
        <v>6.5</v>
      </c>
      <c r="L856" s="56">
        <f t="shared" si="160"/>
        <v>33.19</v>
      </c>
      <c r="M856" s="140"/>
      <c r="N856" s="140"/>
      <c r="O856" s="18"/>
      <c r="P856" s="18"/>
      <c r="Q856" s="18"/>
      <c r="R856" s="17" t="s">
        <v>1333</v>
      </c>
      <c r="S856" s="17" t="s">
        <v>574</v>
      </c>
      <c r="T856" s="17" t="s">
        <v>1351</v>
      </c>
      <c r="U856" s="17" t="s">
        <v>1333</v>
      </c>
      <c r="V856" s="17" t="s">
        <v>301</v>
      </c>
      <c r="W856" s="17" t="s">
        <v>1297</v>
      </c>
      <c r="X856" s="17" t="str">
        <f t="shared" si="156"/>
        <v xml:space="preserve">-                                    </v>
      </c>
      <c r="Y856" s="17" t="s">
        <v>1858</v>
      </c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40"/>
      <c r="AT856" s="33" t="s">
        <v>809</v>
      </c>
      <c r="AU856" s="33" t="s">
        <v>929</v>
      </c>
      <c r="AV856" s="36" t="s">
        <v>1015</v>
      </c>
      <c r="AW856" s="33" t="str">
        <f t="shared" si="161"/>
        <v>T-SOFC403-02</v>
      </c>
      <c r="AX856" s="33" t="s">
        <v>929</v>
      </c>
      <c r="AZ856" s="81" t="str">
        <f t="shared" si="157"/>
        <v xml:space="preserve"> STP-CAT.5e 4P-24AWG㎟-C</v>
      </c>
    </row>
    <row r="857" spans="1:52" s="4" customFormat="1" ht="25" hidden="1" customHeight="1">
      <c r="A857" s="60" t="str">
        <f t="shared" si="155"/>
        <v>X</v>
      </c>
      <c r="B857" s="60" t="e">
        <f t="shared" si="162"/>
        <v>#REF!</v>
      </c>
      <c r="C857" s="55" t="str">
        <f t="shared" si="158"/>
        <v>T-SOFC403-03</v>
      </c>
      <c r="D857" s="18" t="s">
        <v>657</v>
      </c>
      <c r="E857" s="51"/>
      <c r="F857" s="20" t="s">
        <v>579</v>
      </c>
      <c r="G857" s="17" t="s">
        <v>581</v>
      </c>
      <c r="H857" s="18" t="s">
        <v>548</v>
      </c>
      <c r="I857" s="18"/>
      <c r="J857" s="18">
        <v>24</v>
      </c>
      <c r="K857" s="56">
        <f t="shared" si="159"/>
        <v>6.5</v>
      </c>
      <c r="L857" s="56">
        <f t="shared" si="160"/>
        <v>33.19</v>
      </c>
      <c r="M857" s="140"/>
      <c r="N857" s="140"/>
      <c r="O857" s="18"/>
      <c r="P857" s="18"/>
      <c r="Q857" s="18"/>
      <c r="R857" s="17" t="s">
        <v>1333</v>
      </c>
      <c r="S857" s="17" t="s">
        <v>574</v>
      </c>
      <c r="T857" s="17" t="s">
        <v>1351</v>
      </c>
      <c r="U857" s="17" t="s">
        <v>1333</v>
      </c>
      <c r="V857" s="17" t="s">
        <v>301</v>
      </c>
      <c r="W857" s="17" t="s">
        <v>1297</v>
      </c>
      <c r="X857" s="17" t="str">
        <f t="shared" si="156"/>
        <v xml:space="preserve">-                                    </v>
      </c>
      <c r="Y857" s="17" t="s">
        <v>1858</v>
      </c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40"/>
      <c r="AT857" s="33" t="s">
        <v>809</v>
      </c>
      <c r="AU857" s="33" t="s">
        <v>929</v>
      </c>
      <c r="AV857" s="36" t="s">
        <v>1016</v>
      </c>
      <c r="AW857" s="33" t="str">
        <f t="shared" si="161"/>
        <v>T-SOFC403-03</v>
      </c>
      <c r="AX857" s="33" t="s">
        <v>929</v>
      </c>
      <c r="AZ857" s="81" t="str">
        <f t="shared" si="157"/>
        <v xml:space="preserve"> STP-CAT.5e 4P-24AWG㎟-C</v>
      </c>
    </row>
    <row r="858" spans="1:52" s="4" customFormat="1" ht="25" hidden="1" customHeight="1">
      <c r="A858" s="60" t="str">
        <f t="shared" si="155"/>
        <v>X</v>
      </c>
      <c r="B858" s="60" t="e">
        <f t="shared" si="162"/>
        <v>#REF!</v>
      </c>
      <c r="C858" s="55" t="str">
        <f t="shared" si="158"/>
        <v>T-SOFC403-04</v>
      </c>
      <c r="D858" s="18" t="s">
        <v>657</v>
      </c>
      <c r="E858" s="51"/>
      <c r="F858" s="20" t="s">
        <v>579</v>
      </c>
      <c r="G858" s="17" t="s">
        <v>581</v>
      </c>
      <c r="H858" s="18" t="s">
        <v>548</v>
      </c>
      <c r="I858" s="18"/>
      <c r="J858" s="18">
        <v>24</v>
      </c>
      <c r="K858" s="56">
        <f t="shared" si="159"/>
        <v>6.5</v>
      </c>
      <c r="L858" s="56">
        <f t="shared" si="160"/>
        <v>33.19</v>
      </c>
      <c r="M858" s="140"/>
      <c r="N858" s="140"/>
      <c r="O858" s="18"/>
      <c r="P858" s="18"/>
      <c r="Q858" s="18"/>
      <c r="R858" s="17" t="s">
        <v>1333</v>
      </c>
      <c r="S858" s="17" t="s">
        <v>574</v>
      </c>
      <c r="T858" s="17" t="s">
        <v>1351</v>
      </c>
      <c r="U858" s="17" t="s">
        <v>1333</v>
      </c>
      <c r="V858" s="17" t="s">
        <v>301</v>
      </c>
      <c r="W858" s="17" t="s">
        <v>1297</v>
      </c>
      <c r="X858" s="17" t="str">
        <f t="shared" si="156"/>
        <v xml:space="preserve">-                                    </v>
      </c>
      <c r="Y858" s="17" t="s">
        <v>1858</v>
      </c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40"/>
      <c r="AT858" s="33" t="s">
        <v>809</v>
      </c>
      <c r="AU858" s="33" t="s">
        <v>929</v>
      </c>
      <c r="AV858" s="36" t="s">
        <v>1021</v>
      </c>
      <c r="AW858" s="33" t="str">
        <f t="shared" si="161"/>
        <v>T-SOFC403-04</v>
      </c>
      <c r="AX858" s="33" t="s">
        <v>929</v>
      </c>
      <c r="AZ858" s="81" t="str">
        <f t="shared" si="157"/>
        <v xml:space="preserve"> STP-CAT.5e 4P-24AWG㎟-C</v>
      </c>
    </row>
    <row r="859" spans="1:52" s="4" customFormat="1" ht="25" hidden="1" customHeight="1">
      <c r="A859" s="60" t="str">
        <f t="shared" si="155"/>
        <v>X</v>
      </c>
      <c r="B859" s="60" t="e">
        <f t="shared" si="162"/>
        <v>#REF!</v>
      </c>
      <c r="C859" s="55" t="str">
        <f t="shared" si="158"/>
        <v>T-SOFC403-05</v>
      </c>
      <c r="D859" s="18" t="s">
        <v>657</v>
      </c>
      <c r="E859" s="51"/>
      <c r="F859" s="20" t="s">
        <v>579</v>
      </c>
      <c r="G859" s="17" t="s">
        <v>581</v>
      </c>
      <c r="H859" s="18" t="s">
        <v>548</v>
      </c>
      <c r="I859" s="18"/>
      <c r="J859" s="18">
        <v>24</v>
      </c>
      <c r="K859" s="56">
        <f t="shared" si="159"/>
        <v>6.5</v>
      </c>
      <c r="L859" s="56">
        <f t="shared" si="160"/>
        <v>33.19</v>
      </c>
      <c r="M859" s="139"/>
      <c r="N859" s="139"/>
      <c r="O859" s="18"/>
      <c r="P859" s="18"/>
      <c r="Q859" s="18"/>
      <c r="R859" s="17" t="s">
        <v>1333</v>
      </c>
      <c r="S859" s="17" t="s">
        <v>574</v>
      </c>
      <c r="T859" s="17" t="s">
        <v>1351</v>
      </c>
      <c r="U859" s="17" t="s">
        <v>1333</v>
      </c>
      <c r="V859" s="17" t="s">
        <v>301</v>
      </c>
      <c r="W859" s="17" t="s">
        <v>1297</v>
      </c>
      <c r="X859" s="17" t="str">
        <f t="shared" si="156"/>
        <v xml:space="preserve">-                                    </v>
      </c>
      <c r="Y859" s="17" t="s">
        <v>1858</v>
      </c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40"/>
      <c r="AT859" s="33" t="s">
        <v>809</v>
      </c>
      <c r="AU859" s="33" t="s">
        <v>929</v>
      </c>
      <c r="AV859" s="36" t="s">
        <v>1022</v>
      </c>
      <c r="AW859" s="33" t="str">
        <f t="shared" si="161"/>
        <v>T-SOFC403-05</v>
      </c>
      <c r="AX859" s="33" t="s">
        <v>929</v>
      </c>
      <c r="AZ859" s="81" t="str">
        <f t="shared" si="157"/>
        <v xml:space="preserve"> STP-CAT.5e 4P-24AWG㎟-C</v>
      </c>
    </row>
    <row r="860" spans="1:52" s="4" customFormat="1" ht="25" hidden="1" customHeight="1">
      <c r="A860" s="60" t="str">
        <f t="shared" si="155"/>
        <v>X</v>
      </c>
      <c r="B860" s="60" t="e">
        <f t="shared" si="162"/>
        <v>#REF!</v>
      </c>
      <c r="C860" s="55" t="str">
        <f t="shared" si="158"/>
        <v>T-SOFC404-01</v>
      </c>
      <c r="D860" s="18" t="s">
        <v>659</v>
      </c>
      <c r="E860" s="51"/>
      <c r="F860" s="20" t="s">
        <v>579</v>
      </c>
      <c r="G860" s="17" t="s">
        <v>16</v>
      </c>
      <c r="H860" s="18" t="s">
        <v>580</v>
      </c>
      <c r="I860" s="18"/>
      <c r="J860" s="18">
        <v>31</v>
      </c>
      <c r="K860" s="56">
        <f t="shared" si="159"/>
        <v>6.5</v>
      </c>
      <c r="L860" s="56">
        <f t="shared" si="160"/>
        <v>33.19</v>
      </c>
      <c r="M860" s="138" t="s">
        <v>1693</v>
      </c>
      <c r="N860" s="138">
        <v>16</v>
      </c>
      <c r="O860" s="18"/>
      <c r="P860" s="18"/>
      <c r="Q860" s="18"/>
      <c r="R860" s="17" t="s">
        <v>1333</v>
      </c>
      <c r="S860" s="17" t="s">
        <v>574</v>
      </c>
      <c r="T860" s="17" t="s">
        <v>1351</v>
      </c>
      <c r="U860" s="17" t="s">
        <v>1333</v>
      </c>
      <c r="V860" s="17" t="s">
        <v>305</v>
      </c>
      <c r="W860" s="17" t="s">
        <v>1298</v>
      </c>
      <c r="X860" s="17" t="str">
        <f t="shared" si="156"/>
        <v xml:space="preserve">-                                    </v>
      </c>
      <c r="Y860" s="17" t="s">
        <v>1858</v>
      </c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40"/>
      <c r="AT860" s="33" t="s">
        <v>809</v>
      </c>
      <c r="AU860" s="33" t="s">
        <v>930</v>
      </c>
      <c r="AV860" s="36" t="s">
        <v>1014</v>
      </c>
      <c r="AW860" s="33" t="str">
        <f t="shared" si="161"/>
        <v>T-SOFC404-01</v>
      </c>
      <c r="AX860" s="33" t="s">
        <v>930</v>
      </c>
      <c r="AZ860" s="81" t="str">
        <f t="shared" si="157"/>
        <v xml:space="preserve"> STP-CAT.5e 4P-24AWG㎟-C</v>
      </c>
    </row>
    <row r="861" spans="1:52" s="4" customFormat="1" ht="25" hidden="1" customHeight="1">
      <c r="A861" s="60" t="str">
        <f t="shared" si="155"/>
        <v>X</v>
      </c>
      <c r="B861" s="60" t="e">
        <f t="shared" si="162"/>
        <v>#REF!</v>
      </c>
      <c r="C861" s="55" t="str">
        <f t="shared" si="158"/>
        <v>T-SOFC404-02</v>
      </c>
      <c r="D861" s="18" t="s">
        <v>657</v>
      </c>
      <c r="E861" s="51"/>
      <c r="F861" s="20" t="s">
        <v>579</v>
      </c>
      <c r="G861" s="17" t="s">
        <v>581</v>
      </c>
      <c r="H861" s="18" t="s">
        <v>548</v>
      </c>
      <c r="I861" s="18"/>
      <c r="J861" s="18">
        <v>31</v>
      </c>
      <c r="K861" s="56">
        <f t="shared" si="159"/>
        <v>6.5</v>
      </c>
      <c r="L861" s="56">
        <f t="shared" si="160"/>
        <v>33.19</v>
      </c>
      <c r="M861" s="140"/>
      <c r="N861" s="140"/>
      <c r="O861" s="18"/>
      <c r="P861" s="18"/>
      <c r="Q861" s="18"/>
      <c r="R861" s="17" t="s">
        <v>1333</v>
      </c>
      <c r="S861" s="17" t="s">
        <v>574</v>
      </c>
      <c r="T861" s="17" t="s">
        <v>1351</v>
      </c>
      <c r="U861" s="17" t="s">
        <v>1333</v>
      </c>
      <c r="V861" s="17" t="s">
        <v>305</v>
      </c>
      <c r="W861" s="17" t="s">
        <v>1298</v>
      </c>
      <c r="X861" s="17" t="str">
        <f t="shared" si="156"/>
        <v xml:space="preserve">-                                    </v>
      </c>
      <c r="Y861" s="17" t="s">
        <v>1858</v>
      </c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40"/>
      <c r="AT861" s="33" t="s">
        <v>809</v>
      </c>
      <c r="AU861" s="33" t="s">
        <v>930</v>
      </c>
      <c r="AV861" s="36" t="s">
        <v>1015</v>
      </c>
      <c r="AW861" s="33" t="str">
        <f t="shared" si="161"/>
        <v>T-SOFC404-02</v>
      </c>
      <c r="AX861" s="33" t="s">
        <v>930</v>
      </c>
      <c r="AZ861" s="81" t="str">
        <f t="shared" si="157"/>
        <v xml:space="preserve"> STP-CAT.5e 4P-24AWG㎟-C</v>
      </c>
    </row>
    <row r="862" spans="1:52" s="4" customFormat="1" ht="25" hidden="1" customHeight="1">
      <c r="A862" s="60" t="str">
        <f t="shared" si="155"/>
        <v>X</v>
      </c>
      <c r="B862" s="60" t="e">
        <f t="shared" si="162"/>
        <v>#REF!</v>
      </c>
      <c r="C862" s="55" t="str">
        <f t="shared" si="158"/>
        <v>T-SOFC404-03</v>
      </c>
      <c r="D862" s="18" t="s">
        <v>657</v>
      </c>
      <c r="E862" s="51"/>
      <c r="F862" s="20" t="s">
        <v>579</v>
      </c>
      <c r="G862" s="17" t="s">
        <v>581</v>
      </c>
      <c r="H862" s="18" t="s">
        <v>548</v>
      </c>
      <c r="I862" s="18"/>
      <c r="J862" s="18">
        <v>31</v>
      </c>
      <c r="K862" s="56">
        <f t="shared" si="159"/>
        <v>6.5</v>
      </c>
      <c r="L862" s="56">
        <f t="shared" si="160"/>
        <v>33.19</v>
      </c>
      <c r="M862" s="140"/>
      <c r="N862" s="140"/>
      <c r="O862" s="18"/>
      <c r="P862" s="18"/>
      <c r="Q862" s="18"/>
      <c r="R862" s="17" t="s">
        <v>1333</v>
      </c>
      <c r="S862" s="17" t="s">
        <v>574</v>
      </c>
      <c r="T862" s="17" t="s">
        <v>1351</v>
      </c>
      <c r="U862" s="17" t="s">
        <v>1333</v>
      </c>
      <c r="V862" s="17" t="s">
        <v>305</v>
      </c>
      <c r="W862" s="17" t="s">
        <v>1298</v>
      </c>
      <c r="X862" s="17" t="str">
        <f t="shared" si="156"/>
        <v xml:space="preserve">-                                    </v>
      </c>
      <c r="Y862" s="17" t="s">
        <v>1858</v>
      </c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40"/>
      <c r="AT862" s="33" t="s">
        <v>809</v>
      </c>
      <c r="AU862" s="33" t="s">
        <v>930</v>
      </c>
      <c r="AV862" s="36" t="s">
        <v>1016</v>
      </c>
      <c r="AW862" s="33" t="str">
        <f t="shared" si="161"/>
        <v>T-SOFC404-03</v>
      </c>
      <c r="AX862" s="33" t="s">
        <v>930</v>
      </c>
      <c r="AZ862" s="81" t="str">
        <f t="shared" si="157"/>
        <v xml:space="preserve"> STP-CAT.5e 4P-24AWG㎟-C</v>
      </c>
    </row>
    <row r="863" spans="1:52" s="4" customFormat="1" ht="25" hidden="1" customHeight="1">
      <c r="A863" s="60" t="str">
        <f t="shared" si="155"/>
        <v>X</v>
      </c>
      <c r="B863" s="60" t="e">
        <f t="shared" si="162"/>
        <v>#REF!</v>
      </c>
      <c r="C863" s="55" t="str">
        <f t="shared" si="158"/>
        <v>T-SOFC404-04</v>
      </c>
      <c r="D863" s="18" t="s">
        <v>657</v>
      </c>
      <c r="E863" s="51"/>
      <c r="F863" s="20" t="s">
        <v>579</v>
      </c>
      <c r="G863" s="17" t="s">
        <v>581</v>
      </c>
      <c r="H863" s="18" t="s">
        <v>548</v>
      </c>
      <c r="I863" s="18"/>
      <c r="J863" s="18">
        <v>31</v>
      </c>
      <c r="K863" s="56">
        <f t="shared" si="159"/>
        <v>6.5</v>
      </c>
      <c r="L863" s="56">
        <f t="shared" si="160"/>
        <v>33.19</v>
      </c>
      <c r="M863" s="140"/>
      <c r="N863" s="140"/>
      <c r="O863" s="18"/>
      <c r="P863" s="18"/>
      <c r="Q863" s="18"/>
      <c r="R863" s="17" t="s">
        <v>1333</v>
      </c>
      <c r="S863" s="17" t="s">
        <v>574</v>
      </c>
      <c r="T863" s="17" t="s">
        <v>1351</v>
      </c>
      <c r="U863" s="17" t="s">
        <v>1333</v>
      </c>
      <c r="V863" s="17" t="s">
        <v>305</v>
      </c>
      <c r="W863" s="17" t="s">
        <v>1298</v>
      </c>
      <c r="X863" s="17" t="str">
        <f t="shared" si="156"/>
        <v xml:space="preserve">-                                    </v>
      </c>
      <c r="Y863" s="17" t="s">
        <v>1858</v>
      </c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40"/>
      <c r="AT863" s="33" t="s">
        <v>809</v>
      </c>
      <c r="AU863" s="33" t="s">
        <v>930</v>
      </c>
      <c r="AV863" s="36" t="s">
        <v>1021</v>
      </c>
      <c r="AW863" s="33" t="str">
        <f t="shared" si="161"/>
        <v>T-SOFC404-04</v>
      </c>
      <c r="AX863" s="33" t="s">
        <v>930</v>
      </c>
      <c r="AZ863" s="81" t="str">
        <f t="shared" si="157"/>
        <v xml:space="preserve"> STP-CAT.5e 4P-24AWG㎟-C</v>
      </c>
    </row>
    <row r="864" spans="1:52" s="4" customFormat="1" ht="25" hidden="1" customHeight="1">
      <c r="A864" s="60" t="str">
        <f t="shared" si="155"/>
        <v>X</v>
      </c>
      <c r="B864" s="60" t="e">
        <f t="shared" si="162"/>
        <v>#REF!</v>
      </c>
      <c r="C864" s="55" t="str">
        <f t="shared" si="158"/>
        <v>T-SOFC404-05</v>
      </c>
      <c r="D864" s="18" t="s">
        <v>657</v>
      </c>
      <c r="E864" s="51"/>
      <c r="F864" s="20" t="s">
        <v>579</v>
      </c>
      <c r="G864" s="17" t="s">
        <v>581</v>
      </c>
      <c r="H864" s="18" t="s">
        <v>548</v>
      </c>
      <c r="I864" s="18"/>
      <c r="J864" s="18">
        <v>31</v>
      </c>
      <c r="K864" s="56">
        <f t="shared" si="159"/>
        <v>6.5</v>
      </c>
      <c r="L864" s="56">
        <f t="shared" si="160"/>
        <v>33.19</v>
      </c>
      <c r="M864" s="139"/>
      <c r="N864" s="139"/>
      <c r="O864" s="18"/>
      <c r="P864" s="18"/>
      <c r="Q864" s="18"/>
      <c r="R864" s="17" t="s">
        <v>1333</v>
      </c>
      <c r="S864" s="17" t="s">
        <v>574</v>
      </c>
      <c r="T864" s="17" t="s">
        <v>1351</v>
      </c>
      <c r="U864" s="17" t="s">
        <v>1333</v>
      </c>
      <c r="V864" s="17" t="s">
        <v>305</v>
      </c>
      <c r="W864" s="17" t="s">
        <v>1298</v>
      </c>
      <c r="X864" s="17" t="str">
        <f t="shared" si="156"/>
        <v xml:space="preserve">-                                    </v>
      </c>
      <c r="Y864" s="17" t="s">
        <v>1858</v>
      </c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40"/>
      <c r="AT864" s="33" t="s">
        <v>809</v>
      </c>
      <c r="AU864" s="33" t="s">
        <v>930</v>
      </c>
      <c r="AV864" s="36" t="s">
        <v>1022</v>
      </c>
      <c r="AW864" s="33" t="str">
        <f t="shared" si="161"/>
        <v>T-SOFC404-05</v>
      </c>
      <c r="AX864" s="33" t="s">
        <v>930</v>
      </c>
      <c r="AZ864" s="81" t="str">
        <f t="shared" si="157"/>
        <v xml:space="preserve"> STP-CAT.5e 4P-24AWG㎟-C</v>
      </c>
    </row>
    <row r="865" spans="1:52" s="4" customFormat="1" ht="25" hidden="1" customHeight="1">
      <c r="A865" s="60" t="str">
        <f t="shared" si="155"/>
        <v>X</v>
      </c>
      <c r="B865" s="60" t="e">
        <f t="shared" si="162"/>
        <v>#REF!</v>
      </c>
      <c r="C865" s="55" t="str">
        <f t="shared" si="158"/>
        <v>T-SOFC405-01</v>
      </c>
      <c r="D865" s="18" t="s">
        <v>659</v>
      </c>
      <c r="E865" s="51"/>
      <c r="F865" s="20" t="s">
        <v>579</v>
      </c>
      <c r="G865" s="17" t="s">
        <v>582</v>
      </c>
      <c r="H865" s="18" t="s">
        <v>580</v>
      </c>
      <c r="I865" s="18"/>
      <c r="J865" s="18">
        <v>38</v>
      </c>
      <c r="K865" s="56">
        <f t="shared" si="159"/>
        <v>6.5</v>
      </c>
      <c r="L865" s="56">
        <f t="shared" si="160"/>
        <v>33.19</v>
      </c>
      <c r="M865" s="138" t="s">
        <v>1694</v>
      </c>
      <c r="N865" s="138">
        <v>21</v>
      </c>
      <c r="O865" s="18"/>
      <c r="P865" s="18"/>
      <c r="Q865" s="18"/>
      <c r="R865" s="17" t="s">
        <v>1333</v>
      </c>
      <c r="S865" s="17" t="s">
        <v>574</v>
      </c>
      <c r="T865" s="17" t="s">
        <v>1351</v>
      </c>
      <c r="U865" s="17" t="s">
        <v>1333</v>
      </c>
      <c r="V865" s="17" t="s">
        <v>309</v>
      </c>
      <c r="W865" s="17" t="s">
        <v>1299</v>
      </c>
      <c r="X865" s="17" t="str">
        <f t="shared" si="156"/>
        <v xml:space="preserve">-                                    </v>
      </c>
      <c r="Y865" s="17" t="s">
        <v>1858</v>
      </c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40"/>
      <c r="AT865" s="33" t="s">
        <v>809</v>
      </c>
      <c r="AU865" s="33" t="s">
        <v>931</v>
      </c>
      <c r="AV865" s="36" t="s">
        <v>1014</v>
      </c>
      <c r="AW865" s="33" t="str">
        <f t="shared" si="161"/>
        <v>T-SOFC405-01</v>
      </c>
      <c r="AX865" s="33" t="s">
        <v>931</v>
      </c>
      <c r="AZ865" s="81" t="str">
        <f t="shared" si="157"/>
        <v xml:space="preserve"> STP-CAT.5e 4P-24AWG㎟-C</v>
      </c>
    </row>
    <row r="866" spans="1:52" s="4" customFormat="1" ht="25" hidden="1" customHeight="1">
      <c r="A866" s="60" t="str">
        <f t="shared" si="155"/>
        <v>X</v>
      </c>
      <c r="B866" s="60" t="e">
        <f t="shared" si="162"/>
        <v>#REF!</v>
      </c>
      <c r="C866" s="55" t="str">
        <f t="shared" si="158"/>
        <v>T-SOFC405-02</v>
      </c>
      <c r="D866" s="18" t="s">
        <v>657</v>
      </c>
      <c r="E866" s="51"/>
      <c r="F866" s="20" t="s">
        <v>579</v>
      </c>
      <c r="G866" s="17" t="s">
        <v>581</v>
      </c>
      <c r="H866" s="18" t="s">
        <v>548</v>
      </c>
      <c r="I866" s="18"/>
      <c r="J866" s="18">
        <v>38</v>
      </c>
      <c r="K866" s="56">
        <f t="shared" si="159"/>
        <v>6.5</v>
      </c>
      <c r="L866" s="56">
        <f t="shared" si="160"/>
        <v>33.19</v>
      </c>
      <c r="M866" s="140"/>
      <c r="N866" s="140"/>
      <c r="O866" s="18"/>
      <c r="P866" s="18"/>
      <c r="Q866" s="18"/>
      <c r="R866" s="17" t="s">
        <v>1333</v>
      </c>
      <c r="S866" s="17" t="s">
        <v>574</v>
      </c>
      <c r="T866" s="17" t="s">
        <v>1351</v>
      </c>
      <c r="U866" s="17" t="s">
        <v>1333</v>
      </c>
      <c r="V866" s="17" t="s">
        <v>309</v>
      </c>
      <c r="W866" s="17" t="s">
        <v>1299</v>
      </c>
      <c r="X866" s="17" t="str">
        <f t="shared" si="156"/>
        <v xml:space="preserve">-                                    </v>
      </c>
      <c r="Y866" s="17" t="s">
        <v>1858</v>
      </c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40"/>
      <c r="AT866" s="33" t="s">
        <v>809</v>
      </c>
      <c r="AU866" s="33" t="s">
        <v>931</v>
      </c>
      <c r="AV866" s="36" t="s">
        <v>1015</v>
      </c>
      <c r="AW866" s="33" t="str">
        <f t="shared" si="161"/>
        <v>T-SOFC405-02</v>
      </c>
      <c r="AX866" s="33" t="s">
        <v>931</v>
      </c>
      <c r="AZ866" s="81" t="str">
        <f t="shared" si="157"/>
        <v xml:space="preserve"> STP-CAT.5e 4P-24AWG㎟-C</v>
      </c>
    </row>
    <row r="867" spans="1:52" s="4" customFormat="1" ht="25" hidden="1" customHeight="1">
      <c r="A867" s="60" t="str">
        <f t="shared" si="155"/>
        <v>X</v>
      </c>
      <c r="B867" s="60" t="e">
        <f t="shared" si="162"/>
        <v>#REF!</v>
      </c>
      <c r="C867" s="55" t="str">
        <f t="shared" si="158"/>
        <v>T-SOFC405-03</v>
      </c>
      <c r="D867" s="18" t="s">
        <v>657</v>
      </c>
      <c r="E867" s="51"/>
      <c r="F867" s="20" t="s">
        <v>579</v>
      </c>
      <c r="G867" s="17" t="s">
        <v>581</v>
      </c>
      <c r="H867" s="18" t="s">
        <v>548</v>
      </c>
      <c r="I867" s="18"/>
      <c r="J867" s="18">
        <v>38</v>
      </c>
      <c r="K867" s="56">
        <f t="shared" si="159"/>
        <v>6.5</v>
      </c>
      <c r="L867" s="56">
        <f t="shared" si="160"/>
        <v>33.19</v>
      </c>
      <c r="M867" s="140"/>
      <c r="N867" s="140"/>
      <c r="O867" s="18"/>
      <c r="P867" s="18"/>
      <c r="Q867" s="18"/>
      <c r="R867" s="17" t="s">
        <v>1333</v>
      </c>
      <c r="S867" s="17" t="s">
        <v>574</v>
      </c>
      <c r="T867" s="17" t="s">
        <v>1351</v>
      </c>
      <c r="U867" s="17" t="s">
        <v>1333</v>
      </c>
      <c r="V867" s="17" t="s">
        <v>309</v>
      </c>
      <c r="W867" s="17" t="s">
        <v>1299</v>
      </c>
      <c r="X867" s="17" t="str">
        <f t="shared" si="156"/>
        <v xml:space="preserve">-                                    </v>
      </c>
      <c r="Y867" s="17" t="s">
        <v>1858</v>
      </c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40"/>
      <c r="AT867" s="33" t="s">
        <v>809</v>
      </c>
      <c r="AU867" s="33" t="s">
        <v>931</v>
      </c>
      <c r="AV867" s="36" t="s">
        <v>1016</v>
      </c>
      <c r="AW867" s="33" t="str">
        <f t="shared" si="161"/>
        <v>T-SOFC405-03</v>
      </c>
      <c r="AX867" s="33" t="s">
        <v>931</v>
      </c>
      <c r="AZ867" s="81" t="str">
        <f t="shared" si="157"/>
        <v xml:space="preserve"> STP-CAT.5e 4P-24AWG㎟-C</v>
      </c>
    </row>
    <row r="868" spans="1:52" s="4" customFormat="1" ht="25" hidden="1" customHeight="1">
      <c r="A868" s="60" t="str">
        <f t="shared" si="155"/>
        <v>X</v>
      </c>
      <c r="B868" s="60" t="e">
        <f t="shared" si="162"/>
        <v>#REF!</v>
      </c>
      <c r="C868" s="55" t="str">
        <f t="shared" si="158"/>
        <v>T-SOFC405-04</v>
      </c>
      <c r="D868" s="18" t="s">
        <v>657</v>
      </c>
      <c r="E868" s="51"/>
      <c r="F868" s="20" t="s">
        <v>579</v>
      </c>
      <c r="G868" s="17" t="s">
        <v>581</v>
      </c>
      <c r="H868" s="18" t="s">
        <v>548</v>
      </c>
      <c r="I868" s="18"/>
      <c r="J868" s="18">
        <v>38</v>
      </c>
      <c r="K868" s="56">
        <f t="shared" si="159"/>
        <v>6.5</v>
      </c>
      <c r="L868" s="56">
        <f t="shared" si="160"/>
        <v>33.19</v>
      </c>
      <c r="M868" s="140"/>
      <c r="N868" s="140"/>
      <c r="O868" s="18"/>
      <c r="P868" s="18"/>
      <c r="Q868" s="18"/>
      <c r="R868" s="17" t="s">
        <v>1333</v>
      </c>
      <c r="S868" s="17" t="s">
        <v>574</v>
      </c>
      <c r="T868" s="17" t="s">
        <v>1351</v>
      </c>
      <c r="U868" s="17" t="s">
        <v>1333</v>
      </c>
      <c r="V868" s="17" t="s">
        <v>309</v>
      </c>
      <c r="W868" s="17" t="s">
        <v>1299</v>
      </c>
      <c r="X868" s="17" t="str">
        <f t="shared" si="156"/>
        <v xml:space="preserve">-                                    </v>
      </c>
      <c r="Y868" s="17" t="s">
        <v>1858</v>
      </c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40"/>
      <c r="AT868" s="33" t="s">
        <v>809</v>
      </c>
      <c r="AU868" s="33" t="s">
        <v>931</v>
      </c>
      <c r="AV868" s="36" t="s">
        <v>1021</v>
      </c>
      <c r="AW868" s="33" t="str">
        <f t="shared" si="161"/>
        <v>T-SOFC405-04</v>
      </c>
      <c r="AX868" s="33" t="s">
        <v>931</v>
      </c>
      <c r="AZ868" s="81" t="str">
        <f t="shared" si="157"/>
        <v xml:space="preserve"> STP-CAT.5e 4P-24AWG㎟-C</v>
      </c>
    </row>
    <row r="869" spans="1:52" s="4" customFormat="1" ht="25" hidden="1" customHeight="1">
      <c r="A869" s="60" t="str">
        <f t="shared" si="155"/>
        <v>X</v>
      </c>
      <c r="B869" s="60" t="e">
        <f t="shared" si="162"/>
        <v>#REF!</v>
      </c>
      <c r="C869" s="55" t="str">
        <f t="shared" si="158"/>
        <v>T-SOFC405-05</v>
      </c>
      <c r="D869" s="18" t="s">
        <v>657</v>
      </c>
      <c r="E869" s="51"/>
      <c r="F869" s="20" t="s">
        <v>579</v>
      </c>
      <c r="G869" s="17" t="s">
        <v>581</v>
      </c>
      <c r="H869" s="18" t="s">
        <v>548</v>
      </c>
      <c r="I869" s="18"/>
      <c r="J869" s="18">
        <v>38</v>
      </c>
      <c r="K869" s="56">
        <f t="shared" si="159"/>
        <v>6.5</v>
      </c>
      <c r="L869" s="56">
        <f t="shared" si="160"/>
        <v>33.19</v>
      </c>
      <c r="M869" s="139"/>
      <c r="N869" s="139"/>
      <c r="O869" s="18"/>
      <c r="P869" s="18"/>
      <c r="Q869" s="18"/>
      <c r="R869" s="17" t="s">
        <v>1333</v>
      </c>
      <c r="S869" s="17" t="s">
        <v>574</v>
      </c>
      <c r="T869" s="17" t="s">
        <v>1351</v>
      </c>
      <c r="U869" s="17" t="s">
        <v>1333</v>
      </c>
      <c r="V869" s="17" t="s">
        <v>309</v>
      </c>
      <c r="W869" s="17" t="s">
        <v>1299</v>
      </c>
      <c r="X869" s="17" t="str">
        <f t="shared" si="156"/>
        <v xml:space="preserve">-                                    </v>
      </c>
      <c r="Y869" s="17" t="s">
        <v>1858</v>
      </c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40"/>
      <c r="AT869" s="33" t="s">
        <v>809</v>
      </c>
      <c r="AU869" s="33" t="s">
        <v>931</v>
      </c>
      <c r="AV869" s="36" t="s">
        <v>1022</v>
      </c>
      <c r="AW869" s="33" t="str">
        <f t="shared" si="161"/>
        <v>T-SOFC405-05</v>
      </c>
      <c r="AX869" s="33" t="s">
        <v>931</v>
      </c>
      <c r="AZ869" s="81" t="str">
        <f t="shared" si="157"/>
        <v xml:space="preserve"> STP-CAT.5e 4P-24AWG㎟-C</v>
      </c>
    </row>
    <row r="870" spans="1:52" s="4" customFormat="1" ht="25" hidden="1" customHeight="1">
      <c r="A870" s="60" t="str">
        <f t="shared" si="155"/>
        <v>X</v>
      </c>
      <c r="B870" s="60" t="e">
        <f t="shared" si="162"/>
        <v>#REF!</v>
      </c>
      <c r="C870" s="55" t="str">
        <f t="shared" si="158"/>
        <v>T-SOFC406-01</v>
      </c>
      <c r="D870" s="18" t="s">
        <v>657</v>
      </c>
      <c r="E870" s="51"/>
      <c r="F870" s="20" t="s">
        <v>579</v>
      </c>
      <c r="G870" s="17" t="s">
        <v>582</v>
      </c>
      <c r="H870" s="18" t="s">
        <v>580</v>
      </c>
      <c r="I870" s="18"/>
      <c r="J870" s="18">
        <v>45</v>
      </c>
      <c r="K870" s="56">
        <f t="shared" si="159"/>
        <v>6.5</v>
      </c>
      <c r="L870" s="56">
        <f t="shared" si="160"/>
        <v>33.19</v>
      </c>
      <c r="M870" s="138" t="s">
        <v>1698</v>
      </c>
      <c r="N870" s="138">
        <v>23</v>
      </c>
      <c r="O870" s="18"/>
      <c r="P870" s="18"/>
      <c r="Q870" s="18"/>
      <c r="R870" s="17" t="s">
        <v>1333</v>
      </c>
      <c r="S870" s="17" t="s">
        <v>574</v>
      </c>
      <c r="T870" s="17" t="s">
        <v>1351</v>
      </c>
      <c r="U870" s="17" t="s">
        <v>1333</v>
      </c>
      <c r="V870" s="17" t="s">
        <v>313</v>
      </c>
      <c r="W870" s="17" t="s">
        <v>1300</v>
      </c>
      <c r="X870" s="17" t="str">
        <f t="shared" si="156"/>
        <v xml:space="preserve">-                                    </v>
      </c>
      <c r="Y870" s="17" t="s">
        <v>1858</v>
      </c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40"/>
      <c r="AT870" s="33" t="s">
        <v>809</v>
      </c>
      <c r="AU870" s="33" t="s">
        <v>932</v>
      </c>
      <c r="AV870" s="36" t="s">
        <v>1014</v>
      </c>
      <c r="AW870" s="33" t="str">
        <f t="shared" si="161"/>
        <v>T-SOFC406-01</v>
      </c>
      <c r="AX870" s="33" t="s">
        <v>932</v>
      </c>
      <c r="AZ870" s="81" t="str">
        <f t="shared" si="157"/>
        <v xml:space="preserve"> STP-CAT.5e 4P-24AWG㎟-C</v>
      </c>
    </row>
    <row r="871" spans="1:52" s="4" customFormat="1" ht="25" hidden="1" customHeight="1">
      <c r="A871" s="60" t="str">
        <f t="shared" ref="A871:A934" si="163">IFERROR(IF(MATCH($A$18,Y871:AQ871,0),"O","X"),"X")</f>
        <v>X</v>
      </c>
      <c r="B871" s="60" t="e">
        <f t="shared" si="162"/>
        <v>#REF!</v>
      </c>
      <c r="C871" s="55" t="str">
        <f t="shared" si="158"/>
        <v>T-SOFC406-02</v>
      </c>
      <c r="D871" s="18" t="s">
        <v>657</v>
      </c>
      <c r="E871" s="51"/>
      <c r="F871" s="20" t="s">
        <v>579</v>
      </c>
      <c r="G871" s="17" t="s">
        <v>581</v>
      </c>
      <c r="H871" s="18" t="s">
        <v>548</v>
      </c>
      <c r="I871" s="18"/>
      <c r="J871" s="18">
        <v>45</v>
      </c>
      <c r="K871" s="56">
        <f t="shared" si="159"/>
        <v>6.5</v>
      </c>
      <c r="L871" s="56">
        <f t="shared" si="160"/>
        <v>33.19</v>
      </c>
      <c r="M871" s="140"/>
      <c r="N871" s="140"/>
      <c r="O871" s="18"/>
      <c r="P871" s="18"/>
      <c r="Q871" s="18"/>
      <c r="R871" s="17" t="s">
        <v>1333</v>
      </c>
      <c r="S871" s="17" t="s">
        <v>574</v>
      </c>
      <c r="T871" s="17" t="s">
        <v>1351</v>
      </c>
      <c r="U871" s="17" t="s">
        <v>1333</v>
      </c>
      <c r="V871" s="17" t="s">
        <v>313</v>
      </c>
      <c r="W871" s="17" t="s">
        <v>1300</v>
      </c>
      <c r="X871" s="17" t="str">
        <f t="shared" ref="X871:X934" si="164">IF(Y871="","",CONCATENATE(Y871,"  ",Z871,"  ",AA871,"  ",AB871,"  ",AC871,"  ",AD871,"  ",AE871,"  ",AF871,"  ",AG871,"  ",AH871,"  ",AI871,"  ",AJ871,"  ",AK871,"  ",AL871,"  ",AM871,"  ",AN871,"  ",AO871,"  ",AP871,"  ",AQ871))</f>
        <v xml:space="preserve">-                                    </v>
      </c>
      <c r="Y871" s="17" t="s">
        <v>1858</v>
      </c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40"/>
      <c r="AT871" s="33" t="s">
        <v>809</v>
      </c>
      <c r="AU871" s="33" t="s">
        <v>932</v>
      </c>
      <c r="AV871" s="36" t="s">
        <v>1015</v>
      </c>
      <c r="AW871" s="33" t="str">
        <f t="shared" si="161"/>
        <v>T-SOFC406-02</v>
      </c>
      <c r="AX871" s="33" t="s">
        <v>932</v>
      </c>
      <c r="AZ871" s="81" t="str">
        <f t="shared" ref="AZ871:AZ934" si="165">IF(F871="","",CONCATENATE(E871," ",F871," ",G871,"-",H871,"㎟","-",D871))</f>
        <v xml:space="preserve"> STP-CAT.5e 4P-24AWG㎟-C</v>
      </c>
    </row>
    <row r="872" spans="1:52" s="4" customFormat="1" ht="25" hidden="1" customHeight="1">
      <c r="A872" s="60" t="str">
        <f t="shared" si="163"/>
        <v>X</v>
      </c>
      <c r="B872" s="60" t="e">
        <f t="shared" si="162"/>
        <v>#REF!</v>
      </c>
      <c r="C872" s="55" t="str">
        <f t="shared" si="158"/>
        <v>T-SOFC406-03</v>
      </c>
      <c r="D872" s="18" t="s">
        <v>657</v>
      </c>
      <c r="E872" s="51"/>
      <c r="F872" s="20" t="s">
        <v>579</v>
      </c>
      <c r="G872" s="17" t="s">
        <v>581</v>
      </c>
      <c r="H872" s="18" t="s">
        <v>548</v>
      </c>
      <c r="I872" s="18"/>
      <c r="J872" s="18">
        <v>45</v>
      </c>
      <c r="K872" s="56">
        <f t="shared" si="159"/>
        <v>6.5</v>
      </c>
      <c r="L872" s="56">
        <f t="shared" si="160"/>
        <v>33.19</v>
      </c>
      <c r="M872" s="140"/>
      <c r="N872" s="140"/>
      <c r="O872" s="18"/>
      <c r="P872" s="18"/>
      <c r="Q872" s="18"/>
      <c r="R872" s="17" t="s">
        <v>1333</v>
      </c>
      <c r="S872" s="17" t="s">
        <v>574</v>
      </c>
      <c r="T872" s="17" t="s">
        <v>1351</v>
      </c>
      <c r="U872" s="17" t="s">
        <v>1333</v>
      </c>
      <c r="V872" s="17" t="s">
        <v>313</v>
      </c>
      <c r="W872" s="17" t="s">
        <v>1300</v>
      </c>
      <c r="X872" s="17" t="str">
        <f t="shared" si="164"/>
        <v xml:space="preserve">-                                    </v>
      </c>
      <c r="Y872" s="17" t="s">
        <v>1858</v>
      </c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40"/>
      <c r="AT872" s="33" t="s">
        <v>809</v>
      </c>
      <c r="AU872" s="33" t="s">
        <v>932</v>
      </c>
      <c r="AV872" s="36" t="s">
        <v>1016</v>
      </c>
      <c r="AW872" s="33" t="str">
        <f t="shared" si="161"/>
        <v>T-SOFC406-03</v>
      </c>
      <c r="AX872" s="33" t="s">
        <v>932</v>
      </c>
      <c r="AZ872" s="81" t="str">
        <f t="shared" si="165"/>
        <v xml:space="preserve"> STP-CAT.5e 4P-24AWG㎟-C</v>
      </c>
    </row>
    <row r="873" spans="1:52" s="4" customFormat="1" ht="25" hidden="1" customHeight="1">
      <c r="A873" s="60" t="str">
        <f t="shared" si="163"/>
        <v>X</v>
      </c>
      <c r="B873" s="60" t="e">
        <f t="shared" si="162"/>
        <v>#REF!</v>
      </c>
      <c r="C873" s="55" t="str">
        <f t="shared" si="158"/>
        <v>T-SOFC406-04</v>
      </c>
      <c r="D873" s="18" t="s">
        <v>657</v>
      </c>
      <c r="E873" s="51"/>
      <c r="F873" s="20" t="s">
        <v>579</v>
      </c>
      <c r="G873" s="17" t="s">
        <v>581</v>
      </c>
      <c r="H873" s="18" t="s">
        <v>548</v>
      </c>
      <c r="I873" s="18"/>
      <c r="J873" s="18">
        <v>45</v>
      </c>
      <c r="K873" s="56">
        <f t="shared" si="159"/>
        <v>6.5</v>
      </c>
      <c r="L873" s="56">
        <f t="shared" si="160"/>
        <v>33.19</v>
      </c>
      <c r="M873" s="140"/>
      <c r="N873" s="140"/>
      <c r="O873" s="18"/>
      <c r="P873" s="18"/>
      <c r="Q873" s="18"/>
      <c r="R873" s="17" t="s">
        <v>1333</v>
      </c>
      <c r="S873" s="17" t="s">
        <v>574</v>
      </c>
      <c r="T873" s="17" t="s">
        <v>1351</v>
      </c>
      <c r="U873" s="17" t="s">
        <v>1333</v>
      </c>
      <c r="V873" s="17" t="s">
        <v>313</v>
      </c>
      <c r="W873" s="17" t="s">
        <v>1300</v>
      </c>
      <c r="X873" s="17" t="str">
        <f t="shared" si="164"/>
        <v xml:space="preserve">-                                    </v>
      </c>
      <c r="Y873" s="17" t="s">
        <v>1858</v>
      </c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40"/>
      <c r="AT873" s="33" t="s">
        <v>809</v>
      </c>
      <c r="AU873" s="33" t="s">
        <v>932</v>
      </c>
      <c r="AV873" s="36" t="s">
        <v>1021</v>
      </c>
      <c r="AW873" s="33" t="str">
        <f t="shared" si="161"/>
        <v>T-SOFC406-04</v>
      </c>
      <c r="AX873" s="33" t="s">
        <v>932</v>
      </c>
      <c r="AZ873" s="81" t="str">
        <f t="shared" si="165"/>
        <v xml:space="preserve"> STP-CAT.5e 4P-24AWG㎟-C</v>
      </c>
    </row>
    <row r="874" spans="1:52" s="4" customFormat="1" ht="25" hidden="1" customHeight="1">
      <c r="A874" s="60" t="str">
        <f t="shared" si="163"/>
        <v>X</v>
      </c>
      <c r="B874" s="60" t="e">
        <f t="shared" si="162"/>
        <v>#REF!</v>
      </c>
      <c r="C874" s="55" t="str">
        <f t="shared" ref="C874:C937" si="166">AW874</f>
        <v>T-SOFC406-05</v>
      </c>
      <c r="D874" s="18" t="s">
        <v>657</v>
      </c>
      <c r="E874" s="51"/>
      <c r="F874" s="20" t="s">
        <v>579</v>
      </c>
      <c r="G874" s="17" t="s">
        <v>581</v>
      </c>
      <c r="H874" s="18" t="s">
        <v>548</v>
      </c>
      <c r="I874" s="18"/>
      <c r="J874" s="18">
        <v>45</v>
      </c>
      <c r="K874" s="56">
        <f t="shared" ref="K874:K937" si="167">IF(AZ874="","",(VLOOKUP(AZ874,cable,2,FALSE)))</f>
        <v>6.5</v>
      </c>
      <c r="L874" s="56">
        <f t="shared" ref="L874:L937" si="168">ROUNDUP(PI()*((K874/2)*(K874/2)),2)</f>
        <v>33.19</v>
      </c>
      <c r="M874" s="139"/>
      <c r="N874" s="139"/>
      <c r="O874" s="18"/>
      <c r="P874" s="18"/>
      <c r="Q874" s="18"/>
      <c r="R874" s="17" t="s">
        <v>1333</v>
      </c>
      <c r="S874" s="17" t="s">
        <v>574</v>
      </c>
      <c r="T874" s="17" t="s">
        <v>1351</v>
      </c>
      <c r="U874" s="17" t="s">
        <v>1333</v>
      </c>
      <c r="V874" s="17" t="s">
        <v>313</v>
      </c>
      <c r="W874" s="17" t="s">
        <v>1300</v>
      </c>
      <c r="X874" s="17" t="str">
        <f t="shared" si="164"/>
        <v xml:space="preserve">-                                    </v>
      </c>
      <c r="Y874" s="17" t="s">
        <v>1858</v>
      </c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40"/>
      <c r="AT874" s="33" t="s">
        <v>809</v>
      </c>
      <c r="AU874" s="33" t="s">
        <v>932</v>
      </c>
      <c r="AV874" s="36" t="s">
        <v>1022</v>
      </c>
      <c r="AW874" s="33" t="str">
        <f t="shared" si="161"/>
        <v>T-SOFC406-05</v>
      </c>
      <c r="AX874" s="33" t="s">
        <v>932</v>
      </c>
      <c r="AZ874" s="81" t="str">
        <f t="shared" si="165"/>
        <v xml:space="preserve"> STP-CAT.5e 4P-24AWG㎟-C</v>
      </c>
    </row>
    <row r="875" spans="1:52" s="4" customFormat="1" ht="25" hidden="1" customHeight="1">
      <c r="A875" s="60" t="str">
        <f t="shared" si="163"/>
        <v>X</v>
      </c>
      <c r="B875" s="60" t="e">
        <f t="shared" si="162"/>
        <v>#REF!</v>
      </c>
      <c r="C875" s="55" t="str">
        <f t="shared" si="166"/>
        <v>T-SOFC407-01</v>
      </c>
      <c r="D875" s="18" t="s">
        <v>659</v>
      </c>
      <c r="E875" s="51"/>
      <c r="F875" s="20" t="s">
        <v>579</v>
      </c>
      <c r="G875" s="17" t="s">
        <v>582</v>
      </c>
      <c r="H875" s="18" t="s">
        <v>580</v>
      </c>
      <c r="I875" s="18"/>
      <c r="J875" s="18">
        <v>52</v>
      </c>
      <c r="K875" s="56">
        <f t="shared" si="167"/>
        <v>6.5</v>
      </c>
      <c r="L875" s="56">
        <f t="shared" si="168"/>
        <v>33.19</v>
      </c>
      <c r="M875" s="138" t="s">
        <v>1699</v>
      </c>
      <c r="N875" s="138">
        <v>28</v>
      </c>
      <c r="O875" s="18"/>
      <c r="P875" s="18"/>
      <c r="Q875" s="18"/>
      <c r="R875" s="17" t="s">
        <v>1333</v>
      </c>
      <c r="S875" s="17" t="s">
        <v>574</v>
      </c>
      <c r="T875" s="17" t="s">
        <v>1351</v>
      </c>
      <c r="U875" s="17" t="s">
        <v>1333</v>
      </c>
      <c r="V875" s="17" t="s">
        <v>317</v>
      </c>
      <c r="W875" s="17" t="s">
        <v>1301</v>
      </c>
      <c r="X875" s="17" t="str">
        <f t="shared" si="164"/>
        <v xml:space="preserve">-                                    </v>
      </c>
      <c r="Y875" s="17" t="s">
        <v>1858</v>
      </c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40"/>
      <c r="AT875" s="33" t="s">
        <v>809</v>
      </c>
      <c r="AU875" s="33" t="s">
        <v>933</v>
      </c>
      <c r="AV875" s="36" t="s">
        <v>1014</v>
      </c>
      <c r="AW875" s="33" t="str">
        <f t="shared" si="161"/>
        <v>T-SOFC407-01</v>
      </c>
      <c r="AX875" s="33" t="s">
        <v>933</v>
      </c>
      <c r="AZ875" s="81" t="str">
        <f t="shared" si="165"/>
        <v xml:space="preserve"> STP-CAT.5e 4P-24AWG㎟-C</v>
      </c>
    </row>
    <row r="876" spans="1:52" s="4" customFormat="1" ht="25" hidden="1" customHeight="1">
      <c r="A876" s="60" t="str">
        <f t="shared" si="163"/>
        <v>X</v>
      </c>
      <c r="B876" s="60" t="e">
        <f t="shared" si="162"/>
        <v>#REF!</v>
      </c>
      <c r="C876" s="55" t="str">
        <f t="shared" si="166"/>
        <v>T-SOFC407-02</v>
      </c>
      <c r="D876" s="18" t="s">
        <v>657</v>
      </c>
      <c r="E876" s="51"/>
      <c r="F876" s="20" t="s">
        <v>579</v>
      </c>
      <c r="G876" s="17" t="s">
        <v>581</v>
      </c>
      <c r="H876" s="18" t="s">
        <v>548</v>
      </c>
      <c r="I876" s="18"/>
      <c r="J876" s="18">
        <v>52</v>
      </c>
      <c r="K876" s="56">
        <f t="shared" si="167"/>
        <v>6.5</v>
      </c>
      <c r="L876" s="56">
        <f t="shared" si="168"/>
        <v>33.19</v>
      </c>
      <c r="M876" s="140"/>
      <c r="N876" s="140"/>
      <c r="O876" s="18"/>
      <c r="P876" s="18"/>
      <c r="Q876" s="18"/>
      <c r="R876" s="17" t="s">
        <v>1333</v>
      </c>
      <c r="S876" s="17" t="s">
        <v>574</v>
      </c>
      <c r="T876" s="17" t="s">
        <v>1351</v>
      </c>
      <c r="U876" s="17" t="s">
        <v>1333</v>
      </c>
      <c r="V876" s="17" t="s">
        <v>317</v>
      </c>
      <c r="W876" s="17" t="s">
        <v>1301</v>
      </c>
      <c r="X876" s="17" t="str">
        <f t="shared" si="164"/>
        <v xml:space="preserve">-                                    </v>
      </c>
      <c r="Y876" s="17" t="s">
        <v>1858</v>
      </c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40"/>
      <c r="AT876" s="33" t="s">
        <v>809</v>
      </c>
      <c r="AU876" s="33" t="s">
        <v>933</v>
      </c>
      <c r="AV876" s="36" t="s">
        <v>1015</v>
      </c>
      <c r="AW876" s="33" t="str">
        <f t="shared" si="161"/>
        <v>T-SOFC407-02</v>
      </c>
      <c r="AX876" s="33" t="s">
        <v>933</v>
      </c>
      <c r="AZ876" s="81" t="str">
        <f t="shared" si="165"/>
        <v xml:space="preserve"> STP-CAT.5e 4P-24AWG㎟-C</v>
      </c>
    </row>
    <row r="877" spans="1:52" s="4" customFormat="1" ht="25" hidden="1" customHeight="1">
      <c r="A877" s="60" t="str">
        <f t="shared" si="163"/>
        <v>X</v>
      </c>
      <c r="B877" s="60" t="e">
        <f t="shared" si="162"/>
        <v>#REF!</v>
      </c>
      <c r="C877" s="55" t="str">
        <f t="shared" si="166"/>
        <v>T-SOFC407-03</v>
      </c>
      <c r="D877" s="18" t="s">
        <v>657</v>
      </c>
      <c r="E877" s="51"/>
      <c r="F877" s="20" t="s">
        <v>579</v>
      </c>
      <c r="G877" s="17" t="s">
        <v>581</v>
      </c>
      <c r="H877" s="18" t="s">
        <v>548</v>
      </c>
      <c r="I877" s="18"/>
      <c r="J877" s="18">
        <v>52</v>
      </c>
      <c r="K877" s="56">
        <f t="shared" si="167"/>
        <v>6.5</v>
      </c>
      <c r="L877" s="56">
        <f t="shared" si="168"/>
        <v>33.19</v>
      </c>
      <c r="M877" s="140"/>
      <c r="N877" s="140"/>
      <c r="O877" s="18"/>
      <c r="P877" s="18"/>
      <c r="Q877" s="18"/>
      <c r="R877" s="17" t="s">
        <v>1333</v>
      </c>
      <c r="S877" s="17" t="s">
        <v>574</v>
      </c>
      <c r="T877" s="17" t="s">
        <v>1351</v>
      </c>
      <c r="U877" s="17" t="s">
        <v>1333</v>
      </c>
      <c r="V877" s="17" t="s">
        <v>317</v>
      </c>
      <c r="W877" s="17" t="s">
        <v>1301</v>
      </c>
      <c r="X877" s="17" t="str">
        <f t="shared" si="164"/>
        <v xml:space="preserve">-                                    </v>
      </c>
      <c r="Y877" s="17" t="s">
        <v>1858</v>
      </c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40"/>
      <c r="AT877" s="33" t="s">
        <v>809</v>
      </c>
      <c r="AU877" s="33" t="s">
        <v>933</v>
      </c>
      <c r="AV877" s="36" t="s">
        <v>1016</v>
      </c>
      <c r="AW877" s="33" t="str">
        <f t="shared" si="161"/>
        <v>T-SOFC407-03</v>
      </c>
      <c r="AX877" s="33" t="s">
        <v>933</v>
      </c>
      <c r="AZ877" s="81" t="str">
        <f t="shared" si="165"/>
        <v xml:space="preserve"> STP-CAT.5e 4P-24AWG㎟-C</v>
      </c>
    </row>
    <row r="878" spans="1:52" s="4" customFormat="1" ht="25" hidden="1" customHeight="1">
      <c r="A878" s="60" t="str">
        <f t="shared" si="163"/>
        <v>X</v>
      </c>
      <c r="B878" s="60" t="e">
        <f t="shared" si="162"/>
        <v>#REF!</v>
      </c>
      <c r="C878" s="55" t="str">
        <f t="shared" si="166"/>
        <v>T-SOFC407-04</v>
      </c>
      <c r="D878" s="18" t="s">
        <v>657</v>
      </c>
      <c r="E878" s="51"/>
      <c r="F878" s="20" t="s">
        <v>579</v>
      </c>
      <c r="G878" s="17" t="s">
        <v>581</v>
      </c>
      <c r="H878" s="18" t="s">
        <v>548</v>
      </c>
      <c r="I878" s="18"/>
      <c r="J878" s="18">
        <v>52</v>
      </c>
      <c r="K878" s="56">
        <f t="shared" si="167"/>
        <v>6.5</v>
      </c>
      <c r="L878" s="56">
        <f t="shared" si="168"/>
        <v>33.19</v>
      </c>
      <c r="M878" s="140"/>
      <c r="N878" s="140"/>
      <c r="O878" s="18"/>
      <c r="P878" s="18"/>
      <c r="Q878" s="18"/>
      <c r="R878" s="17" t="s">
        <v>1333</v>
      </c>
      <c r="S878" s="17" t="s">
        <v>574</v>
      </c>
      <c r="T878" s="17" t="s">
        <v>1351</v>
      </c>
      <c r="U878" s="17" t="s">
        <v>1333</v>
      </c>
      <c r="V878" s="17" t="s">
        <v>317</v>
      </c>
      <c r="W878" s="17" t="s">
        <v>1301</v>
      </c>
      <c r="X878" s="17" t="str">
        <f t="shared" si="164"/>
        <v xml:space="preserve">-                                    </v>
      </c>
      <c r="Y878" s="17" t="s">
        <v>1858</v>
      </c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40"/>
      <c r="AT878" s="33" t="s">
        <v>809</v>
      </c>
      <c r="AU878" s="33" t="s">
        <v>933</v>
      </c>
      <c r="AV878" s="36" t="s">
        <v>1021</v>
      </c>
      <c r="AW878" s="33" t="str">
        <f t="shared" si="161"/>
        <v>T-SOFC407-04</v>
      </c>
      <c r="AX878" s="33" t="s">
        <v>933</v>
      </c>
      <c r="AZ878" s="81" t="str">
        <f t="shared" si="165"/>
        <v xml:space="preserve"> STP-CAT.5e 4P-24AWG㎟-C</v>
      </c>
    </row>
    <row r="879" spans="1:52" s="4" customFormat="1" ht="25" hidden="1" customHeight="1">
      <c r="A879" s="60" t="str">
        <f t="shared" si="163"/>
        <v>X</v>
      </c>
      <c r="B879" s="60" t="e">
        <f t="shared" si="162"/>
        <v>#REF!</v>
      </c>
      <c r="C879" s="55" t="str">
        <f t="shared" si="166"/>
        <v>T-SOFC407-05</v>
      </c>
      <c r="D879" s="18" t="s">
        <v>657</v>
      </c>
      <c r="E879" s="51"/>
      <c r="F879" s="20" t="s">
        <v>579</v>
      </c>
      <c r="G879" s="17" t="s">
        <v>581</v>
      </c>
      <c r="H879" s="18" t="s">
        <v>548</v>
      </c>
      <c r="I879" s="18"/>
      <c r="J879" s="18">
        <v>52</v>
      </c>
      <c r="K879" s="56">
        <f t="shared" si="167"/>
        <v>6.5</v>
      </c>
      <c r="L879" s="56">
        <f t="shared" si="168"/>
        <v>33.19</v>
      </c>
      <c r="M879" s="139"/>
      <c r="N879" s="139"/>
      <c r="O879" s="18"/>
      <c r="P879" s="18"/>
      <c r="Q879" s="18"/>
      <c r="R879" s="17" t="s">
        <v>1333</v>
      </c>
      <c r="S879" s="17" t="s">
        <v>574</v>
      </c>
      <c r="T879" s="17" t="s">
        <v>1351</v>
      </c>
      <c r="U879" s="17" t="s">
        <v>1333</v>
      </c>
      <c r="V879" s="17" t="s">
        <v>317</v>
      </c>
      <c r="W879" s="17" t="s">
        <v>1301</v>
      </c>
      <c r="X879" s="17" t="str">
        <f t="shared" si="164"/>
        <v xml:space="preserve">-                                    </v>
      </c>
      <c r="Y879" s="17" t="s">
        <v>1858</v>
      </c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40"/>
      <c r="AT879" s="33" t="s">
        <v>809</v>
      </c>
      <c r="AU879" s="33" t="s">
        <v>933</v>
      </c>
      <c r="AV879" s="36" t="s">
        <v>1022</v>
      </c>
      <c r="AW879" s="33" t="str">
        <f t="shared" si="161"/>
        <v>T-SOFC407-05</v>
      </c>
      <c r="AX879" s="33" t="s">
        <v>933</v>
      </c>
      <c r="AZ879" s="81" t="str">
        <f t="shared" si="165"/>
        <v xml:space="preserve"> STP-CAT.5e 4P-24AWG㎟-C</v>
      </c>
    </row>
    <row r="880" spans="1:52" s="4" customFormat="1" ht="25" hidden="1" customHeight="1">
      <c r="A880" s="60" t="str">
        <f t="shared" si="163"/>
        <v>X</v>
      </c>
      <c r="B880" s="60" t="e">
        <f t="shared" si="162"/>
        <v>#REF!</v>
      </c>
      <c r="C880" s="55" t="str">
        <f t="shared" si="166"/>
        <v>T-SOFC408-01</v>
      </c>
      <c r="D880" s="18" t="s">
        <v>657</v>
      </c>
      <c r="E880" s="51"/>
      <c r="F880" s="20" t="s">
        <v>579</v>
      </c>
      <c r="G880" s="17" t="s">
        <v>582</v>
      </c>
      <c r="H880" s="18" t="s">
        <v>580</v>
      </c>
      <c r="I880" s="18"/>
      <c r="J880" s="18">
        <v>59</v>
      </c>
      <c r="K880" s="56">
        <f t="shared" si="167"/>
        <v>6.5</v>
      </c>
      <c r="L880" s="56">
        <f t="shared" si="168"/>
        <v>33.19</v>
      </c>
      <c r="M880" s="138" t="s">
        <v>1700</v>
      </c>
      <c r="N880" s="138">
        <v>30</v>
      </c>
      <c r="O880" s="18"/>
      <c r="P880" s="18"/>
      <c r="Q880" s="18"/>
      <c r="R880" s="17" t="s">
        <v>1333</v>
      </c>
      <c r="S880" s="17" t="s">
        <v>574</v>
      </c>
      <c r="T880" s="17" t="s">
        <v>1351</v>
      </c>
      <c r="U880" s="17" t="s">
        <v>1333</v>
      </c>
      <c r="V880" s="17" t="s">
        <v>319</v>
      </c>
      <c r="W880" s="17" t="s">
        <v>1302</v>
      </c>
      <c r="X880" s="17" t="str">
        <f t="shared" si="164"/>
        <v xml:space="preserve">-                                    </v>
      </c>
      <c r="Y880" s="17" t="s">
        <v>1858</v>
      </c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40"/>
      <c r="AT880" s="33" t="s">
        <v>809</v>
      </c>
      <c r="AU880" s="33" t="s">
        <v>934</v>
      </c>
      <c r="AV880" s="36" t="s">
        <v>1014</v>
      </c>
      <c r="AW880" s="33" t="str">
        <f t="shared" si="161"/>
        <v>T-SOFC408-01</v>
      </c>
      <c r="AX880" s="33" t="s">
        <v>934</v>
      </c>
      <c r="AZ880" s="81" t="str">
        <f t="shared" si="165"/>
        <v xml:space="preserve"> STP-CAT.5e 4P-24AWG㎟-C</v>
      </c>
    </row>
    <row r="881" spans="1:52" s="4" customFormat="1" ht="25" hidden="1" customHeight="1">
      <c r="A881" s="60" t="str">
        <f t="shared" si="163"/>
        <v>X</v>
      </c>
      <c r="B881" s="60" t="e">
        <f t="shared" si="162"/>
        <v>#REF!</v>
      </c>
      <c r="C881" s="55" t="str">
        <f t="shared" si="166"/>
        <v>T-SOFC408-02</v>
      </c>
      <c r="D881" s="18" t="s">
        <v>657</v>
      </c>
      <c r="E881" s="51"/>
      <c r="F881" s="20" t="s">
        <v>579</v>
      </c>
      <c r="G881" s="17" t="s">
        <v>581</v>
      </c>
      <c r="H881" s="18" t="s">
        <v>548</v>
      </c>
      <c r="I881" s="18"/>
      <c r="J881" s="18">
        <v>59</v>
      </c>
      <c r="K881" s="56">
        <f t="shared" si="167"/>
        <v>6.5</v>
      </c>
      <c r="L881" s="56">
        <f t="shared" si="168"/>
        <v>33.19</v>
      </c>
      <c r="M881" s="140"/>
      <c r="N881" s="140"/>
      <c r="O881" s="18"/>
      <c r="P881" s="18"/>
      <c r="Q881" s="18"/>
      <c r="R881" s="17" t="s">
        <v>1333</v>
      </c>
      <c r="S881" s="17" t="s">
        <v>574</v>
      </c>
      <c r="T881" s="17" t="s">
        <v>1351</v>
      </c>
      <c r="U881" s="17" t="s">
        <v>1333</v>
      </c>
      <c r="V881" s="17" t="s">
        <v>319</v>
      </c>
      <c r="W881" s="17" t="s">
        <v>1302</v>
      </c>
      <c r="X881" s="17" t="str">
        <f t="shared" si="164"/>
        <v xml:space="preserve">-                                    </v>
      </c>
      <c r="Y881" s="17" t="s">
        <v>1858</v>
      </c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40"/>
      <c r="AT881" s="33" t="s">
        <v>809</v>
      </c>
      <c r="AU881" s="33" t="s">
        <v>934</v>
      </c>
      <c r="AV881" s="36" t="s">
        <v>1015</v>
      </c>
      <c r="AW881" s="33" t="str">
        <f t="shared" si="161"/>
        <v>T-SOFC408-02</v>
      </c>
      <c r="AX881" s="33" t="s">
        <v>934</v>
      </c>
      <c r="AZ881" s="81" t="str">
        <f t="shared" si="165"/>
        <v xml:space="preserve"> STP-CAT.5e 4P-24AWG㎟-C</v>
      </c>
    </row>
    <row r="882" spans="1:52" s="4" customFormat="1" ht="25" hidden="1" customHeight="1">
      <c r="A882" s="60" t="str">
        <f t="shared" si="163"/>
        <v>X</v>
      </c>
      <c r="B882" s="60" t="e">
        <f t="shared" si="162"/>
        <v>#REF!</v>
      </c>
      <c r="C882" s="55" t="str">
        <f t="shared" si="166"/>
        <v>T-SOFC408-03</v>
      </c>
      <c r="D882" s="18" t="s">
        <v>657</v>
      </c>
      <c r="E882" s="51"/>
      <c r="F882" s="20" t="s">
        <v>579</v>
      </c>
      <c r="G882" s="17" t="s">
        <v>581</v>
      </c>
      <c r="H882" s="18" t="s">
        <v>548</v>
      </c>
      <c r="I882" s="18"/>
      <c r="J882" s="18">
        <v>59</v>
      </c>
      <c r="K882" s="56">
        <f t="shared" si="167"/>
        <v>6.5</v>
      </c>
      <c r="L882" s="56">
        <f t="shared" si="168"/>
        <v>33.19</v>
      </c>
      <c r="M882" s="140"/>
      <c r="N882" s="140"/>
      <c r="O882" s="18"/>
      <c r="P882" s="18"/>
      <c r="Q882" s="18"/>
      <c r="R882" s="17" t="s">
        <v>1333</v>
      </c>
      <c r="S882" s="17" t="s">
        <v>574</v>
      </c>
      <c r="T882" s="17" t="s">
        <v>1351</v>
      </c>
      <c r="U882" s="17" t="s">
        <v>1333</v>
      </c>
      <c r="V882" s="17" t="s">
        <v>319</v>
      </c>
      <c r="W882" s="17" t="s">
        <v>1302</v>
      </c>
      <c r="X882" s="17" t="str">
        <f t="shared" si="164"/>
        <v xml:space="preserve">-                                    </v>
      </c>
      <c r="Y882" s="17" t="s">
        <v>1858</v>
      </c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40"/>
      <c r="AT882" s="33" t="s">
        <v>809</v>
      </c>
      <c r="AU882" s="33" t="s">
        <v>934</v>
      </c>
      <c r="AV882" s="36" t="s">
        <v>1016</v>
      </c>
      <c r="AW882" s="33" t="str">
        <f t="shared" si="161"/>
        <v>T-SOFC408-03</v>
      </c>
      <c r="AX882" s="33" t="s">
        <v>934</v>
      </c>
      <c r="AZ882" s="81" t="str">
        <f t="shared" si="165"/>
        <v xml:space="preserve"> STP-CAT.5e 4P-24AWG㎟-C</v>
      </c>
    </row>
    <row r="883" spans="1:52" s="4" customFormat="1" ht="25" hidden="1" customHeight="1">
      <c r="A883" s="60" t="str">
        <f t="shared" si="163"/>
        <v>X</v>
      </c>
      <c r="B883" s="60" t="e">
        <f t="shared" si="162"/>
        <v>#REF!</v>
      </c>
      <c r="C883" s="55" t="str">
        <f t="shared" si="166"/>
        <v>T-SOFC408-04</v>
      </c>
      <c r="D883" s="18" t="s">
        <v>657</v>
      </c>
      <c r="E883" s="51"/>
      <c r="F883" s="20" t="s">
        <v>579</v>
      </c>
      <c r="G883" s="17" t="s">
        <v>581</v>
      </c>
      <c r="H883" s="18" t="s">
        <v>548</v>
      </c>
      <c r="I883" s="18"/>
      <c r="J883" s="18">
        <v>59</v>
      </c>
      <c r="K883" s="56">
        <f t="shared" si="167"/>
        <v>6.5</v>
      </c>
      <c r="L883" s="56">
        <f t="shared" si="168"/>
        <v>33.19</v>
      </c>
      <c r="M883" s="140"/>
      <c r="N883" s="140"/>
      <c r="O883" s="18"/>
      <c r="P883" s="18"/>
      <c r="Q883" s="18"/>
      <c r="R883" s="17" t="s">
        <v>1333</v>
      </c>
      <c r="S883" s="17" t="s">
        <v>574</v>
      </c>
      <c r="T883" s="17" t="s">
        <v>1351</v>
      </c>
      <c r="U883" s="17" t="s">
        <v>1333</v>
      </c>
      <c r="V883" s="17" t="s">
        <v>319</v>
      </c>
      <c r="W883" s="17" t="s">
        <v>1302</v>
      </c>
      <c r="X883" s="17" t="str">
        <f t="shared" si="164"/>
        <v xml:space="preserve">-                                    </v>
      </c>
      <c r="Y883" s="17" t="s">
        <v>1858</v>
      </c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40"/>
      <c r="AT883" s="33" t="s">
        <v>809</v>
      </c>
      <c r="AU883" s="33" t="s">
        <v>934</v>
      </c>
      <c r="AV883" s="36" t="s">
        <v>1021</v>
      </c>
      <c r="AW883" s="33" t="str">
        <f t="shared" si="161"/>
        <v>T-SOFC408-04</v>
      </c>
      <c r="AX883" s="33" t="s">
        <v>934</v>
      </c>
      <c r="AZ883" s="81" t="str">
        <f t="shared" si="165"/>
        <v xml:space="preserve"> STP-CAT.5e 4P-24AWG㎟-C</v>
      </c>
    </row>
    <row r="884" spans="1:52" s="4" customFormat="1" ht="25" hidden="1" customHeight="1">
      <c r="A884" s="60" t="str">
        <f t="shared" si="163"/>
        <v>X</v>
      </c>
      <c r="B884" s="60" t="e">
        <f t="shared" si="162"/>
        <v>#REF!</v>
      </c>
      <c r="C884" s="55" t="str">
        <f t="shared" si="166"/>
        <v>T-SOFC408-05</v>
      </c>
      <c r="D884" s="18" t="s">
        <v>657</v>
      </c>
      <c r="E884" s="51"/>
      <c r="F884" s="20" t="s">
        <v>579</v>
      </c>
      <c r="G884" s="17" t="s">
        <v>581</v>
      </c>
      <c r="H884" s="18" t="s">
        <v>548</v>
      </c>
      <c r="I884" s="18"/>
      <c r="J884" s="18">
        <v>59</v>
      </c>
      <c r="K884" s="56">
        <f t="shared" si="167"/>
        <v>6.5</v>
      </c>
      <c r="L884" s="56">
        <f t="shared" si="168"/>
        <v>33.19</v>
      </c>
      <c r="M884" s="139"/>
      <c r="N884" s="139"/>
      <c r="O884" s="18"/>
      <c r="P884" s="18"/>
      <c r="Q884" s="18"/>
      <c r="R884" s="17" t="s">
        <v>1333</v>
      </c>
      <c r="S884" s="17" t="s">
        <v>574</v>
      </c>
      <c r="T884" s="17" t="s">
        <v>1351</v>
      </c>
      <c r="U884" s="17" t="s">
        <v>1333</v>
      </c>
      <c r="V884" s="17" t="s">
        <v>319</v>
      </c>
      <c r="W884" s="17" t="s">
        <v>1302</v>
      </c>
      <c r="X884" s="17" t="str">
        <f t="shared" si="164"/>
        <v xml:space="preserve">-                                    </v>
      </c>
      <c r="Y884" s="17" t="s">
        <v>1858</v>
      </c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40"/>
      <c r="AT884" s="33" t="s">
        <v>809</v>
      </c>
      <c r="AU884" s="33" t="s">
        <v>934</v>
      </c>
      <c r="AV884" s="36" t="s">
        <v>1022</v>
      </c>
      <c r="AW884" s="33" t="str">
        <f t="shared" si="161"/>
        <v>T-SOFC408-05</v>
      </c>
      <c r="AX884" s="33" t="s">
        <v>934</v>
      </c>
      <c r="AZ884" s="81" t="str">
        <f t="shared" si="165"/>
        <v xml:space="preserve"> STP-CAT.5e 4P-24AWG㎟-C</v>
      </c>
    </row>
    <row r="885" spans="1:52" s="4" customFormat="1" ht="25" hidden="1" customHeight="1">
      <c r="A885" s="60" t="str">
        <f t="shared" si="163"/>
        <v>X</v>
      </c>
      <c r="B885" s="60" t="e">
        <f t="shared" si="162"/>
        <v>#REF!</v>
      </c>
      <c r="C885" s="55" t="str">
        <f t="shared" si="166"/>
        <v>T-SOFC409-01</v>
      </c>
      <c r="D885" s="18" t="s">
        <v>659</v>
      </c>
      <c r="E885" s="51"/>
      <c r="F885" s="20" t="s">
        <v>579</v>
      </c>
      <c r="G885" s="17" t="s">
        <v>582</v>
      </c>
      <c r="H885" s="18" t="s">
        <v>580</v>
      </c>
      <c r="I885" s="18"/>
      <c r="J885" s="18">
        <v>66</v>
      </c>
      <c r="K885" s="56">
        <f t="shared" si="167"/>
        <v>6.5</v>
      </c>
      <c r="L885" s="56">
        <f t="shared" si="168"/>
        <v>33.19</v>
      </c>
      <c r="M885" s="138" t="s">
        <v>1701</v>
      </c>
      <c r="N885" s="138">
        <v>34</v>
      </c>
      <c r="O885" s="18"/>
      <c r="P885" s="18"/>
      <c r="Q885" s="18"/>
      <c r="R885" s="17" t="s">
        <v>1333</v>
      </c>
      <c r="S885" s="17" t="s">
        <v>574</v>
      </c>
      <c r="T885" s="17" t="s">
        <v>1351</v>
      </c>
      <c r="U885" s="17" t="s">
        <v>1333</v>
      </c>
      <c r="V885" s="17" t="s">
        <v>324</v>
      </c>
      <c r="W885" s="17" t="s">
        <v>1303</v>
      </c>
      <c r="X885" s="17" t="str">
        <f t="shared" si="164"/>
        <v xml:space="preserve">-                                    </v>
      </c>
      <c r="Y885" s="17" t="s">
        <v>1858</v>
      </c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40"/>
      <c r="AT885" s="33" t="s">
        <v>809</v>
      </c>
      <c r="AU885" s="33" t="s">
        <v>935</v>
      </c>
      <c r="AV885" s="36" t="s">
        <v>1014</v>
      </c>
      <c r="AW885" s="33" t="str">
        <f t="shared" si="161"/>
        <v>T-SOFC409-01</v>
      </c>
      <c r="AX885" s="33" t="s">
        <v>935</v>
      </c>
      <c r="AZ885" s="81" t="str">
        <f t="shared" si="165"/>
        <v xml:space="preserve"> STP-CAT.5e 4P-24AWG㎟-C</v>
      </c>
    </row>
    <row r="886" spans="1:52" s="4" customFormat="1" ht="25" hidden="1" customHeight="1">
      <c r="A886" s="60" t="str">
        <f t="shared" si="163"/>
        <v>X</v>
      </c>
      <c r="B886" s="60" t="e">
        <f t="shared" si="162"/>
        <v>#REF!</v>
      </c>
      <c r="C886" s="55" t="str">
        <f t="shared" si="166"/>
        <v>T-SOFC409-02</v>
      </c>
      <c r="D886" s="18" t="s">
        <v>657</v>
      </c>
      <c r="E886" s="51"/>
      <c r="F886" s="20" t="s">
        <v>579</v>
      </c>
      <c r="G886" s="17" t="s">
        <v>581</v>
      </c>
      <c r="H886" s="18" t="s">
        <v>548</v>
      </c>
      <c r="I886" s="18"/>
      <c r="J886" s="18">
        <v>66</v>
      </c>
      <c r="K886" s="56">
        <f t="shared" si="167"/>
        <v>6.5</v>
      </c>
      <c r="L886" s="56">
        <f t="shared" si="168"/>
        <v>33.19</v>
      </c>
      <c r="M886" s="140"/>
      <c r="N886" s="140"/>
      <c r="O886" s="18"/>
      <c r="P886" s="18"/>
      <c r="Q886" s="18"/>
      <c r="R886" s="17" t="s">
        <v>1333</v>
      </c>
      <c r="S886" s="17" t="s">
        <v>574</v>
      </c>
      <c r="T886" s="17" t="s">
        <v>1351</v>
      </c>
      <c r="U886" s="17" t="s">
        <v>1333</v>
      </c>
      <c r="V886" s="17" t="s">
        <v>324</v>
      </c>
      <c r="W886" s="17" t="s">
        <v>1303</v>
      </c>
      <c r="X886" s="17" t="str">
        <f t="shared" si="164"/>
        <v xml:space="preserve">-                                    </v>
      </c>
      <c r="Y886" s="17" t="s">
        <v>1858</v>
      </c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40"/>
      <c r="AT886" s="33" t="s">
        <v>809</v>
      </c>
      <c r="AU886" s="33" t="s">
        <v>935</v>
      </c>
      <c r="AV886" s="36" t="s">
        <v>1015</v>
      </c>
      <c r="AW886" s="33" t="str">
        <f t="shared" si="161"/>
        <v>T-SOFC409-02</v>
      </c>
      <c r="AX886" s="33" t="s">
        <v>935</v>
      </c>
      <c r="AZ886" s="81" t="str">
        <f t="shared" si="165"/>
        <v xml:space="preserve"> STP-CAT.5e 4P-24AWG㎟-C</v>
      </c>
    </row>
    <row r="887" spans="1:52" s="4" customFormat="1" ht="25" hidden="1" customHeight="1">
      <c r="A887" s="60" t="str">
        <f t="shared" si="163"/>
        <v>X</v>
      </c>
      <c r="B887" s="60" t="e">
        <f t="shared" si="162"/>
        <v>#REF!</v>
      </c>
      <c r="C887" s="55" t="str">
        <f t="shared" si="166"/>
        <v>T-SOFC409-03</v>
      </c>
      <c r="D887" s="18" t="s">
        <v>657</v>
      </c>
      <c r="E887" s="51"/>
      <c r="F887" s="20" t="s">
        <v>579</v>
      </c>
      <c r="G887" s="17" t="s">
        <v>581</v>
      </c>
      <c r="H887" s="18" t="s">
        <v>548</v>
      </c>
      <c r="I887" s="18"/>
      <c r="J887" s="18">
        <v>66</v>
      </c>
      <c r="K887" s="56">
        <f t="shared" si="167"/>
        <v>6.5</v>
      </c>
      <c r="L887" s="56">
        <f t="shared" si="168"/>
        <v>33.19</v>
      </c>
      <c r="M887" s="140"/>
      <c r="N887" s="140"/>
      <c r="O887" s="18"/>
      <c r="P887" s="18"/>
      <c r="Q887" s="18"/>
      <c r="R887" s="17" t="s">
        <v>1333</v>
      </c>
      <c r="S887" s="17" t="s">
        <v>574</v>
      </c>
      <c r="T887" s="17" t="s">
        <v>1351</v>
      </c>
      <c r="U887" s="17" t="s">
        <v>1333</v>
      </c>
      <c r="V887" s="17" t="s">
        <v>324</v>
      </c>
      <c r="W887" s="17" t="s">
        <v>1303</v>
      </c>
      <c r="X887" s="17" t="str">
        <f t="shared" si="164"/>
        <v xml:space="preserve">-                                    </v>
      </c>
      <c r="Y887" s="17" t="s">
        <v>1858</v>
      </c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40"/>
      <c r="AT887" s="33" t="s">
        <v>809</v>
      </c>
      <c r="AU887" s="33" t="s">
        <v>935</v>
      </c>
      <c r="AV887" s="36" t="s">
        <v>1016</v>
      </c>
      <c r="AW887" s="33" t="str">
        <f t="shared" si="161"/>
        <v>T-SOFC409-03</v>
      </c>
      <c r="AX887" s="33" t="s">
        <v>935</v>
      </c>
      <c r="AZ887" s="81" t="str">
        <f t="shared" si="165"/>
        <v xml:space="preserve"> STP-CAT.5e 4P-24AWG㎟-C</v>
      </c>
    </row>
    <row r="888" spans="1:52" s="4" customFormat="1" ht="25" hidden="1" customHeight="1">
      <c r="A888" s="60" t="str">
        <f t="shared" si="163"/>
        <v>X</v>
      </c>
      <c r="B888" s="60" t="e">
        <f t="shared" si="162"/>
        <v>#REF!</v>
      </c>
      <c r="C888" s="55" t="str">
        <f t="shared" si="166"/>
        <v>T-SOFC409-04</v>
      </c>
      <c r="D888" s="18" t="s">
        <v>657</v>
      </c>
      <c r="E888" s="51"/>
      <c r="F888" s="20" t="s">
        <v>579</v>
      </c>
      <c r="G888" s="17" t="s">
        <v>581</v>
      </c>
      <c r="H888" s="18" t="s">
        <v>548</v>
      </c>
      <c r="I888" s="18"/>
      <c r="J888" s="18">
        <v>66</v>
      </c>
      <c r="K888" s="56">
        <f t="shared" si="167"/>
        <v>6.5</v>
      </c>
      <c r="L888" s="56">
        <f t="shared" si="168"/>
        <v>33.19</v>
      </c>
      <c r="M888" s="140"/>
      <c r="N888" s="140"/>
      <c r="O888" s="18"/>
      <c r="P888" s="18"/>
      <c r="Q888" s="18"/>
      <c r="R888" s="17" t="s">
        <v>1333</v>
      </c>
      <c r="S888" s="17" t="s">
        <v>574</v>
      </c>
      <c r="T888" s="17" t="s">
        <v>1351</v>
      </c>
      <c r="U888" s="17" t="s">
        <v>1333</v>
      </c>
      <c r="V888" s="17" t="s">
        <v>324</v>
      </c>
      <c r="W888" s="17" t="s">
        <v>1303</v>
      </c>
      <c r="X888" s="17" t="str">
        <f t="shared" si="164"/>
        <v xml:space="preserve">-                                    </v>
      </c>
      <c r="Y888" s="17" t="s">
        <v>1858</v>
      </c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40"/>
      <c r="AT888" s="33" t="s">
        <v>809</v>
      </c>
      <c r="AU888" s="33" t="s">
        <v>935</v>
      </c>
      <c r="AV888" s="36" t="s">
        <v>1021</v>
      </c>
      <c r="AW888" s="33" t="str">
        <f t="shared" si="161"/>
        <v>T-SOFC409-04</v>
      </c>
      <c r="AX888" s="33" t="s">
        <v>935</v>
      </c>
      <c r="AZ888" s="81" t="str">
        <f t="shared" si="165"/>
        <v xml:space="preserve"> STP-CAT.5e 4P-24AWG㎟-C</v>
      </c>
    </row>
    <row r="889" spans="1:52" s="4" customFormat="1" ht="25" hidden="1" customHeight="1">
      <c r="A889" s="60" t="str">
        <f t="shared" si="163"/>
        <v>X</v>
      </c>
      <c r="B889" s="60" t="e">
        <f t="shared" si="162"/>
        <v>#REF!</v>
      </c>
      <c r="C889" s="55" t="str">
        <f t="shared" si="166"/>
        <v>T-SOFC409-05</v>
      </c>
      <c r="D889" s="18" t="s">
        <v>657</v>
      </c>
      <c r="E889" s="51"/>
      <c r="F889" s="20" t="s">
        <v>579</v>
      </c>
      <c r="G889" s="17" t="s">
        <v>581</v>
      </c>
      <c r="H889" s="18" t="s">
        <v>548</v>
      </c>
      <c r="I889" s="18"/>
      <c r="J889" s="18">
        <v>66</v>
      </c>
      <c r="K889" s="56">
        <f t="shared" si="167"/>
        <v>6.5</v>
      </c>
      <c r="L889" s="56">
        <f t="shared" si="168"/>
        <v>33.19</v>
      </c>
      <c r="M889" s="139"/>
      <c r="N889" s="139"/>
      <c r="O889" s="18"/>
      <c r="P889" s="18"/>
      <c r="Q889" s="18"/>
      <c r="R889" s="17" t="s">
        <v>1333</v>
      </c>
      <c r="S889" s="17" t="s">
        <v>574</v>
      </c>
      <c r="T889" s="17" t="s">
        <v>1351</v>
      </c>
      <c r="U889" s="17" t="s">
        <v>1333</v>
      </c>
      <c r="V889" s="17" t="s">
        <v>324</v>
      </c>
      <c r="W889" s="17" t="s">
        <v>1303</v>
      </c>
      <c r="X889" s="17" t="str">
        <f t="shared" si="164"/>
        <v xml:space="preserve">-                                    </v>
      </c>
      <c r="Y889" s="17" t="s">
        <v>1858</v>
      </c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40"/>
      <c r="AT889" s="33" t="s">
        <v>809</v>
      </c>
      <c r="AU889" s="33" t="s">
        <v>935</v>
      </c>
      <c r="AV889" s="36" t="s">
        <v>1022</v>
      </c>
      <c r="AW889" s="33" t="str">
        <f t="shared" si="161"/>
        <v>T-SOFC409-05</v>
      </c>
      <c r="AX889" s="33" t="s">
        <v>935</v>
      </c>
      <c r="AZ889" s="81" t="str">
        <f t="shared" si="165"/>
        <v xml:space="preserve"> STP-CAT.5e 4P-24AWG㎟-C</v>
      </c>
    </row>
    <row r="890" spans="1:52" s="4" customFormat="1" ht="25" hidden="1" customHeight="1">
      <c r="A890" s="60" t="str">
        <f t="shared" si="163"/>
        <v>X</v>
      </c>
      <c r="B890" s="60" t="e">
        <f t="shared" si="162"/>
        <v>#REF!</v>
      </c>
      <c r="C890" s="55" t="str">
        <f t="shared" si="166"/>
        <v>T-SOFC410-01</v>
      </c>
      <c r="D890" s="18" t="s">
        <v>659</v>
      </c>
      <c r="E890" s="51"/>
      <c r="F890" s="20" t="s">
        <v>579</v>
      </c>
      <c r="G890" s="17" t="s">
        <v>582</v>
      </c>
      <c r="H890" s="18" t="s">
        <v>580</v>
      </c>
      <c r="I890" s="18"/>
      <c r="J890" s="18">
        <v>73</v>
      </c>
      <c r="K890" s="56">
        <f t="shared" si="167"/>
        <v>6.5</v>
      </c>
      <c r="L890" s="56">
        <f t="shared" si="168"/>
        <v>33.19</v>
      </c>
      <c r="M890" s="138" t="s">
        <v>1702</v>
      </c>
      <c r="N890" s="138">
        <v>36</v>
      </c>
      <c r="O890" s="18"/>
      <c r="P890" s="18"/>
      <c r="Q890" s="18"/>
      <c r="R890" s="17" t="s">
        <v>1333</v>
      </c>
      <c r="S890" s="17" t="s">
        <v>574</v>
      </c>
      <c r="T890" s="17" t="s">
        <v>1351</v>
      </c>
      <c r="U890" s="17" t="s">
        <v>1333</v>
      </c>
      <c r="V890" s="17" t="s">
        <v>327</v>
      </c>
      <c r="W890" s="17" t="s">
        <v>1304</v>
      </c>
      <c r="X890" s="17" t="str">
        <f t="shared" si="164"/>
        <v xml:space="preserve">-                                    </v>
      </c>
      <c r="Y890" s="17" t="s">
        <v>1858</v>
      </c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40"/>
      <c r="AT890" s="33" t="s">
        <v>809</v>
      </c>
      <c r="AU890" s="33" t="s">
        <v>936</v>
      </c>
      <c r="AV890" s="36" t="s">
        <v>1014</v>
      </c>
      <c r="AW890" s="33" t="str">
        <f t="shared" si="161"/>
        <v>T-SOFC410-01</v>
      </c>
      <c r="AX890" s="33" t="s">
        <v>936</v>
      </c>
      <c r="AZ890" s="81" t="str">
        <f t="shared" si="165"/>
        <v xml:space="preserve"> STP-CAT.5e 4P-24AWG㎟-C</v>
      </c>
    </row>
    <row r="891" spans="1:52" s="4" customFormat="1" ht="25" hidden="1" customHeight="1">
      <c r="A891" s="60" t="str">
        <f t="shared" si="163"/>
        <v>X</v>
      </c>
      <c r="B891" s="60" t="e">
        <f t="shared" si="162"/>
        <v>#REF!</v>
      </c>
      <c r="C891" s="55" t="str">
        <f t="shared" si="166"/>
        <v>T-SOFC410-02</v>
      </c>
      <c r="D891" s="18" t="s">
        <v>657</v>
      </c>
      <c r="E891" s="51"/>
      <c r="F891" s="20" t="s">
        <v>579</v>
      </c>
      <c r="G891" s="17" t="s">
        <v>581</v>
      </c>
      <c r="H891" s="18" t="s">
        <v>548</v>
      </c>
      <c r="I891" s="18"/>
      <c r="J891" s="18">
        <v>73</v>
      </c>
      <c r="K891" s="56">
        <f t="shared" si="167"/>
        <v>6.5</v>
      </c>
      <c r="L891" s="56">
        <f t="shared" si="168"/>
        <v>33.19</v>
      </c>
      <c r="M891" s="140"/>
      <c r="N891" s="140"/>
      <c r="O891" s="18"/>
      <c r="P891" s="18"/>
      <c r="Q891" s="18"/>
      <c r="R891" s="17" t="s">
        <v>1333</v>
      </c>
      <c r="S891" s="17" t="s">
        <v>574</v>
      </c>
      <c r="T891" s="17" t="s">
        <v>1351</v>
      </c>
      <c r="U891" s="17" t="s">
        <v>1333</v>
      </c>
      <c r="V891" s="17" t="s">
        <v>327</v>
      </c>
      <c r="W891" s="17" t="s">
        <v>1304</v>
      </c>
      <c r="X891" s="17" t="str">
        <f t="shared" si="164"/>
        <v xml:space="preserve">-                                    </v>
      </c>
      <c r="Y891" s="17" t="s">
        <v>1858</v>
      </c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40"/>
      <c r="AT891" s="33" t="s">
        <v>809</v>
      </c>
      <c r="AU891" s="33" t="s">
        <v>936</v>
      </c>
      <c r="AV891" s="36" t="s">
        <v>1015</v>
      </c>
      <c r="AW891" s="33" t="str">
        <f t="shared" si="161"/>
        <v>T-SOFC410-02</v>
      </c>
      <c r="AX891" s="33" t="s">
        <v>936</v>
      </c>
      <c r="AZ891" s="81" t="str">
        <f t="shared" si="165"/>
        <v xml:space="preserve"> STP-CAT.5e 4P-24AWG㎟-C</v>
      </c>
    </row>
    <row r="892" spans="1:52" s="4" customFormat="1" ht="25" hidden="1" customHeight="1">
      <c r="A892" s="60" t="str">
        <f t="shared" si="163"/>
        <v>X</v>
      </c>
      <c r="B892" s="60" t="e">
        <f t="shared" si="162"/>
        <v>#REF!</v>
      </c>
      <c r="C892" s="55" t="str">
        <f t="shared" si="166"/>
        <v>T-SOFC410-03</v>
      </c>
      <c r="D892" s="18" t="s">
        <v>657</v>
      </c>
      <c r="E892" s="51"/>
      <c r="F892" s="20" t="s">
        <v>579</v>
      </c>
      <c r="G892" s="17" t="s">
        <v>581</v>
      </c>
      <c r="H892" s="18" t="s">
        <v>548</v>
      </c>
      <c r="I892" s="18"/>
      <c r="J892" s="18">
        <v>73</v>
      </c>
      <c r="K892" s="56">
        <f t="shared" si="167"/>
        <v>6.5</v>
      </c>
      <c r="L892" s="56">
        <f t="shared" si="168"/>
        <v>33.19</v>
      </c>
      <c r="M892" s="140"/>
      <c r="N892" s="140"/>
      <c r="O892" s="18"/>
      <c r="P892" s="18"/>
      <c r="Q892" s="18"/>
      <c r="R892" s="17" t="s">
        <v>1333</v>
      </c>
      <c r="S892" s="17" t="s">
        <v>574</v>
      </c>
      <c r="T892" s="17" t="s">
        <v>1351</v>
      </c>
      <c r="U892" s="17" t="s">
        <v>1333</v>
      </c>
      <c r="V892" s="17" t="s">
        <v>327</v>
      </c>
      <c r="W892" s="17" t="s">
        <v>1304</v>
      </c>
      <c r="X892" s="17" t="str">
        <f t="shared" si="164"/>
        <v xml:space="preserve">-                                    </v>
      </c>
      <c r="Y892" s="17" t="s">
        <v>1858</v>
      </c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40"/>
      <c r="AT892" s="33" t="s">
        <v>809</v>
      </c>
      <c r="AU892" s="33" t="s">
        <v>936</v>
      </c>
      <c r="AV892" s="36" t="s">
        <v>1016</v>
      </c>
      <c r="AW892" s="33" t="str">
        <f t="shared" si="161"/>
        <v>T-SOFC410-03</v>
      </c>
      <c r="AX892" s="33" t="s">
        <v>936</v>
      </c>
      <c r="AZ892" s="81" t="str">
        <f t="shared" si="165"/>
        <v xml:space="preserve"> STP-CAT.5e 4P-24AWG㎟-C</v>
      </c>
    </row>
    <row r="893" spans="1:52" s="4" customFormat="1" ht="25" hidden="1" customHeight="1">
      <c r="A893" s="60" t="str">
        <f t="shared" si="163"/>
        <v>X</v>
      </c>
      <c r="B893" s="60" t="e">
        <f t="shared" si="162"/>
        <v>#REF!</v>
      </c>
      <c r="C893" s="55" t="str">
        <f t="shared" si="166"/>
        <v>T-SOFC410-04</v>
      </c>
      <c r="D893" s="18" t="s">
        <v>657</v>
      </c>
      <c r="E893" s="51"/>
      <c r="F893" s="20" t="s">
        <v>579</v>
      </c>
      <c r="G893" s="17" t="s">
        <v>581</v>
      </c>
      <c r="H893" s="18" t="s">
        <v>548</v>
      </c>
      <c r="I893" s="18"/>
      <c r="J893" s="18">
        <v>73</v>
      </c>
      <c r="K893" s="56">
        <f t="shared" si="167"/>
        <v>6.5</v>
      </c>
      <c r="L893" s="56">
        <f t="shared" si="168"/>
        <v>33.19</v>
      </c>
      <c r="M893" s="140"/>
      <c r="N893" s="140"/>
      <c r="O893" s="18"/>
      <c r="P893" s="18"/>
      <c r="Q893" s="18"/>
      <c r="R893" s="17" t="s">
        <v>1333</v>
      </c>
      <c r="S893" s="17" t="s">
        <v>574</v>
      </c>
      <c r="T893" s="17" t="s">
        <v>1351</v>
      </c>
      <c r="U893" s="17" t="s">
        <v>1333</v>
      </c>
      <c r="V893" s="17" t="s">
        <v>327</v>
      </c>
      <c r="W893" s="17" t="s">
        <v>1304</v>
      </c>
      <c r="X893" s="17" t="str">
        <f t="shared" si="164"/>
        <v xml:space="preserve">-                                    </v>
      </c>
      <c r="Y893" s="17" t="s">
        <v>1858</v>
      </c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40"/>
      <c r="AT893" s="33" t="s">
        <v>809</v>
      </c>
      <c r="AU893" s="33" t="s">
        <v>936</v>
      </c>
      <c r="AV893" s="36" t="s">
        <v>1021</v>
      </c>
      <c r="AW893" s="33" t="str">
        <f t="shared" si="161"/>
        <v>T-SOFC410-04</v>
      </c>
      <c r="AX893" s="33" t="s">
        <v>936</v>
      </c>
      <c r="AZ893" s="81" t="str">
        <f t="shared" si="165"/>
        <v xml:space="preserve"> STP-CAT.5e 4P-24AWG㎟-C</v>
      </c>
    </row>
    <row r="894" spans="1:52" s="4" customFormat="1" ht="25" hidden="1" customHeight="1">
      <c r="A894" s="60" t="str">
        <f t="shared" si="163"/>
        <v>X</v>
      </c>
      <c r="B894" s="60" t="e">
        <f t="shared" si="162"/>
        <v>#REF!</v>
      </c>
      <c r="C894" s="55" t="str">
        <f t="shared" si="166"/>
        <v>T-SOFC410-05</v>
      </c>
      <c r="D894" s="18" t="s">
        <v>657</v>
      </c>
      <c r="E894" s="51"/>
      <c r="F894" s="20" t="s">
        <v>579</v>
      </c>
      <c r="G894" s="17" t="s">
        <v>581</v>
      </c>
      <c r="H894" s="18" t="s">
        <v>548</v>
      </c>
      <c r="I894" s="18"/>
      <c r="J894" s="18">
        <v>73</v>
      </c>
      <c r="K894" s="56">
        <f t="shared" si="167"/>
        <v>6.5</v>
      </c>
      <c r="L894" s="56">
        <f t="shared" si="168"/>
        <v>33.19</v>
      </c>
      <c r="M894" s="139"/>
      <c r="N894" s="139"/>
      <c r="O894" s="18"/>
      <c r="P894" s="18"/>
      <c r="Q894" s="18"/>
      <c r="R894" s="17" t="s">
        <v>1333</v>
      </c>
      <c r="S894" s="17" t="s">
        <v>574</v>
      </c>
      <c r="T894" s="17" t="s">
        <v>1351</v>
      </c>
      <c r="U894" s="17" t="s">
        <v>1333</v>
      </c>
      <c r="V894" s="17" t="s">
        <v>327</v>
      </c>
      <c r="W894" s="17" t="s">
        <v>1304</v>
      </c>
      <c r="X894" s="17" t="str">
        <f t="shared" si="164"/>
        <v xml:space="preserve">-                                    </v>
      </c>
      <c r="Y894" s="17" t="s">
        <v>1858</v>
      </c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40"/>
      <c r="AT894" s="33" t="s">
        <v>809</v>
      </c>
      <c r="AU894" s="33" t="s">
        <v>936</v>
      </c>
      <c r="AV894" s="36" t="s">
        <v>1022</v>
      </c>
      <c r="AW894" s="33" t="str">
        <f t="shared" si="161"/>
        <v>T-SOFC410-05</v>
      </c>
      <c r="AX894" s="33" t="s">
        <v>936</v>
      </c>
      <c r="AZ894" s="81" t="str">
        <f t="shared" si="165"/>
        <v xml:space="preserve"> STP-CAT.5e 4P-24AWG㎟-C</v>
      </c>
    </row>
    <row r="895" spans="1:52" s="4" customFormat="1" ht="25" hidden="1" customHeight="1">
      <c r="A895" s="60" t="str">
        <f t="shared" si="163"/>
        <v>X</v>
      </c>
      <c r="B895" s="60" t="e">
        <f t="shared" si="162"/>
        <v>#REF!</v>
      </c>
      <c r="C895" s="55" t="str">
        <f t="shared" si="166"/>
        <v>T-WDM401-01</v>
      </c>
      <c r="D895" s="18" t="s">
        <v>659</v>
      </c>
      <c r="E895" s="51"/>
      <c r="F895" s="20" t="s">
        <v>579</v>
      </c>
      <c r="G895" s="17" t="s">
        <v>581</v>
      </c>
      <c r="H895" s="18" t="s">
        <v>580</v>
      </c>
      <c r="I895" s="18"/>
      <c r="J895" s="18">
        <v>11</v>
      </c>
      <c r="K895" s="56">
        <f t="shared" si="167"/>
        <v>6.5</v>
      </c>
      <c r="L895" s="56">
        <f t="shared" si="168"/>
        <v>33.19</v>
      </c>
      <c r="M895" s="138" t="s">
        <v>1704</v>
      </c>
      <c r="N895" s="138">
        <v>8</v>
      </c>
      <c r="O895" s="18"/>
      <c r="P895" s="18"/>
      <c r="Q895" s="18"/>
      <c r="R895" s="17" t="s">
        <v>1333</v>
      </c>
      <c r="S895" s="17" t="s">
        <v>573</v>
      </c>
      <c r="T895" s="17" t="s">
        <v>1351</v>
      </c>
      <c r="U895" s="17" t="s">
        <v>1333</v>
      </c>
      <c r="V895" s="17" t="s">
        <v>599</v>
      </c>
      <c r="W895" s="17" t="s">
        <v>1340</v>
      </c>
      <c r="X895" s="17" t="str">
        <f t="shared" si="164"/>
        <v xml:space="preserve">-                                    </v>
      </c>
      <c r="Y895" s="17" t="s">
        <v>1858</v>
      </c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40"/>
      <c r="AT895" s="33" t="s">
        <v>809</v>
      </c>
      <c r="AU895" s="33" t="s">
        <v>937</v>
      </c>
      <c r="AV895" s="36" t="s">
        <v>1014</v>
      </c>
      <c r="AW895" s="33" t="str">
        <f t="shared" si="161"/>
        <v>T-WDM401-01</v>
      </c>
      <c r="AX895" s="33" t="s">
        <v>937</v>
      </c>
      <c r="AZ895" s="81" t="str">
        <f t="shared" si="165"/>
        <v xml:space="preserve"> STP-CAT.5e 4P-24AWG㎟-C</v>
      </c>
    </row>
    <row r="896" spans="1:52" s="4" customFormat="1" ht="25" hidden="1" customHeight="1">
      <c r="A896" s="60" t="str">
        <f t="shared" si="163"/>
        <v>X</v>
      </c>
      <c r="B896" s="60" t="e">
        <f t="shared" si="162"/>
        <v>#REF!</v>
      </c>
      <c r="C896" s="55" t="str">
        <f t="shared" si="166"/>
        <v>T-WDM401-02</v>
      </c>
      <c r="D896" s="18" t="s">
        <v>659</v>
      </c>
      <c r="E896" s="51"/>
      <c r="F896" s="20" t="s">
        <v>579</v>
      </c>
      <c r="G896" s="17" t="s">
        <v>581</v>
      </c>
      <c r="H896" s="18" t="s">
        <v>580</v>
      </c>
      <c r="I896" s="18"/>
      <c r="J896" s="18">
        <v>11</v>
      </c>
      <c r="K896" s="56">
        <f t="shared" si="167"/>
        <v>6.5</v>
      </c>
      <c r="L896" s="56">
        <f t="shared" si="168"/>
        <v>33.19</v>
      </c>
      <c r="M896" s="140"/>
      <c r="N896" s="140"/>
      <c r="O896" s="18"/>
      <c r="P896" s="18"/>
      <c r="Q896" s="18"/>
      <c r="R896" s="17" t="s">
        <v>1333</v>
      </c>
      <c r="S896" s="17" t="s">
        <v>573</v>
      </c>
      <c r="T896" s="17" t="s">
        <v>1351</v>
      </c>
      <c r="U896" s="17" t="s">
        <v>1333</v>
      </c>
      <c r="V896" s="17" t="s">
        <v>599</v>
      </c>
      <c r="W896" s="17" t="s">
        <v>1340</v>
      </c>
      <c r="X896" s="17" t="str">
        <f t="shared" si="164"/>
        <v xml:space="preserve">-                                    </v>
      </c>
      <c r="Y896" s="17" t="s">
        <v>1858</v>
      </c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40"/>
      <c r="AT896" s="33" t="s">
        <v>809</v>
      </c>
      <c r="AU896" s="33" t="s">
        <v>937</v>
      </c>
      <c r="AV896" s="36" t="s">
        <v>1015</v>
      </c>
      <c r="AW896" s="33" t="str">
        <f t="shared" si="161"/>
        <v>T-WDM401-02</v>
      </c>
      <c r="AX896" s="33" t="s">
        <v>937</v>
      </c>
      <c r="AZ896" s="81" t="str">
        <f t="shared" si="165"/>
        <v xml:space="preserve"> STP-CAT.5e 4P-24AWG㎟-C</v>
      </c>
    </row>
    <row r="897" spans="1:52" s="4" customFormat="1" ht="25" hidden="1" customHeight="1">
      <c r="A897" s="60" t="str">
        <f t="shared" si="163"/>
        <v>X</v>
      </c>
      <c r="B897" s="60" t="e">
        <f t="shared" si="162"/>
        <v>#REF!</v>
      </c>
      <c r="C897" s="55" t="str">
        <f t="shared" si="166"/>
        <v>T-WDM401-03</v>
      </c>
      <c r="D897" s="18" t="s">
        <v>659</v>
      </c>
      <c r="E897" s="51"/>
      <c r="F897" s="20" t="s">
        <v>579</v>
      </c>
      <c r="G897" s="17" t="s">
        <v>581</v>
      </c>
      <c r="H897" s="18" t="s">
        <v>580</v>
      </c>
      <c r="I897" s="18"/>
      <c r="J897" s="18">
        <v>11</v>
      </c>
      <c r="K897" s="56">
        <f t="shared" si="167"/>
        <v>6.5</v>
      </c>
      <c r="L897" s="56">
        <f t="shared" si="168"/>
        <v>33.19</v>
      </c>
      <c r="M897" s="139"/>
      <c r="N897" s="139"/>
      <c r="O897" s="18"/>
      <c r="P897" s="18"/>
      <c r="Q897" s="18"/>
      <c r="R897" s="17" t="s">
        <v>1333</v>
      </c>
      <c r="S897" s="17" t="s">
        <v>573</v>
      </c>
      <c r="T897" s="17" t="s">
        <v>1351</v>
      </c>
      <c r="U897" s="17" t="s">
        <v>1333</v>
      </c>
      <c r="V897" s="17" t="s">
        <v>599</v>
      </c>
      <c r="W897" s="17" t="s">
        <v>1340</v>
      </c>
      <c r="X897" s="17" t="str">
        <f t="shared" si="164"/>
        <v xml:space="preserve">-                                    </v>
      </c>
      <c r="Y897" s="17" t="s">
        <v>1858</v>
      </c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40"/>
      <c r="AT897" s="33" t="s">
        <v>809</v>
      </c>
      <c r="AU897" s="33" t="s">
        <v>937</v>
      </c>
      <c r="AV897" s="36" t="s">
        <v>1016</v>
      </c>
      <c r="AW897" s="33" t="str">
        <f t="shared" si="161"/>
        <v>T-WDM401-03</v>
      </c>
      <c r="AX897" s="33" t="s">
        <v>937</v>
      </c>
      <c r="AZ897" s="81" t="str">
        <f t="shared" si="165"/>
        <v xml:space="preserve"> STP-CAT.5e 4P-24AWG㎟-C</v>
      </c>
    </row>
    <row r="898" spans="1:52" s="4" customFormat="1" ht="25" hidden="1" customHeight="1">
      <c r="A898" s="60" t="str">
        <f t="shared" si="163"/>
        <v>X</v>
      </c>
      <c r="B898" s="60" t="e">
        <f t="shared" si="162"/>
        <v>#REF!</v>
      </c>
      <c r="C898" s="55" t="str">
        <f t="shared" si="166"/>
        <v>T-WDM402-01</v>
      </c>
      <c r="D898" s="18" t="s">
        <v>661</v>
      </c>
      <c r="E898" s="51"/>
      <c r="F898" s="20" t="s">
        <v>579</v>
      </c>
      <c r="G898" s="17" t="s">
        <v>581</v>
      </c>
      <c r="H898" s="18" t="s">
        <v>580</v>
      </c>
      <c r="I898" s="18"/>
      <c r="J898" s="18">
        <v>9</v>
      </c>
      <c r="K898" s="56">
        <f t="shared" si="167"/>
        <v>6.5</v>
      </c>
      <c r="L898" s="56">
        <f t="shared" si="168"/>
        <v>33.19</v>
      </c>
      <c r="M898" s="138" t="s">
        <v>1706</v>
      </c>
      <c r="N898" s="138">
        <v>6</v>
      </c>
      <c r="O898" s="18"/>
      <c r="P898" s="18"/>
      <c r="Q898" s="18"/>
      <c r="R898" s="17" t="s">
        <v>1333</v>
      </c>
      <c r="S898" s="17" t="s">
        <v>573</v>
      </c>
      <c r="T898" s="17" t="s">
        <v>1351</v>
      </c>
      <c r="U898" s="17" t="s">
        <v>1333</v>
      </c>
      <c r="V898" s="17" t="s">
        <v>600</v>
      </c>
      <c r="W898" s="17" t="s">
        <v>1341</v>
      </c>
      <c r="X898" s="17" t="str">
        <f t="shared" si="164"/>
        <v xml:space="preserve">-                                    </v>
      </c>
      <c r="Y898" s="17" t="s">
        <v>1858</v>
      </c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40"/>
      <c r="AT898" s="33" t="s">
        <v>809</v>
      </c>
      <c r="AU898" s="33" t="s">
        <v>938</v>
      </c>
      <c r="AV898" s="36" t="s">
        <v>1014</v>
      </c>
      <c r="AW898" s="33" t="str">
        <f t="shared" si="161"/>
        <v>T-WDM402-01</v>
      </c>
      <c r="AX898" s="33" t="s">
        <v>938</v>
      </c>
      <c r="AZ898" s="81" t="str">
        <f t="shared" si="165"/>
        <v xml:space="preserve"> STP-CAT.5e 4P-24AWG㎟-C</v>
      </c>
    </row>
    <row r="899" spans="1:52" s="4" customFormat="1" ht="25" hidden="1" customHeight="1">
      <c r="A899" s="60" t="str">
        <f t="shared" si="163"/>
        <v>X</v>
      </c>
      <c r="B899" s="60" t="e">
        <f t="shared" si="162"/>
        <v>#REF!</v>
      </c>
      <c r="C899" s="55" t="str">
        <f t="shared" si="166"/>
        <v>T-WDM402-02</v>
      </c>
      <c r="D899" s="18" t="s">
        <v>659</v>
      </c>
      <c r="E899" s="51"/>
      <c r="F899" s="20" t="s">
        <v>579</v>
      </c>
      <c r="G899" s="17" t="s">
        <v>581</v>
      </c>
      <c r="H899" s="18" t="s">
        <v>580</v>
      </c>
      <c r="I899" s="18"/>
      <c r="J899" s="18">
        <v>9</v>
      </c>
      <c r="K899" s="56">
        <f t="shared" si="167"/>
        <v>6.5</v>
      </c>
      <c r="L899" s="56">
        <f t="shared" si="168"/>
        <v>33.19</v>
      </c>
      <c r="M899" s="140"/>
      <c r="N899" s="140"/>
      <c r="O899" s="18"/>
      <c r="P899" s="18"/>
      <c r="Q899" s="18"/>
      <c r="R899" s="17" t="s">
        <v>1333</v>
      </c>
      <c r="S899" s="17" t="s">
        <v>573</v>
      </c>
      <c r="T899" s="17" t="s">
        <v>1351</v>
      </c>
      <c r="U899" s="17" t="s">
        <v>1333</v>
      </c>
      <c r="V899" s="17" t="s">
        <v>600</v>
      </c>
      <c r="W899" s="17" t="s">
        <v>1341</v>
      </c>
      <c r="X899" s="17" t="str">
        <f t="shared" si="164"/>
        <v xml:space="preserve">-                                    </v>
      </c>
      <c r="Y899" s="17" t="s">
        <v>1858</v>
      </c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40"/>
      <c r="AT899" s="33" t="s">
        <v>809</v>
      </c>
      <c r="AU899" s="33" t="s">
        <v>938</v>
      </c>
      <c r="AV899" s="36" t="s">
        <v>1015</v>
      </c>
      <c r="AW899" s="33" t="str">
        <f t="shared" ref="AW899:AW962" si="169">IF(AT899="","",CONCATENATE(AT899,"-",AU899,"-",AV899))</f>
        <v>T-WDM402-02</v>
      </c>
      <c r="AX899" s="33" t="s">
        <v>938</v>
      </c>
      <c r="AZ899" s="81" t="str">
        <f t="shared" si="165"/>
        <v xml:space="preserve"> STP-CAT.5e 4P-24AWG㎟-C</v>
      </c>
    </row>
    <row r="900" spans="1:52" s="4" customFormat="1" ht="25" hidden="1" customHeight="1">
      <c r="A900" s="60" t="str">
        <f t="shared" si="163"/>
        <v>X</v>
      </c>
      <c r="B900" s="60" t="e">
        <f t="shared" si="162"/>
        <v>#REF!</v>
      </c>
      <c r="C900" s="55" t="str">
        <f t="shared" si="166"/>
        <v>T-WDM402-03</v>
      </c>
      <c r="D900" s="18" t="s">
        <v>659</v>
      </c>
      <c r="E900" s="51"/>
      <c r="F900" s="20" t="s">
        <v>579</v>
      </c>
      <c r="G900" s="17" t="s">
        <v>581</v>
      </c>
      <c r="H900" s="18" t="s">
        <v>580</v>
      </c>
      <c r="I900" s="18"/>
      <c r="J900" s="18">
        <v>9</v>
      </c>
      <c r="K900" s="56">
        <f t="shared" si="167"/>
        <v>6.5</v>
      </c>
      <c r="L900" s="56">
        <f t="shared" si="168"/>
        <v>33.19</v>
      </c>
      <c r="M900" s="139"/>
      <c r="N900" s="139"/>
      <c r="O900" s="18"/>
      <c r="P900" s="18"/>
      <c r="Q900" s="18"/>
      <c r="R900" s="17" t="s">
        <v>1333</v>
      </c>
      <c r="S900" s="17" t="s">
        <v>573</v>
      </c>
      <c r="T900" s="17" t="s">
        <v>1351</v>
      </c>
      <c r="U900" s="17" t="s">
        <v>1333</v>
      </c>
      <c r="V900" s="17" t="s">
        <v>600</v>
      </c>
      <c r="W900" s="17" t="s">
        <v>1341</v>
      </c>
      <c r="X900" s="17" t="str">
        <f t="shared" si="164"/>
        <v xml:space="preserve">-                                    </v>
      </c>
      <c r="Y900" s="17" t="s">
        <v>1858</v>
      </c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40"/>
      <c r="AT900" s="33" t="s">
        <v>809</v>
      </c>
      <c r="AU900" s="33" t="s">
        <v>938</v>
      </c>
      <c r="AV900" s="36" t="s">
        <v>1016</v>
      </c>
      <c r="AW900" s="33" t="str">
        <f t="shared" si="169"/>
        <v>T-WDM402-03</v>
      </c>
      <c r="AX900" s="33" t="s">
        <v>938</v>
      </c>
      <c r="AZ900" s="81" t="str">
        <f t="shared" si="165"/>
        <v xml:space="preserve"> STP-CAT.5e 4P-24AWG㎟-C</v>
      </c>
    </row>
    <row r="901" spans="1:52" s="4" customFormat="1" ht="25" hidden="1" customHeight="1">
      <c r="A901" s="60" t="str">
        <f t="shared" si="163"/>
        <v>X</v>
      </c>
      <c r="B901" s="60" t="e">
        <f t="shared" si="162"/>
        <v>#REF!</v>
      </c>
      <c r="C901" s="55" t="str">
        <f t="shared" si="166"/>
        <v>T-SOFC501-01</v>
      </c>
      <c r="D901" s="18" t="s">
        <v>659</v>
      </c>
      <c r="E901" s="51"/>
      <c r="F901" s="20" t="s">
        <v>579</v>
      </c>
      <c r="G901" s="17" t="s">
        <v>582</v>
      </c>
      <c r="H901" s="18" t="s">
        <v>580</v>
      </c>
      <c r="I901" s="18"/>
      <c r="J901" s="18">
        <v>16</v>
      </c>
      <c r="K901" s="56">
        <f t="shared" si="167"/>
        <v>6.5</v>
      </c>
      <c r="L901" s="56">
        <f t="shared" si="168"/>
        <v>33.19</v>
      </c>
      <c r="M901" s="138" t="s">
        <v>1702</v>
      </c>
      <c r="N901" s="138">
        <v>8</v>
      </c>
      <c r="O901" s="18"/>
      <c r="P901" s="18"/>
      <c r="Q901" s="18"/>
      <c r="R901" s="17" t="s">
        <v>1333</v>
      </c>
      <c r="S901" s="17" t="s">
        <v>385</v>
      </c>
      <c r="T901" s="17" t="s">
        <v>1352</v>
      </c>
      <c r="U901" s="17" t="s">
        <v>1333</v>
      </c>
      <c r="V901" s="17" t="s">
        <v>352</v>
      </c>
      <c r="W901" s="17" t="s">
        <v>1305</v>
      </c>
      <c r="X901" s="17" t="str">
        <f t="shared" si="164"/>
        <v xml:space="preserve">-                                    </v>
      </c>
      <c r="Y901" s="17" t="s">
        <v>1858</v>
      </c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40"/>
      <c r="AT901" s="33" t="s">
        <v>809</v>
      </c>
      <c r="AU901" s="33" t="s">
        <v>950</v>
      </c>
      <c r="AV901" s="36" t="s">
        <v>1014</v>
      </c>
      <c r="AW901" s="33" t="str">
        <f t="shared" si="169"/>
        <v>T-SOFC501-01</v>
      </c>
      <c r="AX901" s="33" t="s">
        <v>950</v>
      </c>
      <c r="AZ901" s="81" t="str">
        <f t="shared" si="165"/>
        <v xml:space="preserve"> STP-CAT.5e 4P-24AWG㎟-C</v>
      </c>
    </row>
    <row r="902" spans="1:52" s="4" customFormat="1" ht="25" hidden="1" customHeight="1">
      <c r="A902" s="60" t="str">
        <f t="shared" si="163"/>
        <v>X</v>
      </c>
      <c r="B902" s="60" t="e">
        <f t="shared" si="162"/>
        <v>#REF!</v>
      </c>
      <c r="C902" s="55" t="str">
        <f t="shared" si="166"/>
        <v>T-SOFC501-02</v>
      </c>
      <c r="D902" s="18" t="s">
        <v>657</v>
      </c>
      <c r="E902" s="51"/>
      <c r="F902" s="20" t="s">
        <v>579</v>
      </c>
      <c r="G902" s="17" t="s">
        <v>581</v>
      </c>
      <c r="H902" s="18" t="s">
        <v>548</v>
      </c>
      <c r="I902" s="18"/>
      <c r="J902" s="18">
        <v>16</v>
      </c>
      <c r="K902" s="56">
        <f t="shared" si="167"/>
        <v>6.5</v>
      </c>
      <c r="L902" s="56">
        <f t="shared" si="168"/>
        <v>33.19</v>
      </c>
      <c r="M902" s="140"/>
      <c r="N902" s="140"/>
      <c r="O902" s="18"/>
      <c r="P902" s="18"/>
      <c r="Q902" s="18"/>
      <c r="R902" s="17" t="s">
        <v>1333</v>
      </c>
      <c r="S902" s="17" t="s">
        <v>385</v>
      </c>
      <c r="T902" s="17" t="s">
        <v>1352</v>
      </c>
      <c r="U902" s="17" t="s">
        <v>1333</v>
      </c>
      <c r="V902" s="17" t="s">
        <v>352</v>
      </c>
      <c r="W902" s="17" t="s">
        <v>1305</v>
      </c>
      <c r="X902" s="17" t="str">
        <f t="shared" si="164"/>
        <v xml:space="preserve">-                                    </v>
      </c>
      <c r="Y902" s="17" t="s">
        <v>1858</v>
      </c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40"/>
      <c r="AT902" s="33" t="s">
        <v>809</v>
      </c>
      <c r="AU902" s="33" t="s">
        <v>950</v>
      </c>
      <c r="AV902" s="36" t="s">
        <v>1015</v>
      </c>
      <c r="AW902" s="33" t="str">
        <f t="shared" si="169"/>
        <v>T-SOFC501-02</v>
      </c>
      <c r="AX902" s="33" t="s">
        <v>950</v>
      </c>
      <c r="AZ902" s="81" t="str">
        <f t="shared" si="165"/>
        <v xml:space="preserve"> STP-CAT.5e 4P-24AWG㎟-C</v>
      </c>
    </row>
    <row r="903" spans="1:52" s="4" customFormat="1" ht="25" hidden="1" customHeight="1">
      <c r="A903" s="60" t="str">
        <f t="shared" si="163"/>
        <v>X</v>
      </c>
      <c r="B903" s="60" t="e">
        <f t="shared" si="162"/>
        <v>#REF!</v>
      </c>
      <c r="C903" s="55" t="str">
        <f t="shared" si="166"/>
        <v>T-SOFC501-03</v>
      </c>
      <c r="D903" s="18" t="s">
        <v>657</v>
      </c>
      <c r="E903" s="51"/>
      <c r="F903" s="20" t="s">
        <v>579</v>
      </c>
      <c r="G903" s="17" t="s">
        <v>581</v>
      </c>
      <c r="H903" s="18" t="s">
        <v>548</v>
      </c>
      <c r="I903" s="18"/>
      <c r="J903" s="18">
        <v>16</v>
      </c>
      <c r="K903" s="56">
        <f t="shared" si="167"/>
        <v>6.5</v>
      </c>
      <c r="L903" s="56">
        <f t="shared" si="168"/>
        <v>33.19</v>
      </c>
      <c r="M903" s="140"/>
      <c r="N903" s="140"/>
      <c r="O903" s="18"/>
      <c r="P903" s="18"/>
      <c r="Q903" s="18"/>
      <c r="R903" s="17" t="s">
        <v>1333</v>
      </c>
      <c r="S903" s="17" t="s">
        <v>385</v>
      </c>
      <c r="T903" s="17" t="s">
        <v>1352</v>
      </c>
      <c r="U903" s="17" t="s">
        <v>1333</v>
      </c>
      <c r="V903" s="17" t="s">
        <v>352</v>
      </c>
      <c r="W903" s="17" t="s">
        <v>1305</v>
      </c>
      <c r="X903" s="17" t="str">
        <f t="shared" si="164"/>
        <v xml:space="preserve">-                                    </v>
      </c>
      <c r="Y903" s="17" t="s">
        <v>1858</v>
      </c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40"/>
      <c r="AT903" s="33" t="s">
        <v>809</v>
      </c>
      <c r="AU903" s="33" t="s">
        <v>950</v>
      </c>
      <c r="AV903" s="36" t="s">
        <v>1016</v>
      </c>
      <c r="AW903" s="33" t="str">
        <f t="shared" si="169"/>
        <v>T-SOFC501-03</v>
      </c>
      <c r="AX903" s="33" t="s">
        <v>950</v>
      </c>
      <c r="AZ903" s="81" t="str">
        <f t="shared" si="165"/>
        <v xml:space="preserve"> STP-CAT.5e 4P-24AWG㎟-C</v>
      </c>
    </row>
    <row r="904" spans="1:52" s="4" customFormat="1" ht="25" hidden="1" customHeight="1">
      <c r="A904" s="60" t="str">
        <f t="shared" si="163"/>
        <v>X</v>
      </c>
      <c r="B904" s="60" t="e">
        <f t="shared" si="162"/>
        <v>#REF!</v>
      </c>
      <c r="C904" s="55" t="str">
        <f t="shared" si="166"/>
        <v>T-SOFC501-04</v>
      </c>
      <c r="D904" s="18" t="s">
        <v>657</v>
      </c>
      <c r="E904" s="51"/>
      <c r="F904" s="20" t="s">
        <v>579</v>
      </c>
      <c r="G904" s="17" t="s">
        <v>581</v>
      </c>
      <c r="H904" s="18" t="s">
        <v>548</v>
      </c>
      <c r="I904" s="18"/>
      <c r="J904" s="18">
        <v>16</v>
      </c>
      <c r="K904" s="56">
        <f t="shared" si="167"/>
        <v>6.5</v>
      </c>
      <c r="L904" s="56">
        <f t="shared" si="168"/>
        <v>33.19</v>
      </c>
      <c r="M904" s="140"/>
      <c r="N904" s="140"/>
      <c r="O904" s="18"/>
      <c r="P904" s="18"/>
      <c r="Q904" s="18"/>
      <c r="R904" s="17" t="s">
        <v>1333</v>
      </c>
      <c r="S904" s="17" t="s">
        <v>385</v>
      </c>
      <c r="T904" s="17" t="s">
        <v>1352</v>
      </c>
      <c r="U904" s="17" t="s">
        <v>1333</v>
      </c>
      <c r="V904" s="17" t="s">
        <v>352</v>
      </c>
      <c r="W904" s="17" t="s">
        <v>1305</v>
      </c>
      <c r="X904" s="17" t="str">
        <f t="shared" si="164"/>
        <v xml:space="preserve">-                                    </v>
      </c>
      <c r="Y904" s="17" t="s">
        <v>1858</v>
      </c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40"/>
      <c r="AT904" s="33" t="s">
        <v>809</v>
      </c>
      <c r="AU904" s="33" t="s">
        <v>950</v>
      </c>
      <c r="AV904" s="36" t="s">
        <v>1021</v>
      </c>
      <c r="AW904" s="33" t="str">
        <f t="shared" si="169"/>
        <v>T-SOFC501-04</v>
      </c>
      <c r="AX904" s="33" t="s">
        <v>950</v>
      </c>
      <c r="AZ904" s="81" t="str">
        <f t="shared" si="165"/>
        <v xml:space="preserve"> STP-CAT.5e 4P-24AWG㎟-C</v>
      </c>
    </row>
    <row r="905" spans="1:52" s="4" customFormat="1" ht="25" hidden="1" customHeight="1">
      <c r="A905" s="60" t="str">
        <f t="shared" si="163"/>
        <v>X</v>
      </c>
      <c r="B905" s="60" t="e">
        <f t="shared" si="162"/>
        <v>#REF!</v>
      </c>
      <c r="C905" s="55" t="str">
        <f t="shared" si="166"/>
        <v>T-SOFC501-05</v>
      </c>
      <c r="D905" s="18" t="s">
        <v>657</v>
      </c>
      <c r="E905" s="51"/>
      <c r="F905" s="20" t="s">
        <v>579</v>
      </c>
      <c r="G905" s="17" t="s">
        <v>581</v>
      </c>
      <c r="H905" s="18" t="s">
        <v>548</v>
      </c>
      <c r="I905" s="18"/>
      <c r="J905" s="18">
        <v>16</v>
      </c>
      <c r="K905" s="56">
        <f t="shared" si="167"/>
        <v>6.5</v>
      </c>
      <c r="L905" s="56">
        <f t="shared" si="168"/>
        <v>33.19</v>
      </c>
      <c r="M905" s="139"/>
      <c r="N905" s="139"/>
      <c r="O905" s="18"/>
      <c r="P905" s="18"/>
      <c r="Q905" s="18"/>
      <c r="R905" s="17" t="s">
        <v>1333</v>
      </c>
      <c r="S905" s="17" t="s">
        <v>385</v>
      </c>
      <c r="T905" s="17" t="s">
        <v>1352</v>
      </c>
      <c r="U905" s="17" t="s">
        <v>1333</v>
      </c>
      <c r="V905" s="17" t="s">
        <v>352</v>
      </c>
      <c r="W905" s="17" t="s">
        <v>1305</v>
      </c>
      <c r="X905" s="17" t="str">
        <f t="shared" si="164"/>
        <v xml:space="preserve">-                                    </v>
      </c>
      <c r="Y905" s="17" t="s">
        <v>1858</v>
      </c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40"/>
      <c r="AT905" s="33" t="s">
        <v>809</v>
      </c>
      <c r="AU905" s="33" t="s">
        <v>950</v>
      </c>
      <c r="AV905" s="36" t="s">
        <v>1022</v>
      </c>
      <c r="AW905" s="33" t="str">
        <f t="shared" si="169"/>
        <v>T-SOFC501-05</v>
      </c>
      <c r="AX905" s="33" t="s">
        <v>950</v>
      </c>
      <c r="AZ905" s="81" t="str">
        <f t="shared" si="165"/>
        <v xml:space="preserve"> STP-CAT.5e 4P-24AWG㎟-C</v>
      </c>
    </row>
    <row r="906" spans="1:52" s="4" customFormat="1" ht="25" hidden="1" customHeight="1">
      <c r="A906" s="60" t="str">
        <f t="shared" si="163"/>
        <v>X</v>
      </c>
      <c r="B906" s="60" t="e">
        <f t="shared" si="162"/>
        <v>#REF!</v>
      </c>
      <c r="C906" s="55" t="str">
        <f t="shared" si="166"/>
        <v>T-SOFC502-01</v>
      </c>
      <c r="D906" s="18" t="s">
        <v>657</v>
      </c>
      <c r="E906" s="51"/>
      <c r="F906" s="20" t="s">
        <v>579</v>
      </c>
      <c r="G906" s="17" t="s">
        <v>582</v>
      </c>
      <c r="H906" s="18" t="s">
        <v>580</v>
      </c>
      <c r="I906" s="18"/>
      <c r="J906" s="18">
        <v>23</v>
      </c>
      <c r="K906" s="56">
        <f t="shared" si="167"/>
        <v>6.5</v>
      </c>
      <c r="L906" s="56">
        <f t="shared" si="168"/>
        <v>33.19</v>
      </c>
      <c r="M906" s="138" t="s">
        <v>1703</v>
      </c>
      <c r="N906" s="138">
        <v>12</v>
      </c>
      <c r="O906" s="18"/>
      <c r="P906" s="18"/>
      <c r="Q906" s="18"/>
      <c r="R906" s="17" t="s">
        <v>1333</v>
      </c>
      <c r="S906" s="17" t="s">
        <v>385</v>
      </c>
      <c r="T906" s="17" t="s">
        <v>1352</v>
      </c>
      <c r="U906" s="17" t="s">
        <v>1333</v>
      </c>
      <c r="V906" s="17" t="s">
        <v>357</v>
      </c>
      <c r="W906" s="17" t="s">
        <v>1306</v>
      </c>
      <c r="X906" s="17" t="str">
        <f t="shared" si="164"/>
        <v xml:space="preserve">-                                    </v>
      </c>
      <c r="Y906" s="17" t="s">
        <v>1858</v>
      </c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40"/>
      <c r="AT906" s="33" t="s">
        <v>809</v>
      </c>
      <c r="AU906" s="33" t="s">
        <v>951</v>
      </c>
      <c r="AV906" s="36" t="s">
        <v>1014</v>
      </c>
      <c r="AW906" s="33" t="str">
        <f t="shared" si="169"/>
        <v>T-SOFC502-01</v>
      </c>
      <c r="AX906" s="33" t="s">
        <v>951</v>
      </c>
      <c r="AZ906" s="81" t="str">
        <f t="shared" si="165"/>
        <v xml:space="preserve"> STP-CAT.5e 4P-24AWG㎟-C</v>
      </c>
    </row>
    <row r="907" spans="1:52" s="4" customFormat="1" ht="25" hidden="1" customHeight="1">
      <c r="A907" s="60" t="str">
        <f t="shared" si="163"/>
        <v>X</v>
      </c>
      <c r="B907" s="60" t="e">
        <f t="shared" si="162"/>
        <v>#REF!</v>
      </c>
      <c r="C907" s="55" t="str">
        <f t="shared" si="166"/>
        <v>T-SOFC502-02</v>
      </c>
      <c r="D907" s="18" t="s">
        <v>657</v>
      </c>
      <c r="E907" s="51"/>
      <c r="F907" s="20" t="s">
        <v>579</v>
      </c>
      <c r="G907" s="17" t="s">
        <v>581</v>
      </c>
      <c r="H907" s="18" t="s">
        <v>548</v>
      </c>
      <c r="I907" s="18"/>
      <c r="J907" s="18">
        <v>23</v>
      </c>
      <c r="K907" s="56">
        <f t="shared" si="167"/>
        <v>6.5</v>
      </c>
      <c r="L907" s="56">
        <f t="shared" si="168"/>
        <v>33.19</v>
      </c>
      <c r="M907" s="140"/>
      <c r="N907" s="140"/>
      <c r="O907" s="18"/>
      <c r="P907" s="18"/>
      <c r="Q907" s="18"/>
      <c r="R907" s="17" t="s">
        <v>1333</v>
      </c>
      <c r="S907" s="17" t="s">
        <v>385</v>
      </c>
      <c r="T907" s="17" t="s">
        <v>1352</v>
      </c>
      <c r="U907" s="17" t="s">
        <v>1333</v>
      </c>
      <c r="V907" s="17" t="s">
        <v>357</v>
      </c>
      <c r="W907" s="17" t="s">
        <v>1306</v>
      </c>
      <c r="X907" s="17" t="str">
        <f t="shared" si="164"/>
        <v xml:space="preserve">-                                    </v>
      </c>
      <c r="Y907" s="17" t="s">
        <v>1858</v>
      </c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40"/>
      <c r="AT907" s="33" t="s">
        <v>809</v>
      </c>
      <c r="AU907" s="33" t="s">
        <v>951</v>
      </c>
      <c r="AV907" s="36" t="s">
        <v>1015</v>
      </c>
      <c r="AW907" s="33" t="str">
        <f t="shared" si="169"/>
        <v>T-SOFC502-02</v>
      </c>
      <c r="AX907" s="33" t="s">
        <v>951</v>
      </c>
      <c r="AZ907" s="81" t="str">
        <f t="shared" si="165"/>
        <v xml:space="preserve"> STP-CAT.5e 4P-24AWG㎟-C</v>
      </c>
    </row>
    <row r="908" spans="1:52" s="4" customFormat="1" ht="25" hidden="1" customHeight="1">
      <c r="A908" s="60" t="str">
        <f t="shared" si="163"/>
        <v>X</v>
      </c>
      <c r="B908" s="60" t="e">
        <f t="shared" si="162"/>
        <v>#REF!</v>
      </c>
      <c r="C908" s="55" t="str">
        <f t="shared" si="166"/>
        <v>T-SOFC502-03</v>
      </c>
      <c r="D908" s="18" t="s">
        <v>657</v>
      </c>
      <c r="E908" s="51"/>
      <c r="F908" s="20" t="s">
        <v>579</v>
      </c>
      <c r="G908" s="17" t="s">
        <v>581</v>
      </c>
      <c r="H908" s="18" t="s">
        <v>548</v>
      </c>
      <c r="I908" s="18"/>
      <c r="J908" s="18">
        <v>23</v>
      </c>
      <c r="K908" s="56">
        <f t="shared" si="167"/>
        <v>6.5</v>
      </c>
      <c r="L908" s="56">
        <f t="shared" si="168"/>
        <v>33.19</v>
      </c>
      <c r="M908" s="140"/>
      <c r="N908" s="140"/>
      <c r="O908" s="18"/>
      <c r="P908" s="18"/>
      <c r="Q908" s="18"/>
      <c r="R908" s="17" t="s">
        <v>1333</v>
      </c>
      <c r="S908" s="17" t="s">
        <v>385</v>
      </c>
      <c r="T908" s="17" t="s">
        <v>1352</v>
      </c>
      <c r="U908" s="17" t="s">
        <v>1333</v>
      </c>
      <c r="V908" s="17" t="s">
        <v>357</v>
      </c>
      <c r="W908" s="17" t="s">
        <v>1306</v>
      </c>
      <c r="X908" s="17" t="str">
        <f t="shared" si="164"/>
        <v xml:space="preserve">-                                    </v>
      </c>
      <c r="Y908" s="17" t="s">
        <v>1858</v>
      </c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40"/>
      <c r="AT908" s="33" t="s">
        <v>809</v>
      </c>
      <c r="AU908" s="33" t="s">
        <v>951</v>
      </c>
      <c r="AV908" s="36" t="s">
        <v>1016</v>
      </c>
      <c r="AW908" s="33" t="str">
        <f t="shared" si="169"/>
        <v>T-SOFC502-03</v>
      </c>
      <c r="AX908" s="33" t="s">
        <v>951</v>
      </c>
      <c r="AZ908" s="81" t="str">
        <f t="shared" si="165"/>
        <v xml:space="preserve"> STP-CAT.5e 4P-24AWG㎟-C</v>
      </c>
    </row>
    <row r="909" spans="1:52" s="4" customFormat="1" ht="25" hidden="1" customHeight="1">
      <c r="A909" s="60" t="str">
        <f t="shared" si="163"/>
        <v>X</v>
      </c>
      <c r="B909" s="60" t="e">
        <f t="shared" si="162"/>
        <v>#REF!</v>
      </c>
      <c r="C909" s="55" t="str">
        <f t="shared" si="166"/>
        <v>T-SOFC502-04</v>
      </c>
      <c r="D909" s="18" t="s">
        <v>657</v>
      </c>
      <c r="E909" s="51"/>
      <c r="F909" s="20" t="s">
        <v>579</v>
      </c>
      <c r="G909" s="17" t="s">
        <v>581</v>
      </c>
      <c r="H909" s="18" t="s">
        <v>548</v>
      </c>
      <c r="I909" s="18"/>
      <c r="J909" s="18">
        <v>23</v>
      </c>
      <c r="K909" s="56">
        <f t="shared" si="167"/>
        <v>6.5</v>
      </c>
      <c r="L909" s="56">
        <f t="shared" si="168"/>
        <v>33.19</v>
      </c>
      <c r="M909" s="140"/>
      <c r="N909" s="140"/>
      <c r="O909" s="18"/>
      <c r="P909" s="18"/>
      <c r="Q909" s="18"/>
      <c r="R909" s="17" t="s">
        <v>1333</v>
      </c>
      <c r="S909" s="17" t="s">
        <v>385</v>
      </c>
      <c r="T909" s="17" t="s">
        <v>1352</v>
      </c>
      <c r="U909" s="17" t="s">
        <v>1333</v>
      </c>
      <c r="V909" s="17" t="s">
        <v>357</v>
      </c>
      <c r="W909" s="17" t="s">
        <v>1306</v>
      </c>
      <c r="X909" s="17" t="str">
        <f t="shared" si="164"/>
        <v xml:space="preserve">-                                    </v>
      </c>
      <c r="Y909" s="17" t="s">
        <v>1858</v>
      </c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40"/>
      <c r="AT909" s="33" t="s">
        <v>809</v>
      </c>
      <c r="AU909" s="33" t="s">
        <v>951</v>
      </c>
      <c r="AV909" s="36" t="s">
        <v>1021</v>
      </c>
      <c r="AW909" s="33" t="str">
        <f t="shared" si="169"/>
        <v>T-SOFC502-04</v>
      </c>
      <c r="AX909" s="33" t="s">
        <v>951</v>
      </c>
      <c r="AZ909" s="81" t="str">
        <f t="shared" si="165"/>
        <v xml:space="preserve"> STP-CAT.5e 4P-24AWG㎟-C</v>
      </c>
    </row>
    <row r="910" spans="1:52" s="4" customFormat="1" ht="25" hidden="1" customHeight="1">
      <c r="A910" s="60" t="str">
        <f t="shared" si="163"/>
        <v>X</v>
      </c>
      <c r="B910" s="60" t="e">
        <f t="shared" si="162"/>
        <v>#REF!</v>
      </c>
      <c r="C910" s="55" t="str">
        <f t="shared" si="166"/>
        <v>T-SOFC502-05</v>
      </c>
      <c r="D910" s="18" t="s">
        <v>657</v>
      </c>
      <c r="E910" s="51"/>
      <c r="F910" s="20" t="s">
        <v>579</v>
      </c>
      <c r="G910" s="17" t="s">
        <v>581</v>
      </c>
      <c r="H910" s="18" t="s">
        <v>548</v>
      </c>
      <c r="I910" s="18"/>
      <c r="J910" s="18">
        <v>23</v>
      </c>
      <c r="K910" s="56">
        <f t="shared" si="167"/>
        <v>6.5</v>
      </c>
      <c r="L910" s="56">
        <f t="shared" si="168"/>
        <v>33.19</v>
      </c>
      <c r="M910" s="139"/>
      <c r="N910" s="139"/>
      <c r="O910" s="18"/>
      <c r="P910" s="18"/>
      <c r="Q910" s="18"/>
      <c r="R910" s="17" t="s">
        <v>1333</v>
      </c>
      <c r="S910" s="17" t="s">
        <v>385</v>
      </c>
      <c r="T910" s="17" t="s">
        <v>1352</v>
      </c>
      <c r="U910" s="17" t="s">
        <v>1333</v>
      </c>
      <c r="V910" s="17" t="s">
        <v>357</v>
      </c>
      <c r="W910" s="17" t="s">
        <v>1306</v>
      </c>
      <c r="X910" s="17" t="str">
        <f t="shared" si="164"/>
        <v xml:space="preserve">-                                    </v>
      </c>
      <c r="Y910" s="17" t="s">
        <v>1858</v>
      </c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40"/>
      <c r="AT910" s="33" t="s">
        <v>809</v>
      </c>
      <c r="AU910" s="33" t="s">
        <v>951</v>
      </c>
      <c r="AV910" s="36" t="s">
        <v>1022</v>
      </c>
      <c r="AW910" s="33" t="str">
        <f t="shared" si="169"/>
        <v>T-SOFC502-05</v>
      </c>
      <c r="AX910" s="33" t="s">
        <v>951</v>
      </c>
      <c r="AZ910" s="81" t="str">
        <f t="shared" si="165"/>
        <v xml:space="preserve"> STP-CAT.5e 4P-24AWG㎟-C</v>
      </c>
    </row>
    <row r="911" spans="1:52" s="4" customFormat="1" ht="25" hidden="1" customHeight="1">
      <c r="A911" s="60" t="str">
        <f t="shared" si="163"/>
        <v>X</v>
      </c>
      <c r="B911" s="60" t="e">
        <f t="shared" si="162"/>
        <v>#REF!</v>
      </c>
      <c r="C911" s="55" t="str">
        <f t="shared" si="166"/>
        <v>T-SOFC503-01</v>
      </c>
      <c r="D911" s="18" t="s">
        <v>661</v>
      </c>
      <c r="E911" s="51"/>
      <c r="F911" s="20" t="s">
        <v>579</v>
      </c>
      <c r="G911" s="17" t="s">
        <v>582</v>
      </c>
      <c r="H911" s="18" t="s">
        <v>580</v>
      </c>
      <c r="I911" s="18"/>
      <c r="J911" s="18">
        <v>30</v>
      </c>
      <c r="K911" s="56">
        <f t="shared" si="167"/>
        <v>6.5</v>
      </c>
      <c r="L911" s="56">
        <f t="shared" si="168"/>
        <v>33.19</v>
      </c>
      <c r="M911" s="138" t="s">
        <v>1705</v>
      </c>
      <c r="N911" s="138">
        <v>14</v>
      </c>
      <c r="O911" s="18"/>
      <c r="P911" s="18"/>
      <c r="Q911" s="18"/>
      <c r="R911" s="17" t="s">
        <v>1333</v>
      </c>
      <c r="S911" s="17" t="s">
        <v>385</v>
      </c>
      <c r="T911" s="17" t="s">
        <v>1352</v>
      </c>
      <c r="U911" s="17" t="s">
        <v>1333</v>
      </c>
      <c r="V911" s="17" t="s">
        <v>362</v>
      </c>
      <c r="W911" s="17" t="s">
        <v>1307</v>
      </c>
      <c r="X911" s="17" t="str">
        <f t="shared" si="164"/>
        <v xml:space="preserve">-                                    </v>
      </c>
      <c r="Y911" s="17" t="s">
        <v>1858</v>
      </c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40"/>
      <c r="AT911" s="33" t="s">
        <v>809</v>
      </c>
      <c r="AU911" s="33" t="s">
        <v>952</v>
      </c>
      <c r="AV911" s="36" t="s">
        <v>1014</v>
      </c>
      <c r="AW911" s="33" t="str">
        <f t="shared" si="169"/>
        <v>T-SOFC503-01</v>
      </c>
      <c r="AX911" s="33" t="s">
        <v>952</v>
      </c>
      <c r="AZ911" s="81" t="str">
        <f t="shared" si="165"/>
        <v xml:space="preserve"> STP-CAT.5e 4P-24AWG㎟-C</v>
      </c>
    </row>
    <row r="912" spans="1:52" s="4" customFormat="1" ht="25" hidden="1" customHeight="1">
      <c r="A912" s="60" t="str">
        <f t="shared" si="163"/>
        <v>X</v>
      </c>
      <c r="B912" s="60" t="e">
        <f t="shared" si="162"/>
        <v>#REF!</v>
      </c>
      <c r="C912" s="55" t="str">
        <f t="shared" si="166"/>
        <v>T-SOFC503-02</v>
      </c>
      <c r="D912" s="18" t="s">
        <v>657</v>
      </c>
      <c r="E912" s="51"/>
      <c r="F912" s="20" t="s">
        <v>579</v>
      </c>
      <c r="G912" s="17" t="s">
        <v>581</v>
      </c>
      <c r="H912" s="18" t="s">
        <v>548</v>
      </c>
      <c r="I912" s="18"/>
      <c r="J912" s="18">
        <v>30</v>
      </c>
      <c r="K912" s="56">
        <f t="shared" si="167"/>
        <v>6.5</v>
      </c>
      <c r="L912" s="56">
        <f t="shared" si="168"/>
        <v>33.19</v>
      </c>
      <c r="M912" s="140"/>
      <c r="N912" s="140"/>
      <c r="O912" s="18"/>
      <c r="P912" s="18"/>
      <c r="Q912" s="18"/>
      <c r="R912" s="17" t="s">
        <v>1333</v>
      </c>
      <c r="S912" s="17" t="s">
        <v>385</v>
      </c>
      <c r="T912" s="17" t="s">
        <v>1352</v>
      </c>
      <c r="U912" s="17" t="s">
        <v>1333</v>
      </c>
      <c r="V912" s="17" t="s">
        <v>362</v>
      </c>
      <c r="W912" s="17" t="s">
        <v>1307</v>
      </c>
      <c r="X912" s="17" t="str">
        <f t="shared" si="164"/>
        <v xml:space="preserve">-                                    </v>
      </c>
      <c r="Y912" s="17" t="s">
        <v>1858</v>
      </c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40"/>
      <c r="AT912" s="33" t="s">
        <v>809</v>
      </c>
      <c r="AU912" s="33" t="s">
        <v>952</v>
      </c>
      <c r="AV912" s="36" t="s">
        <v>1015</v>
      </c>
      <c r="AW912" s="33" t="str">
        <f t="shared" si="169"/>
        <v>T-SOFC503-02</v>
      </c>
      <c r="AX912" s="33" t="s">
        <v>952</v>
      </c>
      <c r="AZ912" s="81" t="str">
        <f t="shared" si="165"/>
        <v xml:space="preserve"> STP-CAT.5e 4P-24AWG㎟-C</v>
      </c>
    </row>
    <row r="913" spans="1:52" s="4" customFormat="1" ht="25" hidden="1" customHeight="1">
      <c r="A913" s="60" t="str">
        <f t="shared" si="163"/>
        <v>X</v>
      </c>
      <c r="B913" s="60" t="e">
        <f t="shared" si="162"/>
        <v>#REF!</v>
      </c>
      <c r="C913" s="55" t="str">
        <f t="shared" si="166"/>
        <v>T-SOFC503-03</v>
      </c>
      <c r="D913" s="18" t="s">
        <v>657</v>
      </c>
      <c r="E913" s="51"/>
      <c r="F913" s="20" t="s">
        <v>579</v>
      </c>
      <c r="G913" s="17" t="s">
        <v>581</v>
      </c>
      <c r="H913" s="18" t="s">
        <v>548</v>
      </c>
      <c r="I913" s="18"/>
      <c r="J913" s="18">
        <v>30</v>
      </c>
      <c r="K913" s="56">
        <f t="shared" si="167"/>
        <v>6.5</v>
      </c>
      <c r="L913" s="56">
        <f t="shared" si="168"/>
        <v>33.19</v>
      </c>
      <c r="M913" s="140"/>
      <c r="N913" s="140"/>
      <c r="O913" s="18"/>
      <c r="P913" s="18"/>
      <c r="Q913" s="18"/>
      <c r="R913" s="17" t="s">
        <v>1333</v>
      </c>
      <c r="S913" s="17" t="s">
        <v>385</v>
      </c>
      <c r="T913" s="17" t="s">
        <v>1352</v>
      </c>
      <c r="U913" s="17" t="s">
        <v>1333</v>
      </c>
      <c r="V913" s="17" t="s">
        <v>362</v>
      </c>
      <c r="W913" s="17" t="s">
        <v>1307</v>
      </c>
      <c r="X913" s="17" t="str">
        <f t="shared" si="164"/>
        <v xml:space="preserve">-                                    </v>
      </c>
      <c r="Y913" s="17" t="s">
        <v>1858</v>
      </c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40"/>
      <c r="AT913" s="33" t="s">
        <v>809</v>
      </c>
      <c r="AU913" s="33" t="s">
        <v>952</v>
      </c>
      <c r="AV913" s="36" t="s">
        <v>1016</v>
      </c>
      <c r="AW913" s="33" t="str">
        <f t="shared" si="169"/>
        <v>T-SOFC503-03</v>
      </c>
      <c r="AX913" s="33" t="s">
        <v>952</v>
      </c>
      <c r="AZ913" s="81" t="str">
        <f t="shared" si="165"/>
        <v xml:space="preserve"> STP-CAT.5e 4P-24AWG㎟-C</v>
      </c>
    </row>
    <row r="914" spans="1:52" s="4" customFormat="1" ht="25" hidden="1" customHeight="1">
      <c r="A914" s="60" t="str">
        <f t="shared" si="163"/>
        <v>X</v>
      </c>
      <c r="B914" s="60" t="e">
        <f t="shared" ref="B914:B977" si="170">IF(C913="",B912+1,B913+1)</f>
        <v>#REF!</v>
      </c>
      <c r="C914" s="55" t="str">
        <f t="shared" si="166"/>
        <v>T-SOFC503-04</v>
      </c>
      <c r="D914" s="18" t="s">
        <v>657</v>
      </c>
      <c r="E914" s="51"/>
      <c r="F914" s="20" t="s">
        <v>579</v>
      </c>
      <c r="G914" s="17" t="s">
        <v>581</v>
      </c>
      <c r="H914" s="18" t="s">
        <v>548</v>
      </c>
      <c r="I914" s="18"/>
      <c r="J914" s="18">
        <v>30</v>
      </c>
      <c r="K914" s="56">
        <f t="shared" si="167"/>
        <v>6.5</v>
      </c>
      <c r="L914" s="56">
        <f t="shared" si="168"/>
        <v>33.19</v>
      </c>
      <c r="M914" s="140"/>
      <c r="N914" s="140"/>
      <c r="O914" s="18"/>
      <c r="P914" s="18"/>
      <c r="Q914" s="18"/>
      <c r="R914" s="17" t="s">
        <v>1333</v>
      </c>
      <c r="S914" s="17" t="s">
        <v>385</v>
      </c>
      <c r="T914" s="17" t="s">
        <v>1352</v>
      </c>
      <c r="U914" s="17" t="s">
        <v>1333</v>
      </c>
      <c r="V914" s="17" t="s">
        <v>362</v>
      </c>
      <c r="W914" s="17" t="s">
        <v>1307</v>
      </c>
      <c r="X914" s="17" t="str">
        <f t="shared" si="164"/>
        <v xml:space="preserve">-                                    </v>
      </c>
      <c r="Y914" s="17" t="s">
        <v>1858</v>
      </c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40"/>
      <c r="AT914" s="33" t="s">
        <v>809</v>
      </c>
      <c r="AU914" s="33" t="s">
        <v>952</v>
      </c>
      <c r="AV914" s="36" t="s">
        <v>1021</v>
      </c>
      <c r="AW914" s="33" t="str">
        <f t="shared" si="169"/>
        <v>T-SOFC503-04</v>
      </c>
      <c r="AX914" s="33" t="s">
        <v>952</v>
      </c>
      <c r="AZ914" s="81" t="str">
        <f t="shared" si="165"/>
        <v xml:space="preserve"> STP-CAT.5e 4P-24AWG㎟-C</v>
      </c>
    </row>
    <row r="915" spans="1:52" s="4" customFormat="1" ht="25" hidden="1" customHeight="1">
      <c r="A915" s="60" t="str">
        <f t="shared" si="163"/>
        <v>X</v>
      </c>
      <c r="B915" s="60" t="e">
        <f t="shared" si="170"/>
        <v>#REF!</v>
      </c>
      <c r="C915" s="55" t="str">
        <f t="shared" si="166"/>
        <v>T-SOFC503-05</v>
      </c>
      <c r="D915" s="18" t="s">
        <v>657</v>
      </c>
      <c r="E915" s="51"/>
      <c r="F915" s="20" t="s">
        <v>579</v>
      </c>
      <c r="G915" s="17" t="s">
        <v>581</v>
      </c>
      <c r="H915" s="18" t="s">
        <v>548</v>
      </c>
      <c r="I915" s="18"/>
      <c r="J915" s="18">
        <v>30</v>
      </c>
      <c r="K915" s="56">
        <f t="shared" si="167"/>
        <v>6.5</v>
      </c>
      <c r="L915" s="56">
        <f t="shared" si="168"/>
        <v>33.19</v>
      </c>
      <c r="M915" s="139"/>
      <c r="N915" s="139"/>
      <c r="O915" s="18"/>
      <c r="P915" s="18"/>
      <c r="Q915" s="18"/>
      <c r="R915" s="17" t="s">
        <v>1333</v>
      </c>
      <c r="S915" s="17" t="s">
        <v>385</v>
      </c>
      <c r="T915" s="17" t="s">
        <v>1352</v>
      </c>
      <c r="U915" s="17" t="s">
        <v>1333</v>
      </c>
      <c r="V915" s="17" t="s">
        <v>362</v>
      </c>
      <c r="W915" s="17" t="s">
        <v>1307</v>
      </c>
      <c r="X915" s="17" t="str">
        <f t="shared" si="164"/>
        <v xml:space="preserve">-                                    </v>
      </c>
      <c r="Y915" s="17" t="s">
        <v>1858</v>
      </c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40"/>
      <c r="AT915" s="33" t="s">
        <v>809</v>
      </c>
      <c r="AU915" s="33" t="s">
        <v>952</v>
      </c>
      <c r="AV915" s="36" t="s">
        <v>1022</v>
      </c>
      <c r="AW915" s="33" t="str">
        <f t="shared" si="169"/>
        <v>T-SOFC503-05</v>
      </c>
      <c r="AX915" s="33" t="s">
        <v>952</v>
      </c>
      <c r="AZ915" s="81" t="str">
        <f t="shared" si="165"/>
        <v xml:space="preserve"> STP-CAT.5e 4P-24AWG㎟-C</v>
      </c>
    </row>
    <row r="916" spans="1:52" s="4" customFormat="1" ht="25" hidden="1" customHeight="1">
      <c r="A916" s="60" t="str">
        <f t="shared" si="163"/>
        <v>X</v>
      </c>
      <c r="B916" s="60" t="e">
        <f t="shared" si="170"/>
        <v>#REF!</v>
      </c>
      <c r="C916" s="55" t="str">
        <f t="shared" si="166"/>
        <v>T-SOFC504-01</v>
      </c>
      <c r="D916" s="18" t="s">
        <v>659</v>
      </c>
      <c r="E916" s="51"/>
      <c r="F916" s="20" t="s">
        <v>579</v>
      </c>
      <c r="G916" s="17" t="s">
        <v>582</v>
      </c>
      <c r="H916" s="18" t="s">
        <v>580</v>
      </c>
      <c r="I916" s="18"/>
      <c r="J916" s="18">
        <v>37</v>
      </c>
      <c r="K916" s="56">
        <f t="shared" si="167"/>
        <v>6.5</v>
      </c>
      <c r="L916" s="56">
        <f t="shared" si="168"/>
        <v>33.19</v>
      </c>
      <c r="M916" s="138" t="s">
        <v>1707</v>
      </c>
      <c r="N916" s="138">
        <v>19</v>
      </c>
      <c r="O916" s="18"/>
      <c r="P916" s="18"/>
      <c r="Q916" s="18"/>
      <c r="R916" s="17" t="s">
        <v>1333</v>
      </c>
      <c r="S916" s="17" t="s">
        <v>385</v>
      </c>
      <c r="T916" s="17" t="s">
        <v>1352</v>
      </c>
      <c r="U916" s="17" t="s">
        <v>1333</v>
      </c>
      <c r="V916" s="17" t="s">
        <v>365</v>
      </c>
      <c r="W916" s="17" t="s">
        <v>1308</v>
      </c>
      <c r="X916" s="17" t="str">
        <f t="shared" si="164"/>
        <v xml:space="preserve">-                                    </v>
      </c>
      <c r="Y916" s="17" t="s">
        <v>1858</v>
      </c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40"/>
      <c r="AT916" s="33" t="s">
        <v>809</v>
      </c>
      <c r="AU916" s="33" t="s">
        <v>953</v>
      </c>
      <c r="AV916" s="36" t="s">
        <v>1014</v>
      </c>
      <c r="AW916" s="33" t="str">
        <f t="shared" si="169"/>
        <v>T-SOFC504-01</v>
      </c>
      <c r="AX916" s="33" t="s">
        <v>953</v>
      </c>
      <c r="AZ916" s="81" t="str">
        <f t="shared" si="165"/>
        <v xml:space="preserve"> STP-CAT.5e 4P-24AWG㎟-C</v>
      </c>
    </row>
    <row r="917" spans="1:52" s="4" customFormat="1" ht="25" hidden="1" customHeight="1">
      <c r="A917" s="60" t="str">
        <f t="shared" si="163"/>
        <v>X</v>
      </c>
      <c r="B917" s="60" t="e">
        <f t="shared" si="170"/>
        <v>#REF!</v>
      </c>
      <c r="C917" s="55" t="str">
        <f t="shared" si="166"/>
        <v>T-SOFC504-02</v>
      </c>
      <c r="D917" s="18" t="s">
        <v>657</v>
      </c>
      <c r="E917" s="51"/>
      <c r="F917" s="20" t="s">
        <v>579</v>
      </c>
      <c r="G917" s="17" t="s">
        <v>581</v>
      </c>
      <c r="H917" s="18" t="s">
        <v>548</v>
      </c>
      <c r="I917" s="18"/>
      <c r="J917" s="18">
        <v>37</v>
      </c>
      <c r="K917" s="56">
        <f t="shared" si="167"/>
        <v>6.5</v>
      </c>
      <c r="L917" s="56">
        <f t="shared" si="168"/>
        <v>33.19</v>
      </c>
      <c r="M917" s="140"/>
      <c r="N917" s="140"/>
      <c r="O917" s="18"/>
      <c r="P917" s="18"/>
      <c r="Q917" s="18"/>
      <c r="R917" s="17" t="s">
        <v>1333</v>
      </c>
      <c r="S917" s="17" t="s">
        <v>385</v>
      </c>
      <c r="T917" s="17" t="s">
        <v>1352</v>
      </c>
      <c r="U917" s="17" t="s">
        <v>1333</v>
      </c>
      <c r="V917" s="17" t="s">
        <v>365</v>
      </c>
      <c r="W917" s="17" t="s">
        <v>1308</v>
      </c>
      <c r="X917" s="17" t="str">
        <f t="shared" si="164"/>
        <v xml:space="preserve">-                                    </v>
      </c>
      <c r="Y917" s="17" t="s">
        <v>1858</v>
      </c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40"/>
      <c r="AT917" s="33" t="s">
        <v>809</v>
      </c>
      <c r="AU917" s="33" t="s">
        <v>953</v>
      </c>
      <c r="AV917" s="36" t="s">
        <v>1015</v>
      </c>
      <c r="AW917" s="33" t="str">
        <f t="shared" si="169"/>
        <v>T-SOFC504-02</v>
      </c>
      <c r="AX917" s="33" t="s">
        <v>953</v>
      </c>
      <c r="AZ917" s="81" t="str">
        <f t="shared" si="165"/>
        <v xml:space="preserve"> STP-CAT.5e 4P-24AWG㎟-C</v>
      </c>
    </row>
    <row r="918" spans="1:52" s="4" customFormat="1" ht="25" hidden="1" customHeight="1">
      <c r="A918" s="60" t="str">
        <f t="shared" si="163"/>
        <v>X</v>
      </c>
      <c r="B918" s="60" t="e">
        <f t="shared" si="170"/>
        <v>#REF!</v>
      </c>
      <c r="C918" s="55" t="str">
        <f t="shared" si="166"/>
        <v>T-SOFC504-03</v>
      </c>
      <c r="D918" s="18" t="s">
        <v>657</v>
      </c>
      <c r="E918" s="51"/>
      <c r="F918" s="20" t="s">
        <v>579</v>
      </c>
      <c r="G918" s="17" t="s">
        <v>581</v>
      </c>
      <c r="H918" s="18" t="s">
        <v>548</v>
      </c>
      <c r="I918" s="18"/>
      <c r="J918" s="18">
        <v>37</v>
      </c>
      <c r="K918" s="56">
        <f t="shared" si="167"/>
        <v>6.5</v>
      </c>
      <c r="L918" s="56">
        <f t="shared" si="168"/>
        <v>33.19</v>
      </c>
      <c r="M918" s="140"/>
      <c r="N918" s="140"/>
      <c r="O918" s="18"/>
      <c r="P918" s="18"/>
      <c r="Q918" s="18"/>
      <c r="R918" s="17" t="s">
        <v>1333</v>
      </c>
      <c r="S918" s="17" t="s">
        <v>385</v>
      </c>
      <c r="T918" s="17" t="s">
        <v>1352</v>
      </c>
      <c r="U918" s="17" t="s">
        <v>1333</v>
      </c>
      <c r="V918" s="17" t="s">
        <v>365</v>
      </c>
      <c r="W918" s="17" t="s">
        <v>1308</v>
      </c>
      <c r="X918" s="17" t="str">
        <f t="shared" si="164"/>
        <v xml:space="preserve">-                                    </v>
      </c>
      <c r="Y918" s="17" t="s">
        <v>1858</v>
      </c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40"/>
      <c r="AT918" s="33" t="s">
        <v>809</v>
      </c>
      <c r="AU918" s="33" t="s">
        <v>953</v>
      </c>
      <c r="AV918" s="36" t="s">
        <v>1016</v>
      </c>
      <c r="AW918" s="33" t="str">
        <f t="shared" si="169"/>
        <v>T-SOFC504-03</v>
      </c>
      <c r="AX918" s="33" t="s">
        <v>953</v>
      </c>
      <c r="AZ918" s="81" t="str">
        <f t="shared" si="165"/>
        <v xml:space="preserve"> STP-CAT.5e 4P-24AWG㎟-C</v>
      </c>
    </row>
    <row r="919" spans="1:52" s="4" customFormat="1" ht="25" hidden="1" customHeight="1">
      <c r="A919" s="60" t="str">
        <f t="shared" si="163"/>
        <v>X</v>
      </c>
      <c r="B919" s="60" t="e">
        <f t="shared" si="170"/>
        <v>#REF!</v>
      </c>
      <c r="C919" s="55" t="str">
        <f t="shared" si="166"/>
        <v>T-SOFC504-04</v>
      </c>
      <c r="D919" s="18" t="s">
        <v>657</v>
      </c>
      <c r="E919" s="51"/>
      <c r="F919" s="20" t="s">
        <v>579</v>
      </c>
      <c r="G919" s="17" t="s">
        <v>581</v>
      </c>
      <c r="H919" s="18" t="s">
        <v>548</v>
      </c>
      <c r="I919" s="18"/>
      <c r="J919" s="18">
        <v>37</v>
      </c>
      <c r="K919" s="56">
        <f t="shared" si="167"/>
        <v>6.5</v>
      </c>
      <c r="L919" s="56">
        <f t="shared" si="168"/>
        <v>33.19</v>
      </c>
      <c r="M919" s="140"/>
      <c r="N919" s="140"/>
      <c r="O919" s="18"/>
      <c r="P919" s="18"/>
      <c r="Q919" s="18"/>
      <c r="R919" s="17" t="s">
        <v>1333</v>
      </c>
      <c r="S919" s="17" t="s">
        <v>385</v>
      </c>
      <c r="T919" s="17" t="s">
        <v>1352</v>
      </c>
      <c r="U919" s="17" t="s">
        <v>1333</v>
      </c>
      <c r="V919" s="17" t="s">
        <v>365</v>
      </c>
      <c r="W919" s="17" t="s">
        <v>1308</v>
      </c>
      <c r="X919" s="17" t="str">
        <f t="shared" si="164"/>
        <v xml:space="preserve">-                                    </v>
      </c>
      <c r="Y919" s="17" t="s">
        <v>1858</v>
      </c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40"/>
      <c r="AT919" s="33" t="s">
        <v>809</v>
      </c>
      <c r="AU919" s="33" t="s">
        <v>953</v>
      </c>
      <c r="AV919" s="36" t="s">
        <v>1021</v>
      </c>
      <c r="AW919" s="33" t="str">
        <f t="shared" si="169"/>
        <v>T-SOFC504-04</v>
      </c>
      <c r="AX919" s="33" t="s">
        <v>953</v>
      </c>
      <c r="AZ919" s="81" t="str">
        <f t="shared" si="165"/>
        <v xml:space="preserve"> STP-CAT.5e 4P-24AWG㎟-C</v>
      </c>
    </row>
    <row r="920" spans="1:52" s="4" customFormat="1" ht="25" hidden="1" customHeight="1">
      <c r="A920" s="60" t="str">
        <f t="shared" si="163"/>
        <v>X</v>
      </c>
      <c r="B920" s="60" t="e">
        <f t="shared" si="170"/>
        <v>#REF!</v>
      </c>
      <c r="C920" s="55" t="str">
        <f t="shared" si="166"/>
        <v>T-SOFC504-05</v>
      </c>
      <c r="D920" s="18" t="s">
        <v>657</v>
      </c>
      <c r="E920" s="51"/>
      <c r="F920" s="20" t="s">
        <v>579</v>
      </c>
      <c r="G920" s="17" t="s">
        <v>581</v>
      </c>
      <c r="H920" s="18" t="s">
        <v>548</v>
      </c>
      <c r="I920" s="18"/>
      <c r="J920" s="18">
        <v>37</v>
      </c>
      <c r="K920" s="56">
        <f t="shared" si="167"/>
        <v>6.5</v>
      </c>
      <c r="L920" s="56">
        <f t="shared" si="168"/>
        <v>33.19</v>
      </c>
      <c r="M920" s="139"/>
      <c r="N920" s="139"/>
      <c r="O920" s="18"/>
      <c r="P920" s="18"/>
      <c r="Q920" s="18"/>
      <c r="R920" s="17" t="s">
        <v>1333</v>
      </c>
      <c r="S920" s="17" t="s">
        <v>385</v>
      </c>
      <c r="T920" s="17" t="s">
        <v>1352</v>
      </c>
      <c r="U920" s="17" t="s">
        <v>1333</v>
      </c>
      <c r="V920" s="17" t="s">
        <v>365</v>
      </c>
      <c r="W920" s="17" t="s">
        <v>1308</v>
      </c>
      <c r="X920" s="17" t="str">
        <f t="shared" si="164"/>
        <v xml:space="preserve">-                                    </v>
      </c>
      <c r="Y920" s="17" t="s">
        <v>1858</v>
      </c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40"/>
      <c r="AT920" s="33" t="s">
        <v>809</v>
      </c>
      <c r="AU920" s="33" t="s">
        <v>953</v>
      </c>
      <c r="AV920" s="36" t="s">
        <v>1022</v>
      </c>
      <c r="AW920" s="33" t="str">
        <f t="shared" si="169"/>
        <v>T-SOFC504-05</v>
      </c>
      <c r="AX920" s="33" t="s">
        <v>953</v>
      </c>
      <c r="AZ920" s="81" t="str">
        <f t="shared" si="165"/>
        <v xml:space="preserve"> STP-CAT.5e 4P-24AWG㎟-C</v>
      </c>
    </row>
    <row r="921" spans="1:52" s="4" customFormat="1" ht="25" hidden="1" customHeight="1">
      <c r="A921" s="60" t="str">
        <f t="shared" si="163"/>
        <v>X</v>
      </c>
      <c r="B921" s="60" t="e">
        <f t="shared" si="170"/>
        <v>#REF!</v>
      </c>
      <c r="C921" s="55" t="str">
        <f t="shared" si="166"/>
        <v>T-SOFC505-01</v>
      </c>
      <c r="D921" s="18" t="s">
        <v>659</v>
      </c>
      <c r="E921" s="51"/>
      <c r="F921" s="20" t="s">
        <v>579</v>
      </c>
      <c r="G921" s="17" t="s">
        <v>582</v>
      </c>
      <c r="H921" s="18" t="s">
        <v>580</v>
      </c>
      <c r="I921" s="18"/>
      <c r="J921" s="18">
        <v>44</v>
      </c>
      <c r="K921" s="56">
        <f t="shared" si="167"/>
        <v>6.5</v>
      </c>
      <c r="L921" s="56">
        <f t="shared" si="168"/>
        <v>33.19</v>
      </c>
      <c r="M921" s="138" t="s">
        <v>1708</v>
      </c>
      <c r="N921" s="138">
        <v>21</v>
      </c>
      <c r="O921" s="18"/>
      <c r="P921" s="18"/>
      <c r="Q921" s="18"/>
      <c r="R921" s="17" t="s">
        <v>1333</v>
      </c>
      <c r="S921" s="17" t="s">
        <v>385</v>
      </c>
      <c r="T921" s="17" t="s">
        <v>1352</v>
      </c>
      <c r="U921" s="17" t="s">
        <v>1333</v>
      </c>
      <c r="V921" s="17" t="s">
        <v>367</v>
      </c>
      <c r="W921" s="17" t="s">
        <v>1309</v>
      </c>
      <c r="X921" s="17" t="str">
        <f t="shared" si="164"/>
        <v xml:space="preserve">-                                    </v>
      </c>
      <c r="Y921" s="17" t="s">
        <v>1858</v>
      </c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40"/>
      <c r="AT921" s="33" t="s">
        <v>809</v>
      </c>
      <c r="AU921" s="33" t="s">
        <v>954</v>
      </c>
      <c r="AV921" s="36" t="s">
        <v>1014</v>
      </c>
      <c r="AW921" s="33" t="str">
        <f t="shared" si="169"/>
        <v>T-SOFC505-01</v>
      </c>
      <c r="AX921" s="33" t="s">
        <v>954</v>
      </c>
      <c r="AZ921" s="81" t="str">
        <f t="shared" si="165"/>
        <v xml:space="preserve"> STP-CAT.5e 4P-24AWG㎟-C</v>
      </c>
    </row>
    <row r="922" spans="1:52" s="4" customFormat="1" ht="25" hidden="1" customHeight="1">
      <c r="A922" s="60" t="str">
        <f t="shared" si="163"/>
        <v>X</v>
      </c>
      <c r="B922" s="60" t="e">
        <f t="shared" si="170"/>
        <v>#REF!</v>
      </c>
      <c r="C922" s="55" t="str">
        <f t="shared" si="166"/>
        <v>T-SOFC505-02</v>
      </c>
      <c r="D922" s="18" t="s">
        <v>657</v>
      </c>
      <c r="E922" s="51"/>
      <c r="F922" s="20" t="s">
        <v>579</v>
      </c>
      <c r="G922" s="17" t="s">
        <v>581</v>
      </c>
      <c r="H922" s="18" t="s">
        <v>548</v>
      </c>
      <c r="I922" s="18"/>
      <c r="J922" s="18">
        <v>44</v>
      </c>
      <c r="K922" s="56">
        <f t="shared" si="167"/>
        <v>6.5</v>
      </c>
      <c r="L922" s="56">
        <f t="shared" si="168"/>
        <v>33.19</v>
      </c>
      <c r="M922" s="140"/>
      <c r="N922" s="140"/>
      <c r="O922" s="18"/>
      <c r="P922" s="18"/>
      <c r="Q922" s="18"/>
      <c r="R922" s="17" t="s">
        <v>1333</v>
      </c>
      <c r="S922" s="17" t="s">
        <v>385</v>
      </c>
      <c r="T922" s="17" t="s">
        <v>1352</v>
      </c>
      <c r="U922" s="17" t="s">
        <v>1333</v>
      </c>
      <c r="V922" s="17" t="s">
        <v>367</v>
      </c>
      <c r="W922" s="17" t="s">
        <v>1309</v>
      </c>
      <c r="X922" s="17" t="str">
        <f t="shared" si="164"/>
        <v xml:space="preserve">-                                    </v>
      </c>
      <c r="Y922" s="17" t="s">
        <v>1858</v>
      </c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40"/>
      <c r="AT922" s="33" t="s">
        <v>809</v>
      </c>
      <c r="AU922" s="33" t="s">
        <v>954</v>
      </c>
      <c r="AV922" s="36" t="s">
        <v>1015</v>
      </c>
      <c r="AW922" s="33" t="str">
        <f t="shared" si="169"/>
        <v>T-SOFC505-02</v>
      </c>
      <c r="AX922" s="33" t="s">
        <v>954</v>
      </c>
      <c r="AZ922" s="81" t="str">
        <f t="shared" si="165"/>
        <v xml:space="preserve"> STP-CAT.5e 4P-24AWG㎟-C</v>
      </c>
    </row>
    <row r="923" spans="1:52" s="4" customFormat="1" ht="25" hidden="1" customHeight="1">
      <c r="A923" s="60" t="str">
        <f t="shared" si="163"/>
        <v>X</v>
      </c>
      <c r="B923" s="60" t="e">
        <f t="shared" si="170"/>
        <v>#REF!</v>
      </c>
      <c r="C923" s="55" t="str">
        <f t="shared" si="166"/>
        <v>T-SOFC505-03</v>
      </c>
      <c r="D923" s="18" t="s">
        <v>657</v>
      </c>
      <c r="E923" s="51"/>
      <c r="F923" s="20" t="s">
        <v>579</v>
      </c>
      <c r="G923" s="17" t="s">
        <v>581</v>
      </c>
      <c r="H923" s="18" t="s">
        <v>548</v>
      </c>
      <c r="I923" s="18"/>
      <c r="J923" s="18">
        <v>44</v>
      </c>
      <c r="K923" s="56">
        <f t="shared" si="167"/>
        <v>6.5</v>
      </c>
      <c r="L923" s="56">
        <f t="shared" si="168"/>
        <v>33.19</v>
      </c>
      <c r="M923" s="140"/>
      <c r="N923" s="140"/>
      <c r="O923" s="18"/>
      <c r="P923" s="18"/>
      <c r="Q923" s="18"/>
      <c r="R923" s="17" t="s">
        <v>1333</v>
      </c>
      <c r="S923" s="17" t="s">
        <v>385</v>
      </c>
      <c r="T923" s="17" t="s">
        <v>1352</v>
      </c>
      <c r="U923" s="17" t="s">
        <v>1333</v>
      </c>
      <c r="V923" s="17" t="s">
        <v>367</v>
      </c>
      <c r="W923" s="17" t="s">
        <v>1309</v>
      </c>
      <c r="X923" s="17" t="str">
        <f t="shared" si="164"/>
        <v xml:space="preserve">-                                    </v>
      </c>
      <c r="Y923" s="17" t="s">
        <v>1858</v>
      </c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40"/>
      <c r="AT923" s="33" t="s">
        <v>809</v>
      </c>
      <c r="AU923" s="33" t="s">
        <v>954</v>
      </c>
      <c r="AV923" s="36" t="s">
        <v>1016</v>
      </c>
      <c r="AW923" s="33" t="str">
        <f t="shared" si="169"/>
        <v>T-SOFC505-03</v>
      </c>
      <c r="AX923" s="33" t="s">
        <v>954</v>
      </c>
      <c r="AZ923" s="81" t="str">
        <f t="shared" si="165"/>
        <v xml:space="preserve"> STP-CAT.5e 4P-24AWG㎟-C</v>
      </c>
    </row>
    <row r="924" spans="1:52" s="4" customFormat="1" ht="25" hidden="1" customHeight="1">
      <c r="A924" s="60" t="str">
        <f t="shared" si="163"/>
        <v>X</v>
      </c>
      <c r="B924" s="60" t="e">
        <f t="shared" si="170"/>
        <v>#REF!</v>
      </c>
      <c r="C924" s="55" t="str">
        <f t="shared" si="166"/>
        <v>T-SOFC505-04</v>
      </c>
      <c r="D924" s="18" t="s">
        <v>657</v>
      </c>
      <c r="E924" s="51"/>
      <c r="F924" s="20" t="s">
        <v>579</v>
      </c>
      <c r="G924" s="17" t="s">
        <v>581</v>
      </c>
      <c r="H924" s="18" t="s">
        <v>548</v>
      </c>
      <c r="I924" s="18"/>
      <c r="J924" s="18">
        <v>44</v>
      </c>
      <c r="K924" s="56">
        <f t="shared" si="167"/>
        <v>6.5</v>
      </c>
      <c r="L924" s="56">
        <f t="shared" si="168"/>
        <v>33.19</v>
      </c>
      <c r="M924" s="140"/>
      <c r="N924" s="140"/>
      <c r="O924" s="18"/>
      <c r="P924" s="18"/>
      <c r="Q924" s="18"/>
      <c r="R924" s="17" t="s">
        <v>1333</v>
      </c>
      <c r="S924" s="17" t="s">
        <v>385</v>
      </c>
      <c r="T924" s="17" t="s">
        <v>1352</v>
      </c>
      <c r="U924" s="17" t="s">
        <v>1333</v>
      </c>
      <c r="V924" s="17" t="s">
        <v>367</v>
      </c>
      <c r="W924" s="17" t="s">
        <v>1309</v>
      </c>
      <c r="X924" s="17" t="str">
        <f t="shared" si="164"/>
        <v xml:space="preserve">-                                    </v>
      </c>
      <c r="Y924" s="17" t="s">
        <v>1858</v>
      </c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40"/>
      <c r="AT924" s="33" t="s">
        <v>809</v>
      </c>
      <c r="AU924" s="33" t="s">
        <v>954</v>
      </c>
      <c r="AV924" s="36" t="s">
        <v>1021</v>
      </c>
      <c r="AW924" s="33" t="str">
        <f t="shared" si="169"/>
        <v>T-SOFC505-04</v>
      </c>
      <c r="AX924" s="33" t="s">
        <v>954</v>
      </c>
      <c r="AZ924" s="81" t="str">
        <f t="shared" si="165"/>
        <v xml:space="preserve"> STP-CAT.5e 4P-24AWG㎟-C</v>
      </c>
    </row>
    <row r="925" spans="1:52" s="4" customFormat="1" ht="25" hidden="1" customHeight="1">
      <c r="A925" s="60" t="str">
        <f t="shared" si="163"/>
        <v>X</v>
      </c>
      <c r="B925" s="60" t="e">
        <f t="shared" si="170"/>
        <v>#REF!</v>
      </c>
      <c r="C925" s="55" t="str">
        <f t="shared" si="166"/>
        <v>T-SOFC505-05</v>
      </c>
      <c r="D925" s="18" t="s">
        <v>657</v>
      </c>
      <c r="E925" s="51"/>
      <c r="F925" s="20" t="s">
        <v>579</v>
      </c>
      <c r="G925" s="17" t="s">
        <v>581</v>
      </c>
      <c r="H925" s="18" t="s">
        <v>548</v>
      </c>
      <c r="I925" s="18"/>
      <c r="J925" s="18">
        <v>44</v>
      </c>
      <c r="K925" s="56">
        <f t="shared" si="167"/>
        <v>6.5</v>
      </c>
      <c r="L925" s="56">
        <f t="shared" si="168"/>
        <v>33.19</v>
      </c>
      <c r="M925" s="139"/>
      <c r="N925" s="139"/>
      <c r="O925" s="18"/>
      <c r="P925" s="18"/>
      <c r="Q925" s="18"/>
      <c r="R925" s="17" t="s">
        <v>1333</v>
      </c>
      <c r="S925" s="17" t="s">
        <v>385</v>
      </c>
      <c r="T925" s="17" t="s">
        <v>1352</v>
      </c>
      <c r="U925" s="17" t="s">
        <v>1333</v>
      </c>
      <c r="V925" s="17" t="s">
        <v>367</v>
      </c>
      <c r="W925" s="17" t="s">
        <v>1309</v>
      </c>
      <c r="X925" s="17" t="str">
        <f t="shared" si="164"/>
        <v xml:space="preserve">-                                    </v>
      </c>
      <c r="Y925" s="17" t="s">
        <v>1858</v>
      </c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40"/>
      <c r="AT925" s="33" t="s">
        <v>809</v>
      </c>
      <c r="AU925" s="33" t="s">
        <v>954</v>
      </c>
      <c r="AV925" s="36" t="s">
        <v>1022</v>
      </c>
      <c r="AW925" s="33" t="str">
        <f t="shared" si="169"/>
        <v>T-SOFC505-05</v>
      </c>
      <c r="AX925" s="33" t="s">
        <v>954</v>
      </c>
      <c r="AZ925" s="81" t="str">
        <f t="shared" si="165"/>
        <v xml:space="preserve"> STP-CAT.5e 4P-24AWG㎟-C</v>
      </c>
    </row>
    <row r="926" spans="1:52" s="4" customFormat="1" ht="25" hidden="1" customHeight="1">
      <c r="A926" s="60" t="str">
        <f t="shared" si="163"/>
        <v>X</v>
      </c>
      <c r="B926" s="60" t="e">
        <f t="shared" si="170"/>
        <v>#REF!</v>
      </c>
      <c r="C926" s="55" t="str">
        <f t="shared" si="166"/>
        <v>T-SOFC506-01</v>
      </c>
      <c r="D926" s="18" t="s">
        <v>659</v>
      </c>
      <c r="E926" s="51"/>
      <c r="F926" s="20" t="s">
        <v>579</v>
      </c>
      <c r="G926" s="17" t="s">
        <v>582</v>
      </c>
      <c r="H926" s="18" t="s">
        <v>580</v>
      </c>
      <c r="I926" s="18"/>
      <c r="J926" s="18">
        <v>51</v>
      </c>
      <c r="K926" s="56">
        <f t="shared" si="167"/>
        <v>6.5</v>
      </c>
      <c r="L926" s="56">
        <f t="shared" si="168"/>
        <v>33.19</v>
      </c>
      <c r="M926" s="138" t="s">
        <v>1709</v>
      </c>
      <c r="N926" s="138">
        <v>26</v>
      </c>
      <c r="O926" s="18"/>
      <c r="P926" s="18"/>
      <c r="Q926" s="18"/>
      <c r="R926" s="17" t="s">
        <v>1333</v>
      </c>
      <c r="S926" s="17" t="s">
        <v>385</v>
      </c>
      <c r="T926" s="17" t="s">
        <v>1352</v>
      </c>
      <c r="U926" s="17" t="s">
        <v>1333</v>
      </c>
      <c r="V926" s="17" t="s">
        <v>370</v>
      </c>
      <c r="W926" s="17" t="s">
        <v>1310</v>
      </c>
      <c r="X926" s="17" t="str">
        <f t="shared" si="164"/>
        <v xml:space="preserve">-                                    </v>
      </c>
      <c r="Y926" s="17" t="s">
        <v>1858</v>
      </c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40"/>
      <c r="AT926" s="33" t="s">
        <v>809</v>
      </c>
      <c r="AU926" s="33" t="s">
        <v>955</v>
      </c>
      <c r="AV926" s="36" t="s">
        <v>1014</v>
      </c>
      <c r="AW926" s="33" t="str">
        <f t="shared" si="169"/>
        <v>T-SOFC506-01</v>
      </c>
      <c r="AX926" s="33" t="s">
        <v>955</v>
      </c>
      <c r="AZ926" s="81" t="str">
        <f t="shared" si="165"/>
        <v xml:space="preserve"> STP-CAT.5e 4P-24AWG㎟-C</v>
      </c>
    </row>
    <row r="927" spans="1:52" s="4" customFormat="1" ht="25" hidden="1" customHeight="1">
      <c r="A927" s="60" t="str">
        <f t="shared" si="163"/>
        <v>X</v>
      </c>
      <c r="B927" s="60" t="e">
        <f t="shared" si="170"/>
        <v>#REF!</v>
      </c>
      <c r="C927" s="55" t="str">
        <f t="shared" si="166"/>
        <v>T-SOFC506-02</v>
      </c>
      <c r="D927" s="18" t="s">
        <v>657</v>
      </c>
      <c r="E927" s="51"/>
      <c r="F927" s="20" t="s">
        <v>579</v>
      </c>
      <c r="G927" s="17" t="s">
        <v>581</v>
      </c>
      <c r="H927" s="18" t="s">
        <v>548</v>
      </c>
      <c r="I927" s="18"/>
      <c r="J927" s="18">
        <v>51</v>
      </c>
      <c r="K927" s="56">
        <f t="shared" si="167"/>
        <v>6.5</v>
      </c>
      <c r="L927" s="56">
        <f t="shared" si="168"/>
        <v>33.19</v>
      </c>
      <c r="M927" s="140"/>
      <c r="N927" s="140"/>
      <c r="O927" s="18"/>
      <c r="P927" s="18"/>
      <c r="Q927" s="18"/>
      <c r="R927" s="17" t="s">
        <v>1333</v>
      </c>
      <c r="S927" s="17" t="s">
        <v>385</v>
      </c>
      <c r="T927" s="17" t="s">
        <v>1352</v>
      </c>
      <c r="U927" s="17" t="s">
        <v>1333</v>
      </c>
      <c r="V927" s="17" t="s">
        <v>370</v>
      </c>
      <c r="W927" s="17" t="s">
        <v>1310</v>
      </c>
      <c r="X927" s="17" t="str">
        <f t="shared" si="164"/>
        <v xml:space="preserve">-                                    </v>
      </c>
      <c r="Y927" s="17" t="s">
        <v>1858</v>
      </c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40"/>
      <c r="AT927" s="33" t="s">
        <v>809</v>
      </c>
      <c r="AU927" s="33" t="s">
        <v>955</v>
      </c>
      <c r="AV927" s="36" t="s">
        <v>1015</v>
      </c>
      <c r="AW927" s="33" t="str">
        <f t="shared" si="169"/>
        <v>T-SOFC506-02</v>
      </c>
      <c r="AX927" s="33" t="s">
        <v>955</v>
      </c>
      <c r="AZ927" s="81" t="str">
        <f t="shared" si="165"/>
        <v xml:space="preserve"> STP-CAT.5e 4P-24AWG㎟-C</v>
      </c>
    </row>
    <row r="928" spans="1:52" s="4" customFormat="1" ht="25" hidden="1" customHeight="1">
      <c r="A928" s="60" t="str">
        <f t="shared" si="163"/>
        <v>X</v>
      </c>
      <c r="B928" s="60" t="e">
        <f t="shared" si="170"/>
        <v>#REF!</v>
      </c>
      <c r="C928" s="55" t="str">
        <f t="shared" si="166"/>
        <v>T-SOFC506-03</v>
      </c>
      <c r="D928" s="18" t="s">
        <v>657</v>
      </c>
      <c r="E928" s="51"/>
      <c r="F928" s="20" t="s">
        <v>579</v>
      </c>
      <c r="G928" s="17" t="s">
        <v>581</v>
      </c>
      <c r="H928" s="18" t="s">
        <v>548</v>
      </c>
      <c r="I928" s="18"/>
      <c r="J928" s="18">
        <v>51</v>
      </c>
      <c r="K928" s="56">
        <f t="shared" si="167"/>
        <v>6.5</v>
      </c>
      <c r="L928" s="56">
        <f t="shared" si="168"/>
        <v>33.19</v>
      </c>
      <c r="M928" s="140"/>
      <c r="N928" s="140"/>
      <c r="O928" s="18"/>
      <c r="P928" s="18"/>
      <c r="Q928" s="18"/>
      <c r="R928" s="17" t="s">
        <v>1333</v>
      </c>
      <c r="S928" s="17" t="s">
        <v>385</v>
      </c>
      <c r="T928" s="17" t="s">
        <v>1352</v>
      </c>
      <c r="U928" s="17" t="s">
        <v>1333</v>
      </c>
      <c r="V928" s="17" t="s">
        <v>370</v>
      </c>
      <c r="W928" s="17" t="s">
        <v>1310</v>
      </c>
      <c r="X928" s="17" t="str">
        <f t="shared" si="164"/>
        <v xml:space="preserve">-                                    </v>
      </c>
      <c r="Y928" s="17" t="s">
        <v>1858</v>
      </c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40"/>
      <c r="AT928" s="33" t="s">
        <v>809</v>
      </c>
      <c r="AU928" s="33" t="s">
        <v>955</v>
      </c>
      <c r="AV928" s="36" t="s">
        <v>1016</v>
      </c>
      <c r="AW928" s="33" t="str">
        <f t="shared" si="169"/>
        <v>T-SOFC506-03</v>
      </c>
      <c r="AX928" s="33" t="s">
        <v>955</v>
      </c>
      <c r="AZ928" s="81" t="str">
        <f t="shared" si="165"/>
        <v xml:space="preserve"> STP-CAT.5e 4P-24AWG㎟-C</v>
      </c>
    </row>
    <row r="929" spans="1:52" s="4" customFormat="1" ht="25" hidden="1" customHeight="1">
      <c r="A929" s="60" t="str">
        <f t="shared" si="163"/>
        <v>X</v>
      </c>
      <c r="B929" s="60" t="e">
        <f t="shared" si="170"/>
        <v>#REF!</v>
      </c>
      <c r="C929" s="55" t="str">
        <f t="shared" si="166"/>
        <v>T-SOFC506-04</v>
      </c>
      <c r="D929" s="18" t="s">
        <v>657</v>
      </c>
      <c r="E929" s="51"/>
      <c r="F929" s="20" t="s">
        <v>579</v>
      </c>
      <c r="G929" s="17" t="s">
        <v>581</v>
      </c>
      <c r="H929" s="18" t="s">
        <v>548</v>
      </c>
      <c r="I929" s="18"/>
      <c r="J929" s="18">
        <v>51</v>
      </c>
      <c r="K929" s="56">
        <f t="shared" si="167"/>
        <v>6.5</v>
      </c>
      <c r="L929" s="56">
        <f t="shared" si="168"/>
        <v>33.19</v>
      </c>
      <c r="M929" s="140"/>
      <c r="N929" s="140"/>
      <c r="O929" s="18"/>
      <c r="P929" s="18"/>
      <c r="Q929" s="18"/>
      <c r="R929" s="17" t="s">
        <v>1333</v>
      </c>
      <c r="S929" s="17" t="s">
        <v>385</v>
      </c>
      <c r="T929" s="17" t="s">
        <v>1352</v>
      </c>
      <c r="U929" s="17" t="s">
        <v>1333</v>
      </c>
      <c r="V929" s="17" t="s">
        <v>370</v>
      </c>
      <c r="W929" s="17" t="s">
        <v>1310</v>
      </c>
      <c r="X929" s="17" t="str">
        <f t="shared" si="164"/>
        <v xml:space="preserve">-                                    </v>
      </c>
      <c r="Y929" s="17" t="s">
        <v>1858</v>
      </c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40"/>
      <c r="AT929" s="33" t="s">
        <v>809</v>
      </c>
      <c r="AU929" s="33" t="s">
        <v>955</v>
      </c>
      <c r="AV929" s="36" t="s">
        <v>1021</v>
      </c>
      <c r="AW929" s="33" t="str">
        <f t="shared" si="169"/>
        <v>T-SOFC506-04</v>
      </c>
      <c r="AX929" s="33" t="s">
        <v>955</v>
      </c>
      <c r="AZ929" s="81" t="str">
        <f t="shared" si="165"/>
        <v xml:space="preserve"> STP-CAT.5e 4P-24AWG㎟-C</v>
      </c>
    </row>
    <row r="930" spans="1:52" s="4" customFormat="1" ht="25" hidden="1" customHeight="1">
      <c r="A930" s="60" t="str">
        <f t="shared" si="163"/>
        <v>X</v>
      </c>
      <c r="B930" s="60" t="e">
        <f t="shared" si="170"/>
        <v>#REF!</v>
      </c>
      <c r="C930" s="55" t="str">
        <f t="shared" si="166"/>
        <v>T-SOFC506-05</v>
      </c>
      <c r="D930" s="18" t="s">
        <v>657</v>
      </c>
      <c r="E930" s="51"/>
      <c r="F930" s="20" t="s">
        <v>579</v>
      </c>
      <c r="G930" s="17" t="s">
        <v>581</v>
      </c>
      <c r="H930" s="18" t="s">
        <v>548</v>
      </c>
      <c r="I930" s="18"/>
      <c r="J930" s="18">
        <v>51</v>
      </c>
      <c r="K930" s="56">
        <f t="shared" si="167"/>
        <v>6.5</v>
      </c>
      <c r="L930" s="56">
        <f t="shared" si="168"/>
        <v>33.19</v>
      </c>
      <c r="M930" s="139"/>
      <c r="N930" s="139"/>
      <c r="O930" s="18"/>
      <c r="P930" s="18"/>
      <c r="Q930" s="18"/>
      <c r="R930" s="17" t="s">
        <v>1333</v>
      </c>
      <c r="S930" s="17" t="s">
        <v>385</v>
      </c>
      <c r="T930" s="17" t="s">
        <v>1352</v>
      </c>
      <c r="U930" s="17" t="s">
        <v>1333</v>
      </c>
      <c r="V930" s="17" t="s">
        <v>370</v>
      </c>
      <c r="W930" s="17" t="s">
        <v>1310</v>
      </c>
      <c r="X930" s="17" t="str">
        <f t="shared" si="164"/>
        <v xml:space="preserve">-                                    </v>
      </c>
      <c r="Y930" s="17" t="s">
        <v>1858</v>
      </c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40"/>
      <c r="AT930" s="33" t="s">
        <v>809</v>
      </c>
      <c r="AU930" s="33" t="s">
        <v>955</v>
      </c>
      <c r="AV930" s="36" t="s">
        <v>1022</v>
      </c>
      <c r="AW930" s="33" t="str">
        <f t="shared" si="169"/>
        <v>T-SOFC506-05</v>
      </c>
      <c r="AX930" s="33" t="s">
        <v>955</v>
      </c>
      <c r="AZ930" s="81" t="str">
        <f t="shared" si="165"/>
        <v xml:space="preserve"> STP-CAT.5e 4P-24AWG㎟-C</v>
      </c>
    </row>
    <row r="931" spans="1:52" s="4" customFormat="1" ht="25" hidden="1" customHeight="1">
      <c r="A931" s="60" t="str">
        <f t="shared" si="163"/>
        <v>X</v>
      </c>
      <c r="B931" s="60" t="e">
        <f t="shared" si="170"/>
        <v>#REF!</v>
      </c>
      <c r="C931" s="55" t="str">
        <f t="shared" si="166"/>
        <v>T-SOFC507-01</v>
      </c>
      <c r="D931" s="18" t="s">
        <v>659</v>
      </c>
      <c r="E931" s="51"/>
      <c r="F931" s="20" t="s">
        <v>579</v>
      </c>
      <c r="G931" s="17" t="s">
        <v>16</v>
      </c>
      <c r="H931" s="18" t="s">
        <v>580</v>
      </c>
      <c r="I931" s="18"/>
      <c r="J931" s="18">
        <v>58</v>
      </c>
      <c r="K931" s="56">
        <f t="shared" si="167"/>
        <v>6.5</v>
      </c>
      <c r="L931" s="56">
        <f t="shared" si="168"/>
        <v>33.19</v>
      </c>
      <c r="M931" s="138" t="s">
        <v>1710</v>
      </c>
      <c r="N931" s="138">
        <v>28</v>
      </c>
      <c r="O931" s="18"/>
      <c r="P931" s="18"/>
      <c r="Q931" s="18"/>
      <c r="R931" s="17" t="s">
        <v>1333</v>
      </c>
      <c r="S931" s="17" t="s">
        <v>385</v>
      </c>
      <c r="T931" s="17" t="s">
        <v>1352</v>
      </c>
      <c r="U931" s="17" t="s">
        <v>1333</v>
      </c>
      <c r="V931" s="17" t="s">
        <v>372</v>
      </c>
      <c r="W931" s="17" t="s">
        <v>1311</v>
      </c>
      <c r="X931" s="17" t="str">
        <f t="shared" si="164"/>
        <v xml:space="preserve">-                                    </v>
      </c>
      <c r="Y931" s="17" t="s">
        <v>1858</v>
      </c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40"/>
      <c r="AT931" s="33" t="s">
        <v>809</v>
      </c>
      <c r="AU931" s="33" t="s">
        <v>956</v>
      </c>
      <c r="AV931" s="36" t="s">
        <v>1014</v>
      </c>
      <c r="AW931" s="33" t="str">
        <f t="shared" si="169"/>
        <v>T-SOFC507-01</v>
      </c>
      <c r="AX931" s="33" t="s">
        <v>956</v>
      </c>
      <c r="AZ931" s="81" t="str">
        <f t="shared" si="165"/>
        <v xml:space="preserve"> STP-CAT.5e 4P-24AWG㎟-C</v>
      </c>
    </row>
    <row r="932" spans="1:52" s="4" customFormat="1" ht="25" hidden="1" customHeight="1">
      <c r="A932" s="60" t="str">
        <f t="shared" si="163"/>
        <v>X</v>
      </c>
      <c r="B932" s="60" t="e">
        <f t="shared" si="170"/>
        <v>#REF!</v>
      </c>
      <c r="C932" s="55" t="str">
        <f t="shared" si="166"/>
        <v>T-SOFC507-02</v>
      </c>
      <c r="D932" s="18" t="s">
        <v>657</v>
      </c>
      <c r="E932" s="51"/>
      <c r="F932" s="20" t="s">
        <v>579</v>
      </c>
      <c r="G932" s="17" t="s">
        <v>581</v>
      </c>
      <c r="H932" s="18" t="s">
        <v>548</v>
      </c>
      <c r="I932" s="18"/>
      <c r="J932" s="18">
        <v>58</v>
      </c>
      <c r="K932" s="56">
        <f t="shared" si="167"/>
        <v>6.5</v>
      </c>
      <c r="L932" s="56">
        <f t="shared" si="168"/>
        <v>33.19</v>
      </c>
      <c r="M932" s="140"/>
      <c r="N932" s="140"/>
      <c r="O932" s="18"/>
      <c r="P932" s="18"/>
      <c r="Q932" s="18"/>
      <c r="R932" s="17" t="s">
        <v>1333</v>
      </c>
      <c r="S932" s="17" t="s">
        <v>385</v>
      </c>
      <c r="T932" s="17" t="s">
        <v>1352</v>
      </c>
      <c r="U932" s="17" t="s">
        <v>1333</v>
      </c>
      <c r="V932" s="17" t="s">
        <v>372</v>
      </c>
      <c r="W932" s="17" t="s">
        <v>1311</v>
      </c>
      <c r="X932" s="17" t="str">
        <f t="shared" si="164"/>
        <v xml:space="preserve">-                                    </v>
      </c>
      <c r="Y932" s="17" t="s">
        <v>1858</v>
      </c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40"/>
      <c r="AT932" s="33" t="s">
        <v>809</v>
      </c>
      <c r="AU932" s="33" t="s">
        <v>956</v>
      </c>
      <c r="AV932" s="36" t="s">
        <v>1015</v>
      </c>
      <c r="AW932" s="33" t="str">
        <f t="shared" si="169"/>
        <v>T-SOFC507-02</v>
      </c>
      <c r="AX932" s="33" t="s">
        <v>956</v>
      </c>
      <c r="AZ932" s="81" t="str">
        <f t="shared" si="165"/>
        <v xml:space="preserve"> STP-CAT.5e 4P-24AWG㎟-C</v>
      </c>
    </row>
    <row r="933" spans="1:52" s="4" customFormat="1" ht="25" hidden="1" customHeight="1">
      <c r="A933" s="60" t="str">
        <f t="shared" si="163"/>
        <v>X</v>
      </c>
      <c r="B933" s="60" t="e">
        <f t="shared" si="170"/>
        <v>#REF!</v>
      </c>
      <c r="C933" s="55" t="str">
        <f t="shared" si="166"/>
        <v>T-SOFC507-03</v>
      </c>
      <c r="D933" s="18" t="s">
        <v>657</v>
      </c>
      <c r="E933" s="51"/>
      <c r="F933" s="20" t="s">
        <v>579</v>
      </c>
      <c r="G933" s="17" t="s">
        <v>581</v>
      </c>
      <c r="H933" s="18" t="s">
        <v>548</v>
      </c>
      <c r="I933" s="18"/>
      <c r="J933" s="18">
        <v>58</v>
      </c>
      <c r="K933" s="56">
        <f t="shared" si="167"/>
        <v>6.5</v>
      </c>
      <c r="L933" s="56">
        <f t="shared" si="168"/>
        <v>33.19</v>
      </c>
      <c r="M933" s="140"/>
      <c r="N933" s="140"/>
      <c r="O933" s="18"/>
      <c r="P933" s="18"/>
      <c r="Q933" s="18"/>
      <c r="R933" s="17" t="s">
        <v>1333</v>
      </c>
      <c r="S933" s="17" t="s">
        <v>385</v>
      </c>
      <c r="T933" s="17" t="s">
        <v>1352</v>
      </c>
      <c r="U933" s="17" t="s">
        <v>1333</v>
      </c>
      <c r="V933" s="17" t="s">
        <v>372</v>
      </c>
      <c r="W933" s="17" t="s">
        <v>1311</v>
      </c>
      <c r="X933" s="17" t="str">
        <f t="shared" si="164"/>
        <v xml:space="preserve">-                                    </v>
      </c>
      <c r="Y933" s="17" t="s">
        <v>1858</v>
      </c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40"/>
      <c r="AT933" s="33" t="s">
        <v>809</v>
      </c>
      <c r="AU933" s="33" t="s">
        <v>956</v>
      </c>
      <c r="AV933" s="36" t="s">
        <v>1016</v>
      </c>
      <c r="AW933" s="33" t="str">
        <f t="shared" si="169"/>
        <v>T-SOFC507-03</v>
      </c>
      <c r="AX933" s="33" t="s">
        <v>956</v>
      </c>
      <c r="AZ933" s="81" t="str">
        <f t="shared" si="165"/>
        <v xml:space="preserve"> STP-CAT.5e 4P-24AWG㎟-C</v>
      </c>
    </row>
    <row r="934" spans="1:52" s="4" customFormat="1" ht="25" hidden="1" customHeight="1">
      <c r="A934" s="60" t="str">
        <f t="shared" si="163"/>
        <v>X</v>
      </c>
      <c r="B934" s="60" t="e">
        <f t="shared" si="170"/>
        <v>#REF!</v>
      </c>
      <c r="C934" s="55" t="str">
        <f t="shared" si="166"/>
        <v>T-SOFC507-04</v>
      </c>
      <c r="D934" s="18" t="s">
        <v>657</v>
      </c>
      <c r="E934" s="51"/>
      <c r="F934" s="20" t="s">
        <v>579</v>
      </c>
      <c r="G934" s="17" t="s">
        <v>581</v>
      </c>
      <c r="H934" s="18" t="s">
        <v>548</v>
      </c>
      <c r="I934" s="18"/>
      <c r="J934" s="18">
        <v>58</v>
      </c>
      <c r="K934" s="56">
        <f t="shared" si="167"/>
        <v>6.5</v>
      </c>
      <c r="L934" s="56">
        <f t="shared" si="168"/>
        <v>33.19</v>
      </c>
      <c r="M934" s="140"/>
      <c r="N934" s="140"/>
      <c r="O934" s="18"/>
      <c r="P934" s="18"/>
      <c r="Q934" s="18"/>
      <c r="R934" s="17" t="s">
        <v>1333</v>
      </c>
      <c r="S934" s="17" t="s">
        <v>385</v>
      </c>
      <c r="T934" s="17" t="s">
        <v>1352</v>
      </c>
      <c r="U934" s="17" t="s">
        <v>1333</v>
      </c>
      <c r="V934" s="17" t="s">
        <v>372</v>
      </c>
      <c r="W934" s="17" t="s">
        <v>1311</v>
      </c>
      <c r="X934" s="17" t="str">
        <f t="shared" si="164"/>
        <v xml:space="preserve">-                                    </v>
      </c>
      <c r="Y934" s="17" t="s">
        <v>1858</v>
      </c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40"/>
      <c r="AT934" s="33" t="s">
        <v>809</v>
      </c>
      <c r="AU934" s="33" t="s">
        <v>956</v>
      </c>
      <c r="AV934" s="36" t="s">
        <v>1021</v>
      </c>
      <c r="AW934" s="33" t="str">
        <f t="shared" si="169"/>
        <v>T-SOFC507-04</v>
      </c>
      <c r="AX934" s="33" t="s">
        <v>956</v>
      </c>
      <c r="AZ934" s="81" t="str">
        <f t="shared" si="165"/>
        <v xml:space="preserve"> STP-CAT.5e 4P-24AWG㎟-C</v>
      </c>
    </row>
    <row r="935" spans="1:52" s="4" customFormat="1" ht="25" hidden="1" customHeight="1">
      <c r="A935" s="60" t="str">
        <f t="shared" ref="A935:A998" si="171">IFERROR(IF(MATCH($A$18,Y935:AQ935,0),"O","X"),"X")</f>
        <v>X</v>
      </c>
      <c r="B935" s="60" t="e">
        <f t="shared" si="170"/>
        <v>#REF!</v>
      </c>
      <c r="C935" s="55" t="str">
        <f t="shared" si="166"/>
        <v>T-SOFC507-05</v>
      </c>
      <c r="D935" s="18" t="s">
        <v>657</v>
      </c>
      <c r="E935" s="51"/>
      <c r="F935" s="20" t="s">
        <v>579</v>
      </c>
      <c r="G935" s="17" t="s">
        <v>581</v>
      </c>
      <c r="H935" s="18" t="s">
        <v>548</v>
      </c>
      <c r="I935" s="18"/>
      <c r="J935" s="18">
        <v>58</v>
      </c>
      <c r="K935" s="56">
        <f t="shared" si="167"/>
        <v>6.5</v>
      </c>
      <c r="L935" s="56">
        <f t="shared" si="168"/>
        <v>33.19</v>
      </c>
      <c r="M935" s="139"/>
      <c r="N935" s="139"/>
      <c r="O935" s="18"/>
      <c r="P935" s="18"/>
      <c r="Q935" s="18"/>
      <c r="R935" s="17" t="s">
        <v>1333</v>
      </c>
      <c r="S935" s="17" t="s">
        <v>385</v>
      </c>
      <c r="T935" s="17" t="s">
        <v>1352</v>
      </c>
      <c r="U935" s="17" t="s">
        <v>1333</v>
      </c>
      <c r="V935" s="17" t="s">
        <v>372</v>
      </c>
      <c r="W935" s="17" t="s">
        <v>1311</v>
      </c>
      <c r="X935" s="17" t="str">
        <f t="shared" ref="X935:X998" si="172">IF(Y935="","",CONCATENATE(Y935,"  ",Z935,"  ",AA935,"  ",AB935,"  ",AC935,"  ",AD935,"  ",AE935,"  ",AF935,"  ",AG935,"  ",AH935,"  ",AI935,"  ",AJ935,"  ",AK935,"  ",AL935,"  ",AM935,"  ",AN935,"  ",AO935,"  ",AP935,"  ",AQ935))</f>
        <v xml:space="preserve">-                                    </v>
      </c>
      <c r="Y935" s="17" t="s">
        <v>1858</v>
      </c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40"/>
      <c r="AT935" s="33" t="s">
        <v>809</v>
      </c>
      <c r="AU935" s="33" t="s">
        <v>956</v>
      </c>
      <c r="AV935" s="36" t="s">
        <v>1022</v>
      </c>
      <c r="AW935" s="33" t="str">
        <f t="shared" si="169"/>
        <v>T-SOFC507-05</v>
      </c>
      <c r="AX935" s="33" t="s">
        <v>956</v>
      </c>
      <c r="AZ935" s="81" t="str">
        <f t="shared" ref="AZ935:AZ998" si="173">IF(F935="","",CONCATENATE(E935," ",F935," ",G935,"-",H935,"㎟","-",D935))</f>
        <v xml:space="preserve"> STP-CAT.5e 4P-24AWG㎟-C</v>
      </c>
    </row>
    <row r="936" spans="1:52" s="4" customFormat="1" ht="25" hidden="1" customHeight="1">
      <c r="A936" s="60" t="str">
        <f t="shared" si="171"/>
        <v>X</v>
      </c>
      <c r="B936" s="60" t="e">
        <f t="shared" si="170"/>
        <v>#REF!</v>
      </c>
      <c r="C936" s="55" t="str">
        <f t="shared" si="166"/>
        <v>T-SOFC508-01</v>
      </c>
      <c r="D936" s="18" t="s">
        <v>659</v>
      </c>
      <c r="E936" s="51"/>
      <c r="F936" s="20" t="s">
        <v>579</v>
      </c>
      <c r="G936" s="17" t="s">
        <v>16</v>
      </c>
      <c r="H936" s="18" t="s">
        <v>580</v>
      </c>
      <c r="I936" s="18"/>
      <c r="J936" s="18">
        <v>65</v>
      </c>
      <c r="K936" s="56">
        <f t="shared" si="167"/>
        <v>6.5</v>
      </c>
      <c r="L936" s="56">
        <f t="shared" si="168"/>
        <v>33.19</v>
      </c>
      <c r="M936" s="138" t="s">
        <v>1711</v>
      </c>
      <c r="N936" s="138">
        <v>32</v>
      </c>
      <c r="O936" s="18"/>
      <c r="P936" s="18"/>
      <c r="Q936" s="18"/>
      <c r="R936" s="17" t="s">
        <v>1333</v>
      </c>
      <c r="S936" s="17" t="s">
        <v>385</v>
      </c>
      <c r="T936" s="17" t="s">
        <v>1352</v>
      </c>
      <c r="U936" s="17" t="s">
        <v>1333</v>
      </c>
      <c r="V936" s="17" t="s">
        <v>376</v>
      </c>
      <c r="W936" s="17" t="s">
        <v>1312</v>
      </c>
      <c r="X936" s="17" t="str">
        <f t="shared" si="172"/>
        <v xml:space="preserve">-                                    </v>
      </c>
      <c r="Y936" s="17" t="s">
        <v>1858</v>
      </c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40"/>
      <c r="AT936" s="33" t="s">
        <v>809</v>
      </c>
      <c r="AU936" s="33" t="s">
        <v>957</v>
      </c>
      <c r="AV936" s="36" t="s">
        <v>1014</v>
      </c>
      <c r="AW936" s="33" t="str">
        <f t="shared" si="169"/>
        <v>T-SOFC508-01</v>
      </c>
      <c r="AX936" s="33" t="s">
        <v>957</v>
      </c>
      <c r="AZ936" s="81" t="str">
        <f t="shared" si="173"/>
        <v xml:space="preserve"> STP-CAT.5e 4P-24AWG㎟-C</v>
      </c>
    </row>
    <row r="937" spans="1:52" s="4" customFormat="1" ht="25" hidden="1" customHeight="1">
      <c r="A937" s="60" t="str">
        <f t="shared" si="171"/>
        <v>X</v>
      </c>
      <c r="B937" s="60" t="e">
        <f t="shared" si="170"/>
        <v>#REF!</v>
      </c>
      <c r="C937" s="55" t="str">
        <f t="shared" si="166"/>
        <v>T-SOFC508-02</v>
      </c>
      <c r="D937" s="18" t="s">
        <v>657</v>
      </c>
      <c r="E937" s="51"/>
      <c r="F937" s="20" t="s">
        <v>579</v>
      </c>
      <c r="G937" s="17" t="s">
        <v>581</v>
      </c>
      <c r="H937" s="18" t="s">
        <v>548</v>
      </c>
      <c r="I937" s="18"/>
      <c r="J937" s="18">
        <v>65</v>
      </c>
      <c r="K937" s="56">
        <f t="shared" si="167"/>
        <v>6.5</v>
      </c>
      <c r="L937" s="56">
        <f t="shared" si="168"/>
        <v>33.19</v>
      </c>
      <c r="M937" s="140"/>
      <c r="N937" s="140"/>
      <c r="O937" s="18"/>
      <c r="P937" s="18"/>
      <c r="Q937" s="18"/>
      <c r="R937" s="17" t="s">
        <v>1333</v>
      </c>
      <c r="S937" s="17" t="s">
        <v>385</v>
      </c>
      <c r="T937" s="17" t="s">
        <v>1352</v>
      </c>
      <c r="U937" s="17" t="s">
        <v>1333</v>
      </c>
      <c r="V937" s="17" t="s">
        <v>376</v>
      </c>
      <c r="W937" s="17" t="s">
        <v>1312</v>
      </c>
      <c r="X937" s="17" t="str">
        <f t="shared" si="172"/>
        <v xml:space="preserve">-                                    </v>
      </c>
      <c r="Y937" s="17" t="s">
        <v>1858</v>
      </c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40"/>
      <c r="AT937" s="33" t="s">
        <v>809</v>
      </c>
      <c r="AU937" s="33" t="s">
        <v>957</v>
      </c>
      <c r="AV937" s="36" t="s">
        <v>1015</v>
      </c>
      <c r="AW937" s="33" t="str">
        <f t="shared" si="169"/>
        <v>T-SOFC508-02</v>
      </c>
      <c r="AX937" s="33" t="s">
        <v>957</v>
      </c>
      <c r="AZ937" s="81" t="str">
        <f t="shared" si="173"/>
        <v xml:space="preserve"> STP-CAT.5e 4P-24AWG㎟-C</v>
      </c>
    </row>
    <row r="938" spans="1:52" s="4" customFormat="1" ht="25" hidden="1" customHeight="1">
      <c r="A938" s="60" t="str">
        <f t="shared" si="171"/>
        <v>X</v>
      </c>
      <c r="B938" s="60" t="e">
        <f t="shared" si="170"/>
        <v>#REF!</v>
      </c>
      <c r="C938" s="55" t="str">
        <f t="shared" ref="C938:C1001" si="174">AW938</f>
        <v>T-SOFC508-03</v>
      </c>
      <c r="D938" s="18" t="s">
        <v>657</v>
      </c>
      <c r="E938" s="51"/>
      <c r="F938" s="20" t="s">
        <v>579</v>
      </c>
      <c r="G938" s="17" t="s">
        <v>581</v>
      </c>
      <c r="H938" s="18" t="s">
        <v>548</v>
      </c>
      <c r="I938" s="18"/>
      <c r="J938" s="18">
        <v>65</v>
      </c>
      <c r="K938" s="56">
        <f t="shared" ref="K938:K1001" si="175">IF(AZ938="","",(VLOOKUP(AZ938,cable,2,FALSE)))</f>
        <v>6.5</v>
      </c>
      <c r="L938" s="56">
        <f t="shared" ref="L938:L1001" si="176">ROUNDUP(PI()*((K938/2)*(K938/2)),2)</f>
        <v>33.19</v>
      </c>
      <c r="M938" s="140"/>
      <c r="N938" s="140"/>
      <c r="O938" s="18"/>
      <c r="P938" s="18"/>
      <c r="Q938" s="18"/>
      <c r="R938" s="17" t="s">
        <v>1333</v>
      </c>
      <c r="S938" s="17" t="s">
        <v>385</v>
      </c>
      <c r="T938" s="17" t="s">
        <v>1352</v>
      </c>
      <c r="U938" s="17" t="s">
        <v>1333</v>
      </c>
      <c r="V938" s="17" t="s">
        <v>376</v>
      </c>
      <c r="W938" s="17" t="s">
        <v>1312</v>
      </c>
      <c r="X938" s="17" t="str">
        <f t="shared" si="172"/>
        <v xml:space="preserve">-                                    </v>
      </c>
      <c r="Y938" s="17" t="s">
        <v>1858</v>
      </c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40"/>
      <c r="AT938" s="33" t="s">
        <v>809</v>
      </c>
      <c r="AU938" s="33" t="s">
        <v>957</v>
      </c>
      <c r="AV938" s="36" t="s">
        <v>1016</v>
      </c>
      <c r="AW938" s="33" t="str">
        <f t="shared" si="169"/>
        <v>T-SOFC508-03</v>
      </c>
      <c r="AX938" s="33" t="s">
        <v>957</v>
      </c>
      <c r="AZ938" s="81" t="str">
        <f t="shared" si="173"/>
        <v xml:space="preserve"> STP-CAT.5e 4P-24AWG㎟-C</v>
      </c>
    </row>
    <row r="939" spans="1:52" s="4" customFormat="1" ht="25" hidden="1" customHeight="1">
      <c r="A939" s="60" t="str">
        <f t="shared" si="171"/>
        <v>X</v>
      </c>
      <c r="B939" s="60" t="e">
        <f t="shared" si="170"/>
        <v>#REF!</v>
      </c>
      <c r="C939" s="55" t="str">
        <f t="shared" si="174"/>
        <v>T-SOFC508-04</v>
      </c>
      <c r="D939" s="18" t="s">
        <v>657</v>
      </c>
      <c r="E939" s="51"/>
      <c r="F939" s="20" t="s">
        <v>579</v>
      </c>
      <c r="G939" s="17" t="s">
        <v>581</v>
      </c>
      <c r="H939" s="18" t="s">
        <v>548</v>
      </c>
      <c r="I939" s="18"/>
      <c r="J939" s="18">
        <v>65</v>
      </c>
      <c r="K939" s="56">
        <f t="shared" si="175"/>
        <v>6.5</v>
      </c>
      <c r="L939" s="56">
        <f t="shared" si="176"/>
        <v>33.19</v>
      </c>
      <c r="M939" s="140"/>
      <c r="N939" s="140"/>
      <c r="O939" s="18"/>
      <c r="P939" s="18"/>
      <c r="Q939" s="18"/>
      <c r="R939" s="17" t="s">
        <v>1333</v>
      </c>
      <c r="S939" s="17" t="s">
        <v>385</v>
      </c>
      <c r="T939" s="17" t="s">
        <v>1352</v>
      </c>
      <c r="U939" s="17" t="s">
        <v>1333</v>
      </c>
      <c r="V939" s="17" t="s">
        <v>376</v>
      </c>
      <c r="W939" s="17" t="s">
        <v>1312</v>
      </c>
      <c r="X939" s="17" t="str">
        <f t="shared" si="172"/>
        <v xml:space="preserve">-                                    </v>
      </c>
      <c r="Y939" s="17" t="s">
        <v>1858</v>
      </c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40"/>
      <c r="AT939" s="33" t="s">
        <v>809</v>
      </c>
      <c r="AU939" s="33" t="s">
        <v>957</v>
      </c>
      <c r="AV939" s="36" t="s">
        <v>1021</v>
      </c>
      <c r="AW939" s="33" t="str">
        <f t="shared" si="169"/>
        <v>T-SOFC508-04</v>
      </c>
      <c r="AX939" s="33" t="s">
        <v>957</v>
      </c>
      <c r="AZ939" s="81" t="str">
        <f t="shared" si="173"/>
        <v xml:space="preserve"> STP-CAT.5e 4P-24AWG㎟-C</v>
      </c>
    </row>
    <row r="940" spans="1:52" s="4" customFormat="1" ht="25" hidden="1" customHeight="1">
      <c r="A940" s="60" t="str">
        <f t="shared" si="171"/>
        <v>X</v>
      </c>
      <c r="B940" s="60" t="e">
        <f t="shared" si="170"/>
        <v>#REF!</v>
      </c>
      <c r="C940" s="55" t="str">
        <f t="shared" si="174"/>
        <v>T-SOFC508-05</v>
      </c>
      <c r="D940" s="18" t="s">
        <v>657</v>
      </c>
      <c r="E940" s="51"/>
      <c r="F940" s="20" t="s">
        <v>579</v>
      </c>
      <c r="G940" s="17" t="s">
        <v>581</v>
      </c>
      <c r="H940" s="18" t="s">
        <v>548</v>
      </c>
      <c r="I940" s="18"/>
      <c r="J940" s="18">
        <v>65</v>
      </c>
      <c r="K940" s="56">
        <f t="shared" si="175"/>
        <v>6.5</v>
      </c>
      <c r="L940" s="56">
        <f t="shared" si="176"/>
        <v>33.19</v>
      </c>
      <c r="M940" s="139"/>
      <c r="N940" s="139"/>
      <c r="O940" s="18"/>
      <c r="P940" s="18"/>
      <c r="Q940" s="18"/>
      <c r="R940" s="17" t="s">
        <v>1333</v>
      </c>
      <c r="S940" s="17" t="s">
        <v>385</v>
      </c>
      <c r="T940" s="17" t="s">
        <v>1352</v>
      </c>
      <c r="U940" s="17" t="s">
        <v>1333</v>
      </c>
      <c r="V940" s="17" t="s">
        <v>376</v>
      </c>
      <c r="W940" s="17" t="s">
        <v>1312</v>
      </c>
      <c r="X940" s="17" t="str">
        <f t="shared" si="172"/>
        <v xml:space="preserve">-                                    </v>
      </c>
      <c r="Y940" s="17" t="s">
        <v>1858</v>
      </c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40"/>
      <c r="AT940" s="33" t="s">
        <v>809</v>
      </c>
      <c r="AU940" s="33" t="s">
        <v>957</v>
      </c>
      <c r="AV940" s="36" t="s">
        <v>1022</v>
      </c>
      <c r="AW940" s="33" t="str">
        <f t="shared" si="169"/>
        <v>T-SOFC508-05</v>
      </c>
      <c r="AX940" s="33" t="s">
        <v>957</v>
      </c>
      <c r="AZ940" s="81" t="str">
        <f t="shared" si="173"/>
        <v xml:space="preserve"> STP-CAT.5e 4P-24AWG㎟-C</v>
      </c>
    </row>
    <row r="941" spans="1:52" s="4" customFormat="1" ht="25" hidden="1" customHeight="1">
      <c r="A941" s="60" t="str">
        <f t="shared" si="171"/>
        <v>X</v>
      </c>
      <c r="B941" s="60" t="e">
        <f t="shared" si="170"/>
        <v>#REF!</v>
      </c>
      <c r="C941" s="55" t="str">
        <f t="shared" si="174"/>
        <v>T-SOFC509-01</v>
      </c>
      <c r="D941" s="18" t="s">
        <v>657</v>
      </c>
      <c r="E941" s="51"/>
      <c r="F941" s="20" t="s">
        <v>579</v>
      </c>
      <c r="G941" s="17" t="s">
        <v>16</v>
      </c>
      <c r="H941" s="18" t="s">
        <v>580</v>
      </c>
      <c r="I941" s="18"/>
      <c r="J941" s="18">
        <v>72</v>
      </c>
      <c r="K941" s="56">
        <f t="shared" si="175"/>
        <v>6.5</v>
      </c>
      <c r="L941" s="56">
        <f t="shared" si="176"/>
        <v>33.19</v>
      </c>
      <c r="M941" s="138" t="s">
        <v>1712</v>
      </c>
      <c r="N941" s="138">
        <v>34</v>
      </c>
      <c r="O941" s="18"/>
      <c r="P941" s="18"/>
      <c r="Q941" s="18"/>
      <c r="R941" s="17" t="s">
        <v>1333</v>
      </c>
      <c r="S941" s="17" t="s">
        <v>385</v>
      </c>
      <c r="T941" s="17" t="s">
        <v>1352</v>
      </c>
      <c r="U941" s="17" t="s">
        <v>1333</v>
      </c>
      <c r="V941" s="17" t="s">
        <v>379</v>
      </c>
      <c r="W941" s="17" t="s">
        <v>1313</v>
      </c>
      <c r="X941" s="17" t="str">
        <f t="shared" si="172"/>
        <v xml:space="preserve">-                                    </v>
      </c>
      <c r="Y941" s="17" t="s">
        <v>1858</v>
      </c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40"/>
      <c r="AT941" s="33" t="s">
        <v>809</v>
      </c>
      <c r="AU941" s="33" t="s">
        <v>958</v>
      </c>
      <c r="AV941" s="36" t="s">
        <v>1014</v>
      </c>
      <c r="AW941" s="33" t="str">
        <f t="shared" si="169"/>
        <v>T-SOFC509-01</v>
      </c>
      <c r="AX941" s="33" t="s">
        <v>958</v>
      </c>
      <c r="AZ941" s="81" t="str">
        <f t="shared" si="173"/>
        <v xml:space="preserve"> STP-CAT.5e 4P-24AWG㎟-C</v>
      </c>
    </row>
    <row r="942" spans="1:52" s="4" customFormat="1" ht="25" hidden="1" customHeight="1">
      <c r="A942" s="60" t="str">
        <f t="shared" si="171"/>
        <v>X</v>
      </c>
      <c r="B942" s="60" t="e">
        <f t="shared" si="170"/>
        <v>#REF!</v>
      </c>
      <c r="C942" s="55" t="str">
        <f t="shared" si="174"/>
        <v>T-SOFC509-02</v>
      </c>
      <c r="D942" s="18" t="s">
        <v>657</v>
      </c>
      <c r="E942" s="51"/>
      <c r="F942" s="20" t="s">
        <v>579</v>
      </c>
      <c r="G942" s="17" t="s">
        <v>581</v>
      </c>
      <c r="H942" s="18" t="s">
        <v>548</v>
      </c>
      <c r="I942" s="18"/>
      <c r="J942" s="18">
        <v>72</v>
      </c>
      <c r="K942" s="56">
        <f t="shared" si="175"/>
        <v>6.5</v>
      </c>
      <c r="L942" s="56">
        <f t="shared" si="176"/>
        <v>33.19</v>
      </c>
      <c r="M942" s="140"/>
      <c r="N942" s="140"/>
      <c r="O942" s="18"/>
      <c r="P942" s="18"/>
      <c r="Q942" s="18"/>
      <c r="R942" s="17" t="s">
        <v>1333</v>
      </c>
      <c r="S942" s="17" t="s">
        <v>385</v>
      </c>
      <c r="T942" s="17" t="s">
        <v>1352</v>
      </c>
      <c r="U942" s="17" t="s">
        <v>1333</v>
      </c>
      <c r="V942" s="17" t="s">
        <v>379</v>
      </c>
      <c r="W942" s="17" t="s">
        <v>1313</v>
      </c>
      <c r="X942" s="17" t="str">
        <f t="shared" si="172"/>
        <v xml:space="preserve">-                                    </v>
      </c>
      <c r="Y942" s="17" t="s">
        <v>1858</v>
      </c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40"/>
      <c r="AT942" s="33" t="s">
        <v>809</v>
      </c>
      <c r="AU942" s="33" t="s">
        <v>958</v>
      </c>
      <c r="AV942" s="36" t="s">
        <v>1015</v>
      </c>
      <c r="AW942" s="33" t="str">
        <f t="shared" si="169"/>
        <v>T-SOFC509-02</v>
      </c>
      <c r="AX942" s="33" t="s">
        <v>958</v>
      </c>
      <c r="AZ942" s="81" t="str">
        <f t="shared" si="173"/>
        <v xml:space="preserve"> STP-CAT.5e 4P-24AWG㎟-C</v>
      </c>
    </row>
    <row r="943" spans="1:52" s="4" customFormat="1" ht="25" hidden="1" customHeight="1">
      <c r="A943" s="60" t="str">
        <f t="shared" si="171"/>
        <v>X</v>
      </c>
      <c r="B943" s="60" t="e">
        <f t="shared" si="170"/>
        <v>#REF!</v>
      </c>
      <c r="C943" s="55" t="str">
        <f t="shared" si="174"/>
        <v>T-SOFC509-03</v>
      </c>
      <c r="D943" s="18" t="s">
        <v>657</v>
      </c>
      <c r="E943" s="51"/>
      <c r="F943" s="20" t="s">
        <v>579</v>
      </c>
      <c r="G943" s="17" t="s">
        <v>581</v>
      </c>
      <c r="H943" s="18" t="s">
        <v>548</v>
      </c>
      <c r="I943" s="18"/>
      <c r="J943" s="18">
        <v>72</v>
      </c>
      <c r="K943" s="56">
        <f t="shared" si="175"/>
        <v>6.5</v>
      </c>
      <c r="L943" s="56">
        <f t="shared" si="176"/>
        <v>33.19</v>
      </c>
      <c r="M943" s="140"/>
      <c r="N943" s="140"/>
      <c r="O943" s="18"/>
      <c r="P943" s="18"/>
      <c r="Q943" s="18"/>
      <c r="R943" s="17" t="s">
        <v>1333</v>
      </c>
      <c r="S943" s="17" t="s">
        <v>385</v>
      </c>
      <c r="T943" s="17" t="s">
        <v>1352</v>
      </c>
      <c r="U943" s="17" t="s">
        <v>1333</v>
      </c>
      <c r="V943" s="17" t="s">
        <v>379</v>
      </c>
      <c r="W943" s="17" t="s">
        <v>1313</v>
      </c>
      <c r="X943" s="17" t="str">
        <f t="shared" si="172"/>
        <v xml:space="preserve">-                                    </v>
      </c>
      <c r="Y943" s="17" t="s">
        <v>1858</v>
      </c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40"/>
      <c r="AT943" s="33" t="s">
        <v>809</v>
      </c>
      <c r="AU943" s="33" t="s">
        <v>958</v>
      </c>
      <c r="AV943" s="36" t="s">
        <v>1016</v>
      </c>
      <c r="AW943" s="33" t="str">
        <f t="shared" si="169"/>
        <v>T-SOFC509-03</v>
      </c>
      <c r="AX943" s="33" t="s">
        <v>958</v>
      </c>
      <c r="AZ943" s="81" t="str">
        <f t="shared" si="173"/>
        <v xml:space="preserve"> STP-CAT.5e 4P-24AWG㎟-C</v>
      </c>
    </row>
    <row r="944" spans="1:52" s="4" customFormat="1" ht="25" hidden="1" customHeight="1">
      <c r="A944" s="60" t="str">
        <f t="shared" si="171"/>
        <v>X</v>
      </c>
      <c r="B944" s="60" t="e">
        <f t="shared" si="170"/>
        <v>#REF!</v>
      </c>
      <c r="C944" s="55" t="str">
        <f t="shared" si="174"/>
        <v>T-SOFC509-04</v>
      </c>
      <c r="D944" s="18" t="s">
        <v>657</v>
      </c>
      <c r="E944" s="51"/>
      <c r="F944" s="20" t="s">
        <v>579</v>
      </c>
      <c r="G944" s="17" t="s">
        <v>581</v>
      </c>
      <c r="H944" s="18" t="s">
        <v>548</v>
      </c>
      <c r="I944" s="18"/>
      <c r="J944" s="18">
        <v>72</v>
      </c>
      <c r="K944" s="56">
        <f t="shared" si="175"/>
        <v>6.5</v>
      </c>
      <c r="L944" s="56">
        <f t="shared" si="176"/>
        <v>33.19</v>
      </c>
      <c r="M944" s="140"/>
      <c r="N944" s="140"/>
      <c r="O944" s="18"/>
      <c r="P944" s="18"/>
      <c r="Q944" s="18"/>
      <c r="R944" s="17" t="s">
        <v>1333</v>
      </c>
      <c r="S944" s="17" t="s">
        <v>385</v>
      </c>
      <c r="T944" s="17" t="s">
        <v>1352</v>
      </c>
      <c r="U944" s="17" t="s">
        <v>1333</v>
      </c>
      <c r="V944" s="17" t="s">
        <v>379</v>
      </c>
      <c r="W944" s="17" t="s">
        <v>1313</v>
      </c>
      <c r="X944" s="17" t="str">
        <f t="shared" si="172"/>
        <v xml:space="preserve">-                                    </v>
      </c>
      <c r="Y944" s="17" t="s">
        <v>1858</v>
      </c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40"/>
      <c r="AT944" s="33" t="s">
        <v>809</v>
      </c>
      <c r="AU944" s="33" t="s">
        <v>958</v>
      </c>
      <c r="AV944" s="36" t="s">
        <v>1021</v>
      </c>
      <c r="AW944" s="33" t="str">
        <f t="shared" si="169"/>
        <v>T-SOFC509-04</v>
      </c>
      <c r="AX944" s="33" t="s">
        <v>958</v>
      </c>
      <c r="AZ944" s="81" t="str">
        <f t="shared" si="173"/>
        <v xml:space="preserve"> STP-CAT.5e 4P-24AWG㎟-C</v>
      </c>
    </row>
    <row r="945" spans="1:52" s="4" customFormat="1" ht="25" hidden="1" customHeight="1">
      <c r="A945" s="60" t="str">
        <f t="shared" si="171"/>
        <v>X</v>
      </c>
      <c r="B945" s="60" t="e">
        <f t="shared" si="170"/>
        <v>#REF!</v>
      </c>
      <c r="C945" s="55" t="str">
        <f t="shared" si="174"/>
        <v>T-SOFC509-05</v>
      </c>
      <c r="D945" s="18" t="s">
        <v>657</v>
      </c>
      <c r="E945" s="51"/>
      <c r="F945" s="20" t="s">
        <v>579</v>
      </c>
      <c r="G945" s="17" t="s">
        <v>581</v>
      </c>
      <c r="H945" s="18" t="s">
        <v>548</v>
      </c>
      <c r="I945" s="18"/>
      <c r="J945" s="18">
        <v>72</v>
      </c>
      <c r="K945" s="56">
        <f t="shared" si="175"/>
        <v>6.5</v>
      </c>
      <c r="L945" s="56">
        <f t="shared" si="176"/>
        <v>33.19</v>
      </c>
      <c r="M945" s="139"/>
      <c r="N945" s="139"/>
      <c r="O945" s="18"/>
      <c r="P945" s="18"/>
      <c r="Q945" s="18"/>
      <c r="R945" s="17" t="s">
        <v>1333</v>
      </c>
      <c r="S945" s="17" t="s">
        <v>385</v>
      </c>
      <c r="T945" s="17" t="s">
        <v>1352</v>
      </c>
      <c r="U945" s="17" t="s">
        <v>1333</v>
      </c>
      <c r="V945" s="17" t="s">
        <v>379</v>
      </c>
      <c r="W945" s="17" t="s">
        <v>1313</v>
      </c>
      <c r="X945" s="17" t="str">
        <f t="shared" si="172"/>
        <v xml:space="preserve">-                                    </v>
      </c>
      <c r="Y945" s="17" t="s">
        <v>1858</v>
      </c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40"/>
      <c r="AT945" s="33" t="s">
        <v>809</v>
      </c>
      <c r="AU945" s="33" t="s">
        <v>958</v>
      </c>
      <c r="AV945" s="36" t="s">
        <v>1022</v>
      </c>
      <c r="AW945" s="33" t="str">
        <f t="shared" si="169"/>
        <v>T-SOFC509-05</v>
      </c>
      <c r="AX945" s="33" t="s">
        <v>958</v>
      </c>
      <c r="AZ945" s="81" t="str">
        <f t="shared" si="173"/>
        <v xml:space="preserve"> STP-CAT.5e 4P-24AWG㎟-C</v>
      </c>
    </row>
    <row r="946" spans="1:52" s="4" customFormat="1" ht="25" hidden="1" customHeight="1">
      <c r="A946" s="60" t="str">
        <f t="shared" si="171"/>
        <v>X</v>
      </c>
      <c r="B946" s="60" t="e">
        <f t="shared" si="170"/>
        <v>#REF!</v>
      </c>
      <c r="C946" s="55" t="str">
        <f t="shared" si="174"/>
        <v>T-WDM501-01</v>
      </c>
      <c r="D946" s="18" t="s">
        <v>659</v>
      </c>
      <c r="E946" s="51"/>
      <c r="F946" s="20" t="s">
        <v>579</v>
      </c>
      <c r="G946" s="17" t="s">
        <v>581</v>
      </c>
      <c r="H946" s="18" t="s">
        <v>580</v>
      </c>
      <c r="I946" s="18"/>
      <c r="J946" s="18">
        <v>11</v>
      </c>
      <c r="K946" s="56">
        <f t="shared" si="175"/>
        <v>6.5</v>
      </c>
      <c r="L946" s="56">
        <f t="shared" si="176"/>
        <v>33.19</v>
      </c>
      <c r="M946" s="138" t="s">
        <v>1713</v>
      </c>
      <c r="N946" s="138">
        <v>8</v>
      </c>
      <c r="O946" s="18"/>
      <c r="P946" s="18"/>
      <c r="Q946" s="18"/>
      <c r="R946" s="17" t="s">
        <v>1333</v>
      </c>
      <c r="S946" s="17" t="s">
        <v>575</v>
      </c>
      <c r="T946" s="17" t="s">
        <v>1352</v>
      </c>
      <c r="U946" s="17" t="s">
        <v>1333</v>
      </c>
      <c r="V946" s="17" t="s">
        <v>597</v>
      </c>
      <c r="W946" s="17" t="s">
        <v>1342</v>
      </c>
      <c r="X946" s="17" t="str">
        <f t="shared" si="172"/>
        <v xml:space="preserve">-                                    </v>
      </c>
      <c r="Y946" s="17" t="s">
        <v>1858</v>
      </c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40"/>
      <c r="AT946" s="33" t="s">
        <v>809</v>
      </c>
      <c r="AU946" s="33" t="s">
        <v>959</v>
      </c>
      <c r="AV946" s="36" t="s">
        <v>1014</v>
      </c>
      <c r="AW946" s="33" t="str">
        <f t="shared" si="169"/>
        <v>T-WDM501-01</v>
      </c>
      <c r="AX946" s="33" t="s">
        <v>959</v>
      </c>
      <c r="AZ946" s="81" t="str">
        <f t="shared" si="173"/>
        <v xml:space="preserve"> STP-CAT.5e 4P-24AWG㎟-C</v>
      </c>
    </row>
    <row r="947" spans="1:52" s="4" customFormat="1" ht="25" hidden="1" customHeight="1">
      <c r="A947" s="60" t="str">
        <f t="shared" si="171"/>
        <v>X</v>
      </c>
      <c r="B947" s="60" t="e">
        <f t="shared" si="170"/>
        <v>#REF!</v>
      </c>
      <c r="C947" s="55" t="str">
        <f t="shared" si="174"/>
        <v>T-WDM501-02</v>
      </c>
      <c r="D947" s="18" t="s">
        <v>657</v>
      </c>
      <c r="E947" s="51"/>
      <c r="F947" s="20" t="s">
        <v>579</v>
      </c>
      <c r="G947" s="17" t="s">
        <v>581</v>
      </c>
      <c r="H947" s="18" t="s">
        <v>580</v>
      </c>
      <c r="I947" s="18"/>
      <c r="J947" s="18">
        <v>11</v>
      </c>
      <c r="K947" s="56">
        <f t="shared" si="175"/>
        <v>6.5</v>
      </c>
      <c r="L947" s="56">
        <f t="shared" si="176"/>
        <v>33.19</v>
      </c>
      <c r="M947" s="140"/>
      <c r="N947" s="140"/>
      <c r="O947" s="18"/>
      <c r="P947" s="18"/>
      <c r="Q947" s="18"/>
      <c r="R947" s="17" t="s">
        <v>1333</v>
      </c>
      <c r="S947" s="17" t="s">
        <v>575</v>
      </c>
      <c r="T947" s="17" t="s">
        <v>1352</v>
      </c>
      <c r="U947" s="17" t="s">
        <v>1333</v>
      </c>
      <c r="V947" s="17" t="s">
        <v>597</v>
      </c>
      <c r="W947" s="17" t="s">
        <v>1342</v>
      </c>
      <c r="X947" s="17" t="str">
        <f t="shared" si="172"/>
        <v xml:space="preserve">-                                    </v>
      </c>
      <c r="Y947" s="17" t="s">
        <v>1858</v>
      </c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40"/>
      <c r="AT947" s="33" t="s">
        <v>809</v>
      </c>
      <c r="AU947" s="33" t="s">
        <v>959</v>
      </c>
      <c r="AV947" s="36" t="s">
        <v>1015</v>
      </c>
      <c r="AW947" s="33" t="str">
        <f t="shared" si="169"/>
        <v>T-WDM501-02</v>
      </c>
      <c r="AX947" s="33" t="s">
        <v>959</v>
      </c>
      <c r="AZ947" s="81" t="str">
        <f t="shared" si="173"/>
        <v xml:space="preserve"> STP-CAT.5e 4P-24AWG㎟-C</v>
      </c>
    </row>
    <row r="948" spans="1:52" s="4" customFormat="1" ht="25" hidden="1" customHeight="1">
      <c r="A948" s="60" t="str">
        <f t="shared" si="171"/>
        <v>X</v>
      </c>
      <c r="B948" s="60" t="e">
        <f t="shared" si="170"/>
        <v>#REF!</v>
      </c>
      <c r="C948" s="55" t="str">
        <f t="shared" si="174"/>
        <v>T-WDM501-03</v>
      </c>
      <c r="D948" s="18" t="s">
        <v>659</v>
      </c>
      <c r="E948" s="51"/>
      <c r="F948" s="20" t="s">
        <v>579</v>
      </c>
      <c r="G948" s="17" t="s">
        <v>581</v>
      </c>
      <c r="H948" s="18" t="s">
        <v>580</v>
      </c>
      <c r="I948" s="18"/>
      <c r="J948" s="18">
        <v>11</v>
      </c>
      <c r="K948" s="56">
        <f t="shared" si="175"/>
        <v>6.5</v>
      </c>
      <c r="L948" s="56">
        <f t="shared" si="176"/>
        <v>33.19</v>
      </c>
      <c r="M948" s="139"/>
      <c r="N948" s="139"/>
      <c r="O948" s="18"/>
      <c r="P948" s="18"/>
      <c r="Q948" s="18"/>
      <c r="R948" s="17" t="s">
        <v>1333</v>
      </c>
      <c r="S948" s="17" t="s">
        <v>575</v>
      </c>
      <c r="T948" s="17" t="s">
        <v>1352</v>
      </c>
      <c r="U948" s="17" t="s">
        <v>1333</v>
      </c>
      <c r="V948" s="17" t="s">
        <v>597</v>
      </c>
      <c r="W948" s="17" t="s">
        <v>1342</v>
      </c>
      <c r="X948" s="17" t="str">
        <f t="shared" si="172"/>
        <v xml:space="preserve">-                                    </v>
      </c>
      <c r="Y948" s="17" t="s">
        <v>1858</v>
      </c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40"/>
      <c r="AT948" s="33" t="s">
        <v>809</v>
      </c>
      <c r="AU948" s="33" t="s">
        <v>959</v>
      </c>
      <c r="AV948" s="36" t="s">
        <v>1016</v>
      </c>
      <c r="AW948" s="33" t="str">
        <f t="shared" si="169"/>
        <v>T-WDM501-03</v>
      </c>
      <c r="AX948" s="33" t="s">
        <v>959</v>
      </c>
      <c r="AZ948" s="81" t="str">
        <f t="shared" si="173"/>
        <v xml:space="preserve"> STP-CAT.5e 4P-24AWG㎟-C</v>
      </c>
    </row>
    <row r="949" spans="1:52" s="4" customFormat="1" ht="25" hidden="1" customHeight="1">
      <c r="A949" s="60" t="str">
        <f t="shared" si="171"/>
        <v>X</v>
      </c>
      <c r="B949" s="60" t="e">
        <f t="shared" si="170"/>
        <v>#REF!</v>
      </c>
      <c r="C949" s="55" t="str">
        <f t="shared" si="174"/>
        <v>T-WDM502-01</v>
      </c>
      <c r="D949" s="18" t="s">
        <v>659</v>
      </c>
      <c r="E949" s="51"/>
      <c r="F949" s="20" t="s">
        <v>579</v>
      </c>
      <c r="G949" s="17" t="s">
        <v>581</v>
      </c>
      <c r="H949" s="18" t="s">
        <v>580</v>
      </c>
      <c r="I949" s="18"/>
      <c r="J949" s="18">
        <v>9</v>
      </c>
      <c r="K949" s="56">
        <f t="shared" si="175"/>
        <v>6.5</v>
      </c>
      <c r="L949" s="56">
        <f t="shared" si="176"/>
        <v>33.19</v>
      </c>
      <c r="M949" s="138" t="s">
        <v>1714</v>
      </c>
      <c r="N949" s="138">
        <v>6</v>
      </c>
      <c r="O949" s="18"/>
      <c r="P949" s="18"/>
      <c r="Q949" s="18"/>
      <c r="R949" s="17" t="s">
        <v>1333</v>
      </c>
      <c r="S949" s="17" t="s">
        <v>575</v>
      </c>
      <c r="T949" s="17" t="s">
        <v>1352</v>
      </c>
      <c r="U949" s="17" t="s">
        <v>1333</v>
      </c>
      <c r="V949" s="17" t="s">
        <v>598</v>
      </c>
      <c r="W949" s="17" t="s">
        <v>1343</v>
      </c>
      <c r="X949" s="17" t="str">
        <f t="shared" si="172"/>
        <v xml:space="preserve">-                                    </v>
      </c>
      <c r="Y949" s="17" t="s">
        <v>1858</v>
      </c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40"/>
      <c r="AT949" s="33" t="s">
        <v>809</v>
      </c>
      <c r="AU949" s="33" t="s">
        <v>960</v>
      </c>
      <c r="AV949" s="36" t="s">
        <v>1014</v>
      </c>
      <c r="AW949" s="33" t="str">
        <f t="shared" si="169"/>
        <v>T-WDM502-01</v>
      </c>
      <c r="AX949" s="33" t="s">
        <v>960</v>
      </c>
      <c r="AZ949" s="81" t="str">
        <f t="shared" si="173"/>
        <v xml:space="preserve"> STP-CAT.5e 4P-24AWG㎟-C</v>
      </c>
    </row>
    <row r="950" spans="1:52" s="4" customFormat="1" ht="25" hidden="1" customHeight="1">
      <c r="A950" s="60" t="str">
        <f t="shared" si="171"/>
        <v>X</v>
      </c>
      <c r="B950" s="60" t="e">
        <f t="shared" si="170"/>
        <v>#REF!</v>
      </c>
      <c r="C950" s="55" t="str">
        <f t="shared" si="174"/>
        <v>T-WDM502-02</v>
      </c>
      <c r="D950" s="18" t="s">
        <v>659</v>
      </c>
      <c r="E950" s="51"/>
      <c r="F950" s="20" t="s">
        <v>579</v>
      </c>
      <c r="G950" s="17" t="s">
        <v>581</v>
      </c>
      <c r="H950" s="18" t="s">
        <v>580</v>
      </c>
      <c r="I950" s="18"/>
      <c r="J950" s="18">
        <v>9</v>
      </c>
      <c r="K950" s="56">
        <f t="shared" si="175"/>
        <v>6.5</v>
      </c>
      <c r="L950" s="56">
        <f t="shared" si="176"/>
        <v>33.19</v>
      </c>
      <c r="M950" s="140"/>
      <c r="N950" s="140"/>
      <c r="O950" s="18"/>
      <c r="P950" s="18"/>
      <c r="Q950" s="18"/>
      <c r="R950" s="17" t="s">
        <v>1333</v>
      </c>
      <c r="S950" s="17" t="s">
        <v>575</v>
      </c>
      <c r="T950" s="17" t="s">
        <v>1352</v>
      </c>
      <c r="U950" s="17" t="s">
        <v>1333</v>
      </c>
      <c r="V950" s="17" t="s">
        <v>598</v>
      </c>
      <c r="W950" s="17" t="s">
        <v>1343</v>
      </c>
      <c r="X950" s="17" t="str">
        <f t="shared" si="172"/>
        <v xml:space="preserve">-                                    </v>
      </c>
      <c r="Y950" s="17" t="s">
        <v>1858</v>
      </c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40"/>
      <c r="AT950" s="33" t="s">
        <v>809</v>
      </c>
      <c r="AU950" s="33" t="s">
        <v>960</v>
      </c>
      <c r="AV950" s="36" t="s">
        <v>1015</v>
      </c>
      <c r="AW950" s="33" t="str">
        <f t="shared" si="169"/>
        <v>T-WDM502-02</v>
      </c>
      <c r="AX950" s="33" t="s">
        <v>960</v>
      </c>
      <c r="AZ950" s="81" t="str">
        <f t="shared" si="173"/>
        <v xml:space="preserve"> STP-CAT.5e 4P-24AWG㎟-C</v>
      </c>
    </row>
    <row r="951" spans="1:52" s="4" customFormat="1" ht="25" hidden="1" customHeight="1">
      <c r="A951" s="60" t="str">
        <f t="shared" si="171"/>
        <v>X</v>
      </c>
      <c r="B951" s="60" t="e">
        <f t="shared" si="170"/>
        <v>#REF!</v>
      </c>
      <c r="C951" s="55" t="str">
        <f t="shared" si="174"/>
        <v>T-WDM502-03</v>
      </c>
      <c r="D951" s="18" t="s">
        <v>659</v>
      </c>
      <c r="E951" s="51"/>
      <c r="F951" s="20" t="s">
        <v>579</v>
      </c>
      <c r="G951" s="17" t="s">
        <v>581</v>
      </c>
      <c r="H951" s="18" t="s">
        <v>580</v>
      </c>
      <c r="I951" s="18"/>
      <c r="J951" s="18">
        <v>9</v>
      </c>
      <c r="K951" s="56">
        <f t="shared" si="175"/>
        <v>6.5</v>
      </c>
      <c r="L951" s="56">
        <f t="shared" si="176"/>
        <v>33.19</v>
      </c>
      <c r="M951" s="139"/>
      <c r="N951" s="139"/>
      <c r="O951" s="18"/>
      <c r="P951" s="18"/>
      <c r="Q951" s="18"/>
      <c r="R951" s="17" t="s">
        <v>1333</v>
      </c>
      <c r="S951" s="17" t="s">
        <v>575</v>
      </c>
      <c r="T951" s="17" t="s">
        <v>1352</v>
      </c>
      <c r="U951" s="17" t="s">
        <v>1333</v>
      </c>
      <c r="V951" s="17" t="s">
        <v>598</v>
      </c>
      <c r="W951" s="17" t="s">
        <v>1343</v>
      </c>
      <c r="X951" s="17" t="str">
        <f t="shared" si="172"/>
        <v xml:space="preserve">-                                    </v>
      </c>
      <c r="Y951" s="17" t="s">
        <v>1858</v>
      </c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40"/>
      <c r="AT951" s="33" t="s">
        <v>809</v>
      </c>
      <c r="AU951" s="33" t="s">
        <v>960</v>
      </c>
      <c r="AV951" s="36" t="s">
        <v>1016</v>
      </c>
      <c r="AW951" s="33" t="str">
        <f t="shared" si="169"/>
        <v>T-WDM502-03</v>
      </c>
      <c r="AX951" s="33" t="s">
        <v>960</v>
      </c>
      <c r="AZ951" s="81" t="str">
        <f t="shared" si="173"/>
        <v xml:space="preserve"> STP-CAT.5e 4P-24AWG㎟-C</v>
      </c>
    </row>
    <row r="952" spans="1:52" s="4" customFormat="1" ht="25" hidden="1" customHeight="1">
      <c r="A952" s="60" t="str">
        <f t="shared" si="171"/>
        <v>X</v>
      </c>
      <c r="B952" s="60" t="e">
        <f t="shared" si="170"/>
        <v>#REF!</v>
      </c>
      <c r="C952" s="55" t="str">
        <f t="shared" si="174"/>
        <v>T-SOFC601-01</v>
      </c>
      <c r="D952" s="18" t="s">
        <v>659</v>
      </c>
      <c r="E952" s="51"/>
      <c r="F952" s="20" t="s">
        <v>579</v>
      </c>
      <c r="G952" s="17" t="s">
        <v>582</v>
      </c>
      <c r="H952" s="18" t="s">
        <v>580</v>
      </c>
      <c r="I952" s="18"/>
      <c r="J952" s="18">
        <v>16</v>
      </c>
      <c r="K952" s="56">
        <f t="shared" si="175"/>
        <v>6.5</v>
      </c>
      <c r="L952" s="56">
        <f t="shared" si="176"/>
        <v>33.19</v>
      </c>
      <c r="M952" s="138" t="s">
        <v>1715</v>
      </c>
      <c r="N952" s="138">
        <v>8</v>
      </c>
      <c r="O952" s="18"/>
      <c r="P952" s="18"/>
      <c r="Q952" s="18"/>
      <c r="R952" s="17" t="s">
        <v>1333</v>
      </c>
      <c r="S952" s="17" t="s">
        <v>577</v>
      </c>
      <c r="T952" s="17" t="s">
        <v>1353</v>
      </c>
      <c r="U952" s="17" t="s">
        <v>1333</v>
      </c>
      <c r="V952" s="17" t="s">
        <v>402</v>
      </c>
      <c r="W952" s="17" t="s">
        <v>1315</v>
      </c>
      <c r="X952" s="17" t="str">
        <f t="shared" si="172"/>
        <v xml:space="preserve">-                                    </v>
      </c>
      <c r="Y952" s="17" t="s">
        <v>1858</v>
      </c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40"/>
      <c r="AT952" s="33" t="s">
        <v>809</v>
      </c>
      <c r="AU952" s="33" t="s">
        <v>971</v>
      </c>
      <c r="AV952" s="36" t="s">
        <v>1014</v>
      </c>
      <c r="AW952" s="33" t="str">
        <f t="shared" si="169"/>
        <v>T-SOFC601-01</v>
      </c>
      <c r="AX952" s="33" t="s">
        <v>971</v>
      </c>
      <c r="AZ952" s="81" t="str">
        <f t="shared" si="173"/>
        <v xml:space="preserve"> STP-CAT.5e 4P-24AWG㎟-C</v>
      </c>
    </row>
    <row r="953" spans="1:52" s="4" customFormat="1" ht="25" hidden="1" customHeight="1">
      <c r="A953" s="60" t="str">
        <f t="shared" si="171"/>
        <v>X</v>
      </c>
      <c r="B953" s="60" t="e">
        <f t="shared" si="170"/>
        <v>#REF!</v>
      </c>
      <c r="C953" s="55" t="str">
        <f t="shared" si="174"/>
        <v>T-SOFC601-02</v>
      </c>
      <c r="D953" s="18" t="s">
        <v>657</v>
      </c>
      <c r="E953" s="51"/>
      <c r="F953" s="20" t="s">
        <v>579</v>
      </c>
      <c r="G953" s="17" t="s">
        <v>581</v>
      </c>
      <c r="H953" s="18" t="s">
        <v>548</v>
      </c>
      <c r="I953" s="18"/>
      <c r="J953" s="18">
        <v>16</v>
      </c>
      <c r="K953" s="56">
        <f t="shared" si="175"/>
        <v>6.5</v>
      </c>
      <c r="L953" s="56">
        <f t="shared" si="176"/>
        <v>33.19</v>
      </c>
      <c r="M953" s="140"/>
      <c r="N953" s="140"/>
      <c r="O953" s="18"/>
      <c r="P953" s="18"/>
      <c r="Q953" s="18"/>
      <c r="R953" s="17" t="s">
        <v>1333</v>
      </c>
      <c r="S953" s="17" t="s">
        <v>424</v>
      </c>
      <c r="T953" s="17" t="s">
        <v>1353</v>
      </c>
      <c r="U953" s="17" t="s">
        <v>1333</v>
      </c>
      <c r="V953" s="17" t="s">
        <v>402</v>
      </c>
      <c r="W953" s="17" t="s">
        <v>1315</v>
      </c>
      <c r="X953" s="17" t="str">
        <f t="shared" si="172"/>
        <v xml:space="preserve">-                                    </v>
      </c>
      <c r="Y953" s="17" t="s">
        <v>1858</v>
      </c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40"/>
      <c r="AT953" s="33" t="s">
        <v>809</v>
      </c>
      <c r="AU953" s="33" t="s">
        <v>971</v>
      </c>
      <c r="AV953" s="36" t="s">
        <v>1015</v>
      </c>
      <c r="AW953" s="33" t="str">
        <f t="shared" si="169"/>
        <v>T-SOFC601-02</v>
      </c>
      <c r="AX953" s="33" t="s">
        <v>971</v>
      </c>
      <c r="AZ953" s="81" t="str">
        <f t="shared" si="173"/>
        <v xml:space="preserve"> STP-CAT.5e 4P-24AWG㎟-C</v>
      </c>
    </row>
    <row r="954" spans="1:52" s="4" customFormat="1" ht="25" hidden="1" customHeight="1">
      <c r="A954" s="60" t="str">
        <f t="shared" si="171"/>
        <v>X</v>
      </c>
      <c r="B954" s="60" t="e">
        <f t="shared" si="170"/>
        <v>#REF!</v>
      </c>
      <c r="C954" s="55" t="str">
        <f t="shared" si="174"/>
        <v>T-SOFC601-03</v>
      </c>
      <c r="D954" s="18" t="s">
        <v>657</v>
      </c>
      <c r="E954" s="51"/>
      <c r="F954" s="20" t="s">
        <v>579</v>
      </c>
      <c r="G954" s="17" t="s">
        <v>581</v>
      </c>
      <c r="H954" s="18" t="s">
        <v>548</v>
      </c>
      <c r="I954" s="18"/>
      <c r="J954" s="18">
        <v>16</v>
      </c>
      <c r="K954" s="56">
        <f t="shared" si="175"/>
        <v>6.5</v>
      </c>
      <c r="L954" s="56">
        <f t="shared" si="176"/>
        <v>33.19</v>
      </c>
      <c r="M954" s="140"/>
      <c r="N954" s="140"/>
      <c r="O954" s="18"/>
      <c r="P954" s="18"/>
      <c r="Q954" s="18"/>
      <c r="R954" s="17" t="s">
        <v>1333</v>
      </c>
      <c r="S954" s="17" t="s">
        <v>424</v>
      </c>
      <c r="T954" s="17" t="s">
        <v>1353</v>
      </c>
      <c r="U954" s="17" t="s">
        <v>1333</v>
      </c>
      <c r="V954" s="17" t="s">
        <v>402</v>
      </c>
      <c r="W954" s="17" t="s">
        <v>1315</v>
      </c>
      <c r="X954" s="17" t="str">
        <f t="shared" si="172"/>
        <v xml:space="preserve">-                                    </v>
      </c>
      <c r="Y954" s="17" t="s">
        <v>1858</v>
      </c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40"/>
      <c r="AT954" s="33" t="s">
        <v>809</v>
      </c>
      <c r="AU954" s="33" t="s">
        <v>971</v>
      </c>
      <c r="AV954" s="36" t="s">
        <v>1016</v>
      </c>
      <c r="AW954" s="33" t="str">
        <f t="shared" si="169"/>
        <v>T-SOFC601-03</v>
      </c>
      <c r="AX954" s="33" t="s">
        <v>971</v>
      </c>
      <c r="AZ954" s="81" t="str">
        <f t="shared" si="173"/>
        <v xml:space="preserve"> STP-CAT.5e 4P-24AWG㎟-C</v>
      </c>
    </row>
    <row r="955" spans="1:52" s="4" customFormat="1" ht="25" hidden="1" customHeight="1">
      <c r="A955" s="60" t="str">
        <f t="shared" si="171"/>
        <v>X</v>
      </c>
      <c r="B955" s="60" t="e">
        <f t="shared" si="170"/>
        <v>#REF!</v>
      </c>
      <c r="C955" s="55" t="str">
        <f t="shared" si="174"/>
        <v>T-SOFC601-04</v>
      </c>
      <c r="D955" s="18" t="s">
        <v>657</v>
      </c>
      <c r="E955" s="51"/>
      <c r="F955" s="20" t="s">
        <v>579</v>
      </c>
      <c r="G955" s="17" t="s">
        <v>581</v>
      </c>
      <c r="H955" s="18" t="s">
        <v>548</v>
      </c>
      <c r="I955" s="18"/>
      <c r="J955" s="18">
        <v>16</v>
      </c>
      <c r="K955" s="56">
        <f t="shared" si="175"/>
        <v>6.5</v>
      </c>
      <c r="L955" s="56">
        <f t="shared" si="176"/>
        <v>33.19</v>
      </c>
      <c r="M955" s="140"/>
      <c r="N955" s="140"/>
      <c r="O955" s="18"/>
      <c r="P955" s="18"/>
      <c r="Q955" s="18"/>
      <c r="R955" s="17" t="s">
        <v>1333</v>
      </c>
      <c r="S955" s="17" t="s">
        <v>424</v>
      </c>
      <c r="T955" s="17" t="s">
        <v>1353</v>
      </c>
      <c r="U955" s="17" t="s">
        <v>1333</v>
      </c>
      <c r="V955" s="17" t="s">
        <v>402</v>
      </c>
      <c r="W955" s="17" t="s">
        <v>1315</v>
      </c>
      <c r="X955" s="17" t="str">
        <f t="shared" si="172"/>
        <v xml:space="preserve">-                                    </v>
      </c>
      <c r="Y955" s="17" t="s">
        <v>1858</v>
      </c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40"/>
      <c r="AT955" s="33" t="s">
        <v>809</v>
      </c>
      <c r="AU955" s="33" t="s">
        <v>971</v>
      </c>
      <c r="AV955" s="36" t="s">
        <v>1021</v>
      </c>
      <c r="AW955" s="33" t="str">
        <f t="shared" si="169"/>
        <v>T-SOFC601-04</v>
      </c>
      <c r="AX955" s="33" t="s">
        <v>971</v>
      </c>
      <c r="AZ955" s="81" t="str">
        <f t="shared" si="173"/>
        <v xml:space="preserve"> STP-CAT.5e 4P-24AWG㎟-C</v>
      </c>
    </row>
    <row r="956" spans="1:52" s="4" customFormat="1" ht="25" hidden="1" customHeight="1">
      <c r="A956" s="60" t="str">
        <f t="shared" si="171"/>
        <v>X</v>
      </c>
      <c r="B956" s="60" t="e">
        <f t="shared" si="170"/>
        <v>#REF!</v>
      </c>
      <c r="C956" s="55" t="str">
        <f t="shared" si="174"/>
        <v>T-SOFC601-05</v>
      </c>
      <c r="D956" s="18" t="s">
        <v>657</v>
      </c>
      <c r="E956" s="51"/>
      <c r="F956" s="20" t="s">
        <v>579</v>
      </c>
      <c r="G956" s="17" t="s">
        <v>581</v>
      </c>
      <c r="H956" s="18" t="s">
        <v>548</v>
      </c>
      <c r="I956" s="18"/>
      <c r="J956" s="18">
        <v>16</v>
      </c>
      <c r="K956" s="56">
        <f t="shared" si="175"/>
        <v>6.5</v>
      </c>
      <c r="L956" s="56">
        <f t="shared" si="176"/>
        <v>33.19</v>
      </c>
      <c r="M956" s="139"/>
      <c r="N956" s="139"/>
      <c r="O956" s="18"/>
      <c r="P956" s="18"/>
      <c r="Q956" s="18"/>
      <c r="R956" s="17" t="s">
        <v>1333</v>
      </c>
      <c r="S956" s="17" t="s">
        <v>424</v>
      </c>
      <c r="T956" s="17" t="s">
        <v>1353</v>
      </c>
      <c r="U956" s="17" t="s">
        <v>1333</v>
      </c>
      <c r="V956" s="17" t="s">
        <v>402</v>
      </c>
      <c r="W956" s="17" t="s">
        <v>1315</v>
      </c>
      <c r="X956" s="17" t="str">
        <f t="shared" si="172"/>
        <v xml:space="preserve">-                                    </v>
      </c>
      <c r="Y956" s="17" t="s">
        <v>1858</v>
      </c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40"/>
      <c r="AT956" s="33" t="s">
        <v>809</v>
      </c>
      <c r="AU956" s="33" t="s">
        <v>971</v>
      </c>
      <c r="AV956" s="36" t="s">
        <v>1022</v>
      </c>
      <c r="AW956" s="33" t="str">
        <f t="shared" si="169"/>
        <v>T-SOFC601-05</v>
      </c>
      <c r="AX956" s="33" t="s">
        <v>971</v>
      </c>
      <c r="AZ956" s="81" t="str">
        <f t="shared" si="173"/>
        <v xml:space="preserve"> STP-CAT.5e 4P-24AWG㎟-C</v>
      </c>
    </row>
    <row r="957" spans="1:52" s="4" customFormat="1" ht="25" hidden="1" customHeight="1">
      <c r="A957" s="60" t="str">
        <f t="shared" si="171"/>
        <v>X</v>
      </c>
      <c r="B957" s="60" t="e">
        <f t="shared" si="170"/>
        <v>#REF!</v>
      </c>
      <c r="C957" s="55" t="str">
        <f t="shared" si="174"/>
        <v>T-SOFC602-01</v>
      </c>
      <c r="D957" s="18" t="s">
        <v>659</v>
      </c>
      <c r="E957" s="51"/>
      <c r="F957" s="20" t="s">
        <v>579</v>
      </c>
      <c r="G957" s="17" t="s">
        <v>582</v>
      </c>
      <c r="H957" s="18" t="s">
        <v>580</v>
      </c>
      <c r="I957" s="18"/>
      <c r="J957" s="18">
        <v>23</v>
      </c>
      <c r="K957" s="56">
        <f t="shared" si="175"/>
        <v>6.5</v>
      </c>
      <c r="L957" s="56">
        <f t="shared" si="176"/>
        <v>33.19</v>
      </c>
      <c r="M957" s="138" t="s">
        <v>1716</v>
      </c>
      <c r="N957" s="138">
        <v>12</v>
      </c>
      <c r="O957" s="18"/>
      <c r="P957" s="18"/>
      <c r="Q957" s="18"/>
      <c r="R957" s="17" t="s">
        <v>1333</v>
      </c>
      <c r="S957" s="17" t="s">
        <v>577</v>
      </c>
      <c r="T957" s="17" t="s">
        <v>1353</v>
      </c>
      <c r="U957" s="17" t="s">
        <v>1333</v>
      </c>
      <c r="V957" s="17" t="s">
        <v>404</v>
      </c>
      <c r="W957" s="17" t="s">
        <v>1316</v>
      </c>
      <c r="X957" s="17" t="str">
        <f t="shared" si="172"/>
        <v xml:space="preserve">-                                    </v>
      </c>
      <c r="Y957" s="17" t="s">
        <v>1858</v>
      </c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40"/>
      <c r="AT957" s="33" t="s">
        <v>809</v>
      </c>
      <c r="AU957" s="33" t="s">
        <v>972</v>
      </c>
      <c r="AV957" s="36" t="s">
        <v>1014</v>
      </c>
      <c r="AW957" s="33" t="str">
        <f t="shared" si="169"/>
        <v>T-SOFC602-01</v>
      </c>
      <c r="AX957" s="33" t="s">
        <v>972</v>
      </c>
      <c r="AZ957" s="81" t="str">
        <f t="shared" si="173"/>
        <v xml:space="preserve"> STP-CAT.5e 4P-24AWG㎟-C</v>
      </c>
    </row>
    <row r="958" spans="1:52" s="4" customFormat="1" ht="25" hidden="1" customHeight="1">
      <c r="A958" s="60" t="str">
        <f t="shared" si="171"/>
        <v>X</v>
      </c>
      <c r="B958" s="60" t="e">
        <f t="shared" si="170"/>
        <v>#REF!</v>
      </c>
      <c r="C958" s="55" t="str">
        <f t="shared" si="174"/>
        <v>T-SOFC602-02</v>
      </c>
      <c r="D958" s="18" t="s">
        <v>657</v>
      </c>
      <c r="E958" s="51"/>
      <c r="F958" s="20" t="s">
        <v>579</v>
      </c>
      <c r="G958" s="17" t="s">
        <v>581</v>
      </c>
      <c r="H958" s="18" t="s">
        <v>548</v>
      </c>
      <c r="I958" s="18"/>
      <c r="J958" s="18">
        <v>23</v>
      </c>
      <c r="K958" s="56">
        <f t="shared" si="175"/>
        <v>6.5</v>
      </c>
      <c r="L958" s="56">
        <f t="shared" si="176"/>
        <v>33.19</v>
      </c>
      <c r="M958" s="140"/>
      <c r="N958" s="140"/>
      <c r="O958" s="18"/>
      <c r="P958" s="18"/>
      <c r="Q958" s="18"/>
      <c r="R958" s="17" t="s">
        <v>1333</v>
      </c>
      <c r="S958" s="17" t="s">
        <v>424</v>
      </c>
      <c r="T958" s="17" t="s">
        <v>1353</v>
      </c>
      <c r="U958" s="17" t="s">
        <v>1333</v>
      </c>
      <c r="V958" s="17" t="s">
        <v>404</v>
      </c>
      <c r="W958" s="17" t="s">
        <v>1316</v>
      </c>
      <c r="X958" s="17" t="str">
        <f t="shared" si="172"/>
        <v xml:space="preserve">-                                    </v>
      </c>
      <c r="Y958" s="17" t="s">
        <v>1858</v>
      </c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40"/>
      <c r="AT958" s="33" t="s">
        <v>809</v>
      </c>
      <c r="AU958" s="33" t="s">
        <v>972</v>
      </c>
      <c r="AV958" s="36" t="s">
        <v>1015</v>
      </c>
      <c r="AW958" s="33" t="str">
        <f t="shared" si="169"/>
        <v>T-SOFC602-02</v>
      </c>
      <c r="AX958" s="33" t="s">
        <v>972</v>
      </c>
      <c r="AZ958" s="81" t="str">
        <f t="shared" si="173"/>
        <v xml:space="preserve"> STP-CAT.5e 4P-24AWG㎟-C</v>
      </c>
    </row>
    <row r="959" spans="1:52" s="4" customFormat="1" ht="25" hidden="1" customHeight="1">
      <c r="A959" s="60" t="str">
        <f t="shared" si="171"/>
        <v>X</v>
      </c>
      <c r="B959" s="60" t="e">
        <f t="shared" si="170"/>
        <v>#REF!</v>
      </c>
      <c r="C959" s="55" t="str">
        <f t="shared" si="174"/>
        <v>T-SOFC602-03</v>
      </c>
      <c r="D959" s="18" t="s">
        <v>657</v>
      </c>
      <c r="E959" s="51"/>
      <c r="F959" s="20" t="s">
        <v>579</v>
      </c>
      <c r="G959" s="17" t="s">
        <v>581</v>
      </c>
      <c r="H959" s="18" t="s">
        <v>548</v>
      </c>
      <c r="I959" s="18"/>
      <c r="J959" s="18">
        <v>23</v>
      </c>
      <c r="K959" s="56">
        <f t="shared" si="175"/>
        <v>6.5</v>
      </c>
      <c r="L959" s="56">
        <f t="shared" si="176"/>
        <v>33.19</v>
      </c>
      <c r="M959" s="140"/>
      <c r="N959" s="140"/>
      <c r="O959" s="18"/>
      <c r="P959" s="18"/>
      <c r="Q959" s="18"/>
      <c r="R959" s="17" t="s">
        <v>1333</v>
      </c>
      <c r="S959" s="17" t="s">
        <v>424</v>
      </c>
      <c r="T959" s="17" t="s">
        <v>1353</v>
      </c>
      <c r="U959" s="17" t="s">
        <v>1333</v>
      </c>
      <c r="V959" s="17" t="s">
        <v>404</v>
      </c>
      <c r="W959" s="17" t="s">
        <v>1316</v>
      </c>
      <c r="X959" s="17" t="str">
        <f t="shared" si="172"/>
        <v xml:space="preserve">-                                    </v>
      </c>
      <c r="Y959" s="17" t="s">
        <v>1858</v>
      </c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40"/>
      <c r="AT959" s="33" t="s">
        <v>809</v>
      </c>
      <c r="AU959" s="33" t="s">
        <v>972</v>
      </c>
      <c r="AV959" s="36" t="s">
        <v>1016</v>
      </c>
      <c r="AW959" s="33" t="str">
        <f t="shared" si="169"/>
        <v>T-SOFC602-03</v>
      </c>
      <c r="AX959" s="33" t="s">
        <v>972</v>
      </c>
      <c r="AZ959" s="81" t="str">
        <f t="shared" si="173"/>
        <v xml:space="preserve"> STP-CAT.5e 4P-24AWG㎟-C</v>
      </c>
    </row>
    <row r="960" spans="1:52" s="4" customFormat="1" ht="25" hidden="1" customHeight="1">
      <c r="A960" s="60" t="str">
        <f t="shared" si="171"/>
        <v>X</v>
      </c>
      <c r="B960" s="60" t="e">
        <f t="shared" si="170"/>
        <v>#REF!</v>
      </c>
      <c r="C960" s="55" t="str">
        <f t="shared" si="174"/>
        <v>T-SOFC602-04</v>
      </c>
      <c r="D960" s="18" t="s">
        <v>657</v>
      </c>
      <c r="E960" s="51"/>
      <c r="F960" s="20" t="s">
        <v>579</v>
      </c>
      <c r="G960" s="17" t="s">
        <v>581</v>
      </c>
      <c r="H960" s="18" t="s">
        <v>548</v>
      </c>
      <c r="I960" s="18"/>
      <c r="J960" s="18">
        <v>23</v>
      </c>
      <c r="K960" s="56">
        <f t="shared" si="175"/>
        <v>6.5</v>
      </c>
      <c r="L960" s="56">
        <f t="shared" si="176"/>
        <v>33.19</v>
      </c>
      <c r="M960" s="140"/>
      <c r="N960" s="140"/>
      <c r="O960" s="18"/>
      <c r="P960" s="18"/>
      <c r="Q960" s="18"/>
      <c r="R960" s="17" t="s">
        <v>1333</v>
      </c>
      <c r="S960" s="17" t="s">
        <v>424</v>
      </c>
      <c r="T960" s="17" t="s">
        <v>1353</v>
      </c>
      <c r="U960" s="17" t="s">
        <v>1333</v>
      </c>
      <c r="V960" s="17" t="s">
        <v>404</v>
      </c>
      <c r="W960" s="17" t="s">
        <v>1316</v>
      </c>
      <c r="X960" s="17" t="str">
        <f t="shared" si="172"/>
        <v xml:space="preserve">-                                    </v>
      </c>
      <c r="Y960" s="17" t="s">
        <v>1858</v>
      </c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40"/>
      <c r="AT960" s="33" t="s">
        <v>809</v>
      </c>
      <c r="AU960" s="33" t="s">
        <v>972</v>
      </c>
      <c r="AV960" s="36" t="s">
        <v>1021</v>
      </c>
      <c r="AW960" s="33" t="str">
        <f t="shared" si="169"/>
        <v>T-SOFC602-04</v>
      </c>
      <c r="AX960" s="33" t="s">
        <v>972</v>
      </c>
      <c r="AZ960" s="81" t="str">
        <f t="shared" si="173"/>
        <v xml:space="preserve"> STP-CAT.5e 4P-24AWG㎟-C</v>
      </c>
    </row>
    <row r="961" spans="1:52" s="4" customFormat="1" ht="25" hidden="1" customHeight="1">
      <c r="A961" s="60" t="str">
        <f t="shared" si="171"/>
        <v>X</v>
      </c>
      <c r="B961" s="60" t="e">
        <f t="shared" si="170"/>
        <v>#REF!</v>
      </c>
      <c r="C961" s="55" t="str">
        <f t="shared" si="174"/>
        <v>T-SOFC602-05</v>
      </c>
      <c r="D961" s="18" t="s">
        <v>657</v>
      </c>
      <c r="E961" s="51"/>
      <c r="F961" s="20" t="s">
        <v>579</v>
      </c>
      <c r="G961" s="17" t="s">
        <v>581</v>
      </c>
      <c r="H961" s="18" t="s">
        <v>548</v>
      </c>
      <c r="I961" s="18"/>
      <c r="J961" s="18">
        <v>23</v>
      </c>
      <c r="K961" s="56">
        <f t="shared" si="175"/>
        <v>6.5</v>
      </c>
      <c r="L961" s="56">
        <f t="shared" si="176"/>
        <v>33.19</v>
      </c>
      <c r="M961" s="139"/>
      <c r="N961" s="139"/>
      <c r="O961" s="18"/>
      <c r="P961" s="18"/>
      <c r="Q961" s="18"/>
      <c r="R961" s="17" t="s">
        <v>1333</v>
      </c>
      <c r="S961" s="17" t="s">
        <v>424</v>
      </c>
      <c r="T961" s="17" t="s">
        <v>1353</v>
      </c>
      <c r="U961" s="17" t="s">
        <v>1333</v>
      </c>
      <c r="V961" s="17" t="s">
        <v>404</v>
      </c>
      <c r="W961" s="17" t="s">
        <v>1316</v>
      </c>
      <c r="X961" s="17" t="str">
        <f t="shared" si="172"/>
        <v xml:space="preserve">-                                    </v>
      </c>
      <c r="Y961" s="17" t="s">
        <v>1858</v>
      </c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40"/>
      <c r="AT961" s="33" t="s">
        <v>809</v>
      </c>
      <c r="AU961" s="33" t="s">
        <v>972</v>
      </c>
      <c r="AV961" s="36" t="s">
        <v>1022</v>
      </c>
      <c r="AW961" s="33" t="str">
        <f t="shared" si="169"/>
        <v>T-SOFC602-05</v>
      </c>
      <c r="AX961" s="33" t="s">
        <v>972</v>
      </c>
      <c r="AZ961" s="81" t="str">
        <f t="shared" si="173"/>
        <v xml:space="preserve"> STP-CAT.5e 4P-24AWG㎟-C</v>
      </c>
    </row>
    <row r="962" spans="1:52" s="4" customFormat="1" ht="25" hidden="1" customHeight="1">
      <c r="A962" s="60" t="str">
        <f t="shared" si="171"/>
        <v>X</v>
      </c>
      <c r="B962" s="60" t="e">
        <f t="shared" si="170"/>
        <v>#REF!</v>
      </c>
      <c r="C962" s="55" t="str">
        <f t="shared" si="174"/>
        <v>T-SOFC603-01</v>
      </c>
      <c r="D962" s="18" t="s">
        <v>659</v>
      </c>
      <c r="E962" s="51"/>
      <c r="F962" s="20" t="s">
        <v>579</v>
      </c>
      <c r="G962" s="17" t="s">
        <v>16</v>
      </c>
      <c r="H962" s="18" t="s">
        <v>580</v>
      </c>
      <c r="I962" s="18"/>
      <c r="J962" s="18">
        <v>30</v>
      </c>
      <c r="K962" s="56">
        <f t="shared" si="175"/>
        <v>6.5</v>
      </c>
      <c r="L962" s="56">
        <f t="shared" si="176"/>
        <v>33.19</v>
      </c>
      <c r="M962" s="138" t="s">
        <v>1717</v>
      </c>
      <c r="N962" s="138">
        <v>14</v>
      </c>
      <c r="O962" s="18"/>
      <c r="P962" s="18"/>
      <c r="Q962" s="18"/>
      <c r="R962" s="17" t="s">
        <v>1333</v>
      </c>
      <c r="S962" s="17" t="s">
        <v>577</v>
      </c>
      <c r="T962" s="17" t="s">
        <v>1353</v>
      </c>
      <c r="U962" s="17" t="s">
        <v>1333</v>
      </c>
      <c r="V962" s="17" t="s">
        <v>406</v>
      </c>
      <c r="W962" s="17" t="s">
        <v>1317</v>
      </c>
      <c r="X962" s="17" t="str">
        <f t="shared" si="172"/>
        <v xml:space="preserve">-                                    </v>
      </c>
      <c r="Y962" s="17" t="s">
        <v>1858</v>
      </c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40"/>
      <c r="AT962" s="33" t="s">
        <v>809</v>
      </c>
      <c r="AU962" s="33" t="s">
        <v>973</v>
      </c>
      <c r="AV962" s="36" t="s">
        <v>1014</v>
      </c>
      <c r="AW962" s="33" t="str">
        <f t="shared" si="169"/>
        <v>T-SOFC603-01</v>
      </c>
      <c r="AX962" s="33" t="s">
        <v>973</v>
      </c>
      <c r="AZ962" s="81" t="str">
        <f t="shared" si="173"/>
        <v xml:space="preserve"> STP-CAT.5e 4P-24AWG㎟-C</v>
      </c>
    </row>
    <row r="963" spans="1:52" s="4" customFormat="1" ht="25" hidden="1" customHeight="1">
      <c r="A963" s="60" t="str">
        <f t="shared" si="171"/>
        <v>X</v>
      </c>
      <c r="B963" s="60" t="e">
        <f t="shared" si="170"/>
        <v>#REF!</v>
      </c>
      <c r="C963" s="55" t="str">
        <f t="shared" si="174"/>
        <v>T-SOFC603-02</v>
      </c>
      <c r="D963" s="18" t="s">
        <v>657</v>
      </c>
      <c r="E963" s="51"/>
      <c r="F963" s="20" t="s">
        <v>579</v>
      </c>
      <c r="G963" s="17" t="s">
        <v>581</v>
      </c>
      <c r="H963" s="18" t="s">
        <v>548</v>
      </c>
      <c r="I963" s="18"/>
      <c r="J963" s="18">
        <v>30</v>
      </c>
      <c r="K963" s="56">
        <f t="shared" si="175"/>
        <v>6.5</v>
      </c>
      <c r="L963" s="56">
        <f t="shared" si="176"/>
        <v>33.19</v>
      </c>
      <c r="M963" s="140"/>
      <c r="N963" s="140"/>
      <c r="O963" s="18"/>
      <c r="P963" s="18"/>
      <c r="Q963" s="18"/>
      <c r="R963" s="17" t="s">
        <v>1333</v>
      </c>
      <c r="S963" s="17" t="s">
        <v>424</v>
      </c>
      <c r="T963" s="17" t="s">
        <v>1353</v>
      </c>
      <c r="U963" s="17" t="s">
        <v>1333</v>
      </c>
      <c r="V963" s="17" t="s">
        <v>406</v>
      </c>
      <c r="W963" s="17" t="s">
        <v>1317</v>
      </c>
      <c r="X963" s="17" t="str">
        <f t="shared" si="172"/>
        <v xml:space="preserve">-                                    </v>
      </c>
      <c r="Y963" s="17" t="s">
        <v>1858</v>
      </c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40"/>
      <c r="AT963" s="33" t="s">
        <v>809</v>
      </c>
      <c r="AU963" s="33" t="s">
        <v>973</v>
      </c>
      <c r="AV963" s="36" t="s">
        <v>1015</v>
      </c>
      <c r="AW963" s="33" t="str">
        <f t="shared" ref="AW963:AW1026" si="177">IF(AT963="","",CONCATENATE(AT963,"-",AU963,"-",AV963))</f>
        <v>T-SOFC603-02</v>
      </c>
      <c r="AX963" s="33" t="s">
        <v>973</v>
      </c>
      <c r="AZ963" s="81" t="str">
        <f t="shared" si="173"/>
        <v xml:space="preserve"> STP-CAT.5e 4P-24AWG㎟-C</v>
      </c>
    </row>
    <row r="964" spans="1:52" s="4" customFormat="1" ht="25" hidden="1" customHeight="1">
      <c r="A964" s="60" t="str">
        <f t="shared" si="171"/>
        <v>X</v>
      </c>
      <c r="B964" s="60" t="e">
        <f t="shared" si="170"/>
        <v>#REF!</v>
      </c>
      <c r="C964" s="55" t="str">
        <f t="shared" si="174"/>
        <v>T-SOFC603-03</v>
      </c>
      <c r="D964" s="18" t="s">
        <v>657</v>
      </c>
      <c r="E964" s="51"/>
      <c r="F964" s="20" t="s">
        <v>579</v>
      </c>
      <c r="G964" s="17" t="s">
        <v>581</v>
      </c>
      <c r="H964" s="18" t="s">
        <v>548</v>
      </c>
      <c r="I964" s="18"/>
      <c r="J964" s="18">
        <v>30</v>
      </c>
      <c r="K964" s="56">
        <f t="shared" si="175"/>
        <v>6.5</v>
      </c>
      <c r="L964" s="56">
        <f t="shared" si="176"/>
        <v>33.19</v>
      </c>
      <c r="M964" s="140"/>
      <c r="N964" s="140"/>
      <c r="O964" s="18"/>
      <c r="P964" s="18"/>
      <c r="Q964" s="18"/>
      <c r="R964" s="17" t="s">
        <v>1333</v>
      </c>
      <c r="S964" s="17" t="s">
        <v>424</v>
      </c>
      <c r="T964" s="17" t="s">
        <v>1353</v>
      </c>
      <c r="U964" s="17" t="s">
        <v>1333</v>
      </c>
      <c r="V964" s="17" t="s">
        <v>406</v>
      </c>
      <c r="W964" s="17" t="s">
        <v>1317</v>
      </c>
      <c r="X964" s="17" t="str">
        <f t="shared" si="172"/>
        <v xml:space="preserve">-                                    </v>
      </c>
      <c r="Y964" s="17" t="s">
        <v>1858</v>
      </c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40"/>
      <c r="AT964" s="33" t="s">
        <v>809</v>
      </c>
      <c r="AU964" s="33" t="s">
        <v>973</v>
      </c>
      <c r="AV964" s="36" t="s">
        <v>1016</v>
      </c>
      <c r="AW964" s="33" t="str">
        <f t="shared" si="177"/>
        <v>T-SOFC603-03</v>
      </c>
      <c r="AX964" s="33" t="s">
        <v>973</v>
      </c>
      <c r="AZ964" s="81" t="str">
        <f t="shared" si="173"/>
        <v xml:space="preserve"> STP-CAT.5e 4P-24AWG㎟-C</v>
      </c>
    </row>
    <row r="965" spans="1:52" s="4" customFormat="1" ht="25" hidden="1" customHeight="1">
      <c r="A965" s="60" t="str">
        <f t="shared" si="171"/>
        <v>X</v>
      </c>
      <c r="B965" s="60" t="e">
        <f t="shared" si="170"/>
        <v>#REF!</v>
      </c>
      <c r="C965" s="55" t="str">
        <f t="shared" si="174"/>
        <v>T-SOFC603-04</v>
      </c>
      <c r="D965" s="18" t="s">
        <v>657</v>
      </c>
      <c r="E965" s="51"/>
      <c r="F965" s="20" t="s">
        <v>579</v>
      </c>
      <c r="G965" s="17" t="s">
        <v>581</v>
      </c>
      <c r="H965" s="18" t="s">
        <v>548</v>
      </c>
      <c r="I965" s="18"/>
      <c r="J965" s="18">
        <v>30</v>
      </c>
      <c r="K965" s="56">
        <f t="shared" si="175"/>
        <v>6.5</v>
      </c>
      <c r="L965" s="56">
        <f t="shared" si="176"/>
        <v>33.19</v>
      </c>
      <c r="M965" s="140"/>
      <c r="N965" s="140"/>
      <c r="O965" s="18"/>
      <c r="P965" s="18"/>
      <c r="Q965" s="18"/>
      <c r="R965" s="17" t="s">
        <v>1333</v>
      </c>
      <c r="S965" s="17" t="s">
        <v>424</v>
      </c>
      <c r="T965" s="17" t="s">
        <v>1353</v>
      </c>
      <c r="U965" s="17" t="s">
        <v>1333</v>
      </c>
      <c r="V965" s="17" t="s">
        <v>406</v>
      </c>
      <c r="W965" s="17" t="s">
        <v>1317</v>
      </c>
      <c r="X965" s="17" t="str">
        <f t="shared" si="172"/>
        <v xml:space="preserve">-                                    </v>
      </c>
      <c r="Y965" s="17" t="s">
        <v>1858</v>
      </c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40"/>
      <c r="AT965" s="33" t="s">
        <v>809</v>
      </c>
      <c r="AU965" s="33" t="s">
        <v>973</v>
      </c>
      <c r="AV965" s="36" t="s">
        <v>1021</v>
      </c>
      <c r="AW965" s="33" t="str">
        <f t="shared" si="177"/>
        <v>T-SOFC603-04</v>
      </c>
      <c r="AX965" s="33" t="s">
        <v>973</v>
      </c>
      <c r="AZ965" s="81" t="str">
        <f t="shared" si="173"/>
        <v xml:space="preserve"> STP-CAT.5e 4P-24AWG㎟-C</v>
      </c>
    </row>
    <row r="966" spans="1:52" s="4" customFormat="1" ht="25" hidden="1" customHeight="1">
      <c r="A966" s="60" t="str">
        <f t="shared" si="171"/>
        <v>X</v>
      </c>
      <c r="B966" s="60" t="e">
        <f t="shared" si="170"/>
        <v>#REF!</v>
      </c>
      <c r="C966" s="55" t="str">
        <f t="shared" si="174"/>
        <v>T-SOFC603-05</v>
      </c>
      <c r="D966" s="18" t="s">
        <v>657</v>
      </c>
      <c r="E966" s="51"/>
      <c r="F966" s="20" t="s">
        <v>579</v>
      </c>
      <c r="G966" s="17" t="s">
        <v>581</v>
      </c>
      <c r="H966" s="18" t="s">
        <v>548</v>
      </c>
      <c r="I966" s="18"/>
      <c r="J966" s="18">
        <v>30</v>
      </c>
      <c r="K966" s="56">
        <f t="shared" si="175"/>
        <v>6.5</v>
      </c>
      <c r="L966" s="56">
        <f t="shared" si="176"/>
        <v>33.19</v>
      </c>
      <c r="M966" s="139"/>
      <c r="N966" s="139"/>
      <c r="O966" s="18"/>
      <c r="P966" s="18"/>
      <c r="Q966" s="18"/>
      <c r="R966" s="17" t="s">
        <v>1333</v>
      </c>
      <c r="S966" s="17" t="s">
        <v>424</v>
      </c>
      <c r="T966" s="17" t="s">
        <v>1353</v>
      </c>
      <c r="U966" s="17" t="s">
        <v>1333</v>
      </c>
      <c r="V966" s="17" t="s">
        <v>406</v>
      </c>
      <c r="W966" s="17" t="s">
        <v>1317</v>
      </c>
      <c r="X966" s="17" t="str">
        <f t="shared" si="172"/>
        <v xml:space="preserve">-                                    </v>
      </c>
      <c r="Y966" s="17" t="s">
        <v>1858</v>
      </c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40"/>
      <c r="AT966" s="33" t="s">
        <v>809</v>
      </c>
      <c r="AU966" s="33" t="s">
        <v>973</v>
      </c>
      <c r="AV966" s="36" t="s">
        <v>1022</v>
      </c>
      <c r="AW966" s="33" t="str">
        <f t="shared" si="177"/>
        <v>T-SOFC603-05</v>
      </c>
      <c r="AX966" s="33" t="s">
        <v>973</v>
      </c>
      <c r="AZ966" s="81" t="str">
        <f t="shared" si="173"/>
        <v xml:space="preserve"> STP-CAT.5e 4P-24AWG㎟-C</v>
      </c>
    </row>
    <row r="967" spans="1:52" s="4" customFormat="1" ht="25" hidden="1" customHeight="1">
      <c r="A967" s="60" t="str">
        <f t="shared" si="171"/>
        <v>X</v>
      </c>
      <c r="B967" s="60" t="e">
        <f t="shared" si="170"/>
        <v>#REF!</v>
      </c>
      <c r="C967" s="55" t="str">
        <f t="shared" si="174"/>
        <v>T-SOFC604-01</v>
      </c>
      <c r="D967" s="18" t="s">
        <v>659</v>
      </c>
      <c r="E967" s="51"/>
      <c r="F967" s="20" t="s">
        <v>579</v>
      </c>
      <c r="G967" s="17" t="s">
        <v>582</v>
      </c>
      <c r="H967" s="18" t="s">
        <v>580</v>
      </c>
      <c r="I967" s="18"/>
      <c r="J967" s="18">
        <v>37</v>
      </c>
      <c r="K967" s="56">
        <f t="shared" si="175"/>
        <v>6.5</v>
      </c>
      <c r="L967" s="56">
        <f t="shared" si="176"/>
        <v>33.19</v>
      </c>
      <c r="M967" s="138" t="s">
        <v>1718</v>
      </c>
      <c r="N967" s="138">
        <v>19</v>
      </c>
      <c r="O967" s="18"/>
      <c r="P967" s="18"/>
      <c r="Q967" s="18"/>
      <c r="R967" s="17" t="s">
        <v>1333</v>
      </c>
      <c r="S967" s="17" t="s">
        <v>577</v>
      </c>
      <c r="T967" s="17" t="s">
        <v>1353</v>
      </c>
      <c r="U967" s="17" t="s">
        <v>1333</v>
      </c>
      <c r="V967" s="17" t="s">
        <v>408</v>
      </c>
      <c r="W967" s="17" t="s">
        <v>1318</v>
      </c>
      <c r="X967" s="17" t="str">
        <f t="shared" si="172"/>
        <v xml:space="preserve">-                                    </v>
      </c>
      <c r="Y967" s="17" t="s">
        <v>1858</v>
      </c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40"/>
      <c r="AT967" s="33" t="s">
        <v>809</v>
      </c>
      <c r="AU967" s="33" t="s">
        <v>974</v>
      </c>
      <c r="AV967" s="36" t="s">
        <v>1014</v>
      </c>
      <c r="AW967" s="33" t="str">
        <f t="shared" si="177"/>
        <v>T-SOFC604-01</v>
      </c>
      <c r="AX967" s="33" t="s">
        <v>974</v>
      </c>
      <c r="AZ967" s="81" t="str">
        <f t="shared" si="173"/>
        <v xml:space="preserve"> STP-CAT.5e 4P-24AWG㎟-C</v>
      </c>
    </row>
    <row r="968" spans="1:52" s="4" customFormat="1" ht="25" hidden="1" customHeight="1">
      <c r="A968" s="60" t="str">
        <f t="shared" si="171"/>
        <v>X</v>
      </c>
      <c r="B968" s="60" t="e">
        <f t="shared" si="170"/>
        <v>#REF!</v>
      </c>
      <c r="C968" s="55" t="str">
        <f t="shared" si="174"/>
        <v>T-SOFC604-02</v>
      </c>
      <c r="D968" s="18" t="s">
        <v>657</v>
      </c>
      <c r="E968" s="51"/>
      <c r="F968" s="20" t="s">
        <v>579</v>
      </c>
      <c r="G968" s="17" t="s">
        <v>581</v>
      </c>
      <c r="H968" s="18" t="s">
        <v>548</v>
      </c>
      <c r="I968" s="18"/>
      <c r="J968" s="18">
        <v>37</v>
      </c>
      <c r="K968" s="56">
        <f t="shared" si="175"/>
        <v>6.5</v>
      </c>
      <c r="L968" s="56">
        <f t="shared" si="176"/>
        <v>33.19</v>
      </c>
      <c r="M968" s="140"/>
      <c r="N968" s="140"/>
      <c r="O968" s="18"/>
      <c r="P968" s="18"/>
      <c r="Q968" s="18"/>
      <c r="R968" s="17" t="s">
        <v>1333</v>
      </c>
      <c r="S968" s="17" t="s">
        <v>424</v>
      </c>
      <c r="T968" s="17" t="s">
        <v>1353</v>
      </c>
      <c r="U968" s="17" t="s">
        <v>1333</v>
      </c>
      <c r="V968" s="17" t="s">
        <v>408</v>
      </c>
      <c r="W968" s="17" t="s">
        <v>1318</v>
      </c>
      <c r="X968" s="17" t="str">
        <f t="shared" si="172"/>
        <v xml:space="preserve">-                                    </v>
      </c>
      <c r="Y968" s="17" t="s">
        <v>1858</v>
      </c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40"/>
      <c r="AT968" s="33" t="s">
        <v>809</v>
      </c>
      <c r="AU968" s="33" t="s">
        <v>974</v>
      </c>
      <c r="AV968" s="36" t="s">
        <v>1015</v>
      </c>
      <c r="AW968" s="33" t="str">
        <f t="shared" si="177"/>
        <v>T-SOFC604-02</v>
      </c>
      <c r="AX968" s="33" t="s">
        <v>974</v>
      </c>
      <c r="AZ968" s="81" t="str">
        <f t="shared" si="173"/>
        <v xml:space="preserve"> STP-CAT.5e 4P-24AWG㎟-C</v>
      </c>
    </row>
    <row r="969" spans="1:52" s="4" customFormat="1" ht="25" hidden="1" customHeight="1">
      <c r="A969" s="60" t="str">
        <f t="shared" si="171"/>
        <v>X</v>
      </c>
      <c r="B969" s="60" t="e">
        <f t="shared" si="170"/>
        <v>#REF!</v>
      </c>
      <c r="C969" s="55" t="str">
        <f t="shared" si="174"/>
        <v>T-SOFC604-03</v>
      </c>
      <c r="D969" s="18" t="s">
        <v>657</v>
      </c>
      <c r="E969" s="51"/>
      <c r="F969" s="20" t="s">
        <v>579</v>
      </c>
      <c r="G969" s="17" t="s">
        <v>581</v>
      </c>
      <c r="H969" s="18" t="s">
        <v>548</v>
      </c>
      <c r="I969" s="18"/>
      <c r="J969" s="18">
        <v>37</v>
      </c>
      <c r="K969" s="56">
        <f t="shared" si="175"/>
        <v>6.5</v>
      </c>
      <c r="L969" s="56">
        <f t="shared" si="176"/>
        <v>33.19</v>
      </c>
      <c r="M969" s="140"/>
      <c r="N969" s="140"/>
      <c r="O969" s="18"/>
      <c r="P969" s="18"/>
      <c r="Q969" s="18"/>
      <c r="R969" s="17" t="s">
        <v>1333</v>
      </c>
      <c r="S969" s="17" t="s">
        <v>424</v>
      </c>
      <c r="T969" s="17" t="s">
        <v>1353</v>
      </c>
      <c r="U969" s="17" t="s">
        <v>1333</v>
      </c>
      <c r="V969" s="17" t="s">
        <v>408</v>
      </c>
      <c r="W969" s="17" t="s">
        <v>1318</v>
      </c>
      <c r="X969" s="17" t="str">
        <f t="shared" si="172"/>
        <v xml:space="preserve">-                                    </v>
      </c>
      <c r="Y969" s="17" t="s">
        <v>1858</v>
      </c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40"/>
      <c r="AT969" s="33" t="s">
        <v>809</v>
      </c>
      <c r="AU969" s="33" t="s">
        <v>974</v>
      </c>
      <c r="AV969" s="36" t="s">
        <v>1016</v>
      </c>
      <c r="AW969" s="33" t="str">
        <f t="shared" si="177"/>
        <v>T-SOFC604-03</v>
      </c>
      <c r="AX969" s="33" t="s">
        <v>974</v>
      </c>
      <c r="AZ969" s="81" t="str">
        <f t="shared" si="173"/>
        <v xml:space="preserve"> STP-CAT.5e 4P-24AWG㎟-C</v>
      </c>
    </row>
    <row r="970" spans="1:52" s="4" customFormat="1" ht="25" hidden="1" customHeight="1">
      <c r="A970" s="60" t="str">
        <f t="shared" si="171"/>
        <v>X</v>
      </c>
      <c r="B970" s="60" t="e">
        <f t="shared" si="170"/>
        <v>#REF!</v>
      </c>
      <c r="C970" s="55" t="str">
        <f t="shared" si="174"/>
        <v>T-SOFC604-04</v>
      </c>
      <c r="D970" s="18" t="s">
        <v>657</v>
      </c>
      <c r="E970" s="51"/>
      <c r="F970" s="20" t="s">
        <v>579</v>
      </c>
      <c r="G970" s="17" t="s">
        <v>581</v>
      </c>
      <c r="H970" s="18" t="s">
        <v>548</v>
      </c>
      <c r="I970" s="18"/>
      <c r="J970" s="18">
        <v>37</v>
      </c>
      <c r="K970" s="56">
        <f t="shared" si="175"/>
        <v>6.5</v>
      </c>
      <c r="L970" s="56">
        <f t="shared" si="176"/>
        <v>33.19</v>
      </c>
      <c r="M970" s="140"/>
      <c r="N970" s="140"/>
      <c r="O970" s="18"/>
      <c r="P970" s="18"/>
      <c r="Q970" s="18"/>
      <c r="R970" s="17" t="s">
        <v>1333</v>
      </c>
      <c r="S970" s="17" t="s">
        <v>424</v>
      </c>
      <c r="T970" s="17" t="s">
        <v>1353</v>
      </c>
      <c r="U970" s="17" t="s">
        <v>1333</v>
      </c>
      <c r="V970" s="17" t="s">
        <v>408</v>
      </c>
      <c r="W970" s="17" t="s">
        <v>1318</v>
      </c>
      <c r="X970" s="17" t="str">
        <f t="shared" si="172"/>
        <v xml:space="preserve">-                                    </v>
      </c>
      <c r="Y970" s="17" t="s">
        <v>1858</v>
      </c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40"/>
      <c r="AT970" s="33" t="s">
        <v>809</v>
      </c>
      <c r="AU970" s="33" t="s">
        <v>974</v>
      </c>
      <c r="AV970" s="36" t="s">
        <v>1021</v>
      </c>
      <c r="AW970" s="33" t="str">
        <f t="shared" si="177"/>
        <v>T-SOFC604-04</v>
      </c>
      <c r="AX970" s="33" t="s">
        <v>974</v>
      </c>
      <c r="AZ970" s="81" t="str">
        <f t="shared" si="173"/>
        <v xml:space="preserve"> STP-CAT.5e 4P-24AWG㎟-C</v>
      </c>
    </row>
    <row r="971" spans="1:52" s="4" customFormat="1" ht="25" hidden="1" customHeight="1">
      <c r="A971" s="60" t="str">
        <f t="shared" si="171"/>
        <v>X</v>
      </c>
      <c r="B971" s="60" t="e">
        <f t="shared" si="170"/>
        <v>#REF!</v>
      </c>
      <c r="C971" s="55" t="str">
        <f t="shared" si="174"/>
        <v>T-SOFC604-05</v>
      </c>
      <c r="D971" s="18" t="s">
        <v>657</v>
      </c>
      <c r="E971" s="51"/>
      <c r="F971" s="20" t="s">
        <v>579</v>
      </c>
      <c r="G971" s="17" t="s">
        <v>581</v>
      </c>
      <c r="H971" s="18" t="s">
        <v>548</v>
      </c>
      <c r="I971" s="18"/>
      <c r="J971" s="18">
        <v>37</v>
      </c>
      <c r="K971" s="56">
        <f t="shared" si="175"/>
        <v>6.5</v>
      </c>
      <c r="L971" s="56">
        <f t="shared" si="176"/>
        <v>33.19</v>
      </c>
      <c r="M971" s="139"/>
      <c r="N971" s="139"/>
      <c r="O971" s="18"/>
      <c r="P971" s="18"/>
      <c r="Q971" s="18"/>
      <c r="R971" s="17" t="s">
        <v>1333</v>
      </c>
      <c r="S971" s="17" t="s">
        <v>424</v>
      </c>
      <c r="T971" s="17" t="s">
        <v>1353</v>
      </c>
      <c r="U971" s="17" t="s">
        <v>1333</v>
      </c>
      <c r="V971" s="17" t="s">
        <v>408</v>
      </c>
      <c r="W971" s="17" t="s">
        <v>1318</v>
      </c>
      <c r="X971" s="17" t="str">
        <f t="shared" si="172"/>
        <v xml:space="preserve">-                                    </v>
      </c>
      <c r="Y971" s="17" t="s">
        <v>1858</v>
      </c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40"/>
      <c r="AT971" s="33" t="s">
        <v>809</v>
      </c>
      <c r="AU971" s="33" t="s">
        <v>974</v>
      </c>
      <c r="AV971" s="36" t="s">
        <v>1022</v>
      </c>
      <c r="AW971" s="33" t="str">
        <f t="shared" si="177"/>
        <v>T-SOFC604-05</v>
      </c>
      <c r="AX971" s="33" t="s">
        <v>974</v>
      </c>
      <c r="AZ971" s="81" t="str">
        <f t="shared" si="173"/>
        <v xml:space="preserve"> STP-CAT.5e 4P-24AWG㎟-C</v>
      </c>
    </row>
    <row r="972" spans="1:52" s="4" customFormat="1" ht="25" hidden="1" customHeight="1">
      <c r="A972" s="60" t="str">
        <f t="shared" si="171"/>
        <v>X</v>
      </c>
      <c r="B972" s="60" t="e">
        <f t="shared" si="170"/>
        <v>#REF!</v>
      </c>
      <c r="C972" s="55" t="str">
        <f t="shared" si="174"/>
        <v>T-SOFC605-01</v>
      </c>
      <c r="D972" s="18" t="s">
        <v>659</v>
      </c>
      <c r="E972" s="51"/>
      <c r="F972" s="20" t="s">
        <v>579</v>
      </c>
      <c r="G972" s="17" t="s">
        <v>582</v>
      </c>
      <c r="H972" s="18" t="s">
        <v>580</v>
      </c>
      <c r="I972" s="18"/>
      <c r="J972" s="18">
        <v>44</v>
      </c>
      <c r="K972" s="56">
        <f t="shared" si="175"/>
        <v>6.5</v>
      </c>
      <c r="L972" s="56">
        <f t="shared" si="176"/>
        <v>33.19</v>
      </c>
      <c r="M972" s="138" t="s">
        <v>1719</v>
      </c>
      <c r="N972" s="138">
        <v>21</v>
      </c>
      <c r="O972" s="18"/>
      <c r="P972" s="18"/>
      <c r="Q972" s="18"/>
      <c r="R972" s="17" t="s">
        <v>1333</v>
      </c>
      <c r="S972" s="17" t="s">
        <v>577</v>
      </c>
      <c r="T972" s="17" t="s">
        <v>1353</v>
      </c>
      <c r="U972" s="17" t="s">
        <v>1333</v>
      </c>
      <c r="V972" s="17" t="s">
        <v>409</v>
      </c>
      <c r="W972" s="17" t="s">
        <v>1319</v>
      </c>
      <c r="X972" s="17" t="str">
        <f t="shared" si="172"/>
        <v xml:space="preserve">-                                    </v>
      </c>
      <c r="Y972" s="17" t="s">
        <v>1858</v>
      </c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40"/>
      <c r="AT972" s="33" t="s">
        <v>809</v>
      </c>
      <c r="AU972" s="33" t="s">
        <v>975</v>
      </c>
      <c r="AV972" s="36" t="s">
        <v>1014</v>
      </c>
      <c r="AW972" s="33" t="str">
        <f t="shared" si="177"/>
        <v>T-SOFC605-01</v>
      </c>
      <c r="AX972" s="33" t="s">
        <v>975</v>
      </c>
      <c r="AZ972" s="81" t="str">
        <f t="shared" si="173"/>
        <v xml:space="preserve"> STP-CAT.5e 4P-24AWG㎟-C</v>
      </c>
    </row>
    <row r="973" spans="1:52" s="4" customFormat="1" ht="25" hidden="1" customHeight="1">
      <c r="A973" s="60" t="str">
        <f t="shared" si="171"/>
        <v>X</v>
      </c>
      <c r="B973" s="60" t="e">
        <f t="shared" si="170"/>
        <v>#REF!</v>
      </c>
      <c r="C973" s="55" t="str">
        <f t="shared" si="174"/>
        <v>T-SOFC605-02</v>
      </c>
      <c r="D973" s="18" t="s">
        <v>657</v>
      </c>
      <c r="E973" s="51"/>
      <c r="F973" s="20" t="s">
        <v>579</v>
      </c>
      <c r="G973" s="17" t="s">
        <v>581</v>
      </c>
      <c r="H973" s="18" t="s">
        <v>548</v>
      </c>
      <c r="I973" s="18"/>
      <c r="J973" s="18">
        <v>44</v>
      </c>
      <c r="K973" s="56">
        <f t="shared" si="175"/>
        <v>6.5</v>
      </c>
      <c r="L973" s="56">
        <f t="shared" si="176"/>
        <v>33.19</v>
      </c>
      <c r="M973" s="140"/>
      <c r="N973" s="140"/>
      <c r="O973" s="18"/>
      <c r="P973" s="18"/>
      <c r="Q973" s="18"/>
      <c r="R973" s="17" t="s">
        <v>1333</v>
      </c>
      <c r="S973" s="17" t="s">
        <v>424</v>
      </c>
      <c r="T973" s="17" t="s">
        <v>1353</v>
      </c>
      <c r="U973" s="17" t="s">
        <v>1333</v>
      </c>
      <c r="V973" s="17" t="s">
        <v>409</v>
      </c>
      <c r="W973" s="17" t="s">
        <v>1319</v>
      </c>
      <c r="X973" s="17" t="str">
        <f t="shared" si="172"/>
        <v xml:space="preserve">-                                    </v>
      </c>
      <c r="Y973" s="17" t="s">
        <v>1858</v>
      </c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40"/>
      <c r="AT973" s="33" t="s">
        <v>809</v>
      </c>
      <c r="AU973" s="33" t="s">
        <v>975</v>
      </c>
      <c r="AV973" s="36" t="s">
        <v>1015</v>
      </c>
      <c r="AW973" s="33" t="str">
        <f t="shared" si="177"/>
        <v>T-SOFC605-02</v>
      </c>
      <c r="AX973" s="33" t="s">
        <v>975</v>
      </c>
      <c r="AZ973" s="81" t="str">
        <f t="shared" si="173"/>
        <v xml:space="preserve"> STP-CAT.5e 4P-24AWG㎟-C</v>
      </c>
    </row>
    <row r="974" spans="1:52" s="4" customFormat="1" ht="25" hidden="1" customHeight="1">
      <c r="A974" s="60" t="str">
        <f t="shared" si="171"/>
        <v>X</v>
      </c>
      <c r="B974" s="60" t="e">
        <f t="shared" si="170"/>
        <v>#REF!</v>
      </c>
      <c r="C974" s="55" t="str">
        <f t="shared" si="174"/>
        <v>T-SOFC605-03</v>
      </c>
      <c r="D974" s="18" t="s">
        <v>657</v>
      </c>
      <c r="E974" s="51"/>
      <c r="F974" s="20" t="s">
        <v>579</v>
      </c>
      <c r="G974" s="17" t="s">
        <v>581</v>
      </c>
      <c r="H974" s="18" t="s">
        <v>548</v>
      </c>
      <c r="I974" s="18"/>
      <c r="J974" s="18">
        <v>44</v>
      </c>
      <c r="K974" s="56">
        <f t="shared" si="175"/>
        <v>6.5</v>
      </c>
      <c r="L974" s="56">
        <f t="shared" si="176"/>
        <v>33.19</v>
      </c>
      <c r="M974" s="140"/>
      <c r="N974" s="140"/>
      <c r="O974" s="18"/>
      <c r="P974" s="18"/>
      <c r="Q974" s="18"/>
      <c r="R974" s="17" t="s">
        <v>1333</v>
      </c>
      <c r="S974" s="17" t="s">
        <v>424</v>
      </c>
      <c r="T974" s="17" t="s">
        <v>1353</v>
      </c>
      <c r="U974" s="17" t="s">
        <v>1333</v>
      </c>
      <c r="V974" s="17" t="s">
        <v>409</v>
      </c>
      <c r="W974" s="17" t="s">
        <v>1319</v>
      </c>
      <c r="X974" s="17" t="str">
        <f t="shared" si="172"/>
        <v xml:space="preserve">-                                    </v>
      </c>
      <c r="Y974" s="17" t="s">
        <v>1858</v>
      </c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40"/>
      <c r="AT974" s="33" t="s">
        <v>809</v>
      </c>
      <c r="AU974" s="33" t="s">
        <v>975</v>
      </c>
      <c r="AV974" s="36" t="s">
        <v>1016</v>
      </c>
      <c r="AW974" s="33" t="str">
        <f t="shared" si="177"/>
        <v>T-SOFC605-03</v>
      </c>
      <c r="AX974" s="33" t="s">
        <v>975</v>
      </c>
      <c r="AZ974" s="81" t="str">
        <f t="shared" si="173"/>
        <v xml:space="preserve"> STP-CAT.5e 4P-24AWG㎟-C</v>
      </c>
    </row>
    <row r="975" spans="1:52" s="4" customFormat="1" ht="25" hidden="1" customHeight="1">
      <c r="A975" s="60" t="str">
        <f t="shared" si="171"/>
        <v>X</v>
      </c>
      <c r="B975" s="60" t="e">
        <f t="shared" si="170"/>
        <v>#REF!</v>
      </c>
      <c r="C975" s="55" t="str">
        <f t="shared" si="174"/>
        <v>T-SOFC605-04</v>
      </c>
      <c r="D975" s="18" t="s">
        <v>657</v>
      </c>
      <c r="E975" s="51"/>
      <c r="F975" s="20" t="s">
        <v>579</v>
      </c>
      <c r="G975" s="17" t="s">
        <v>581</v>
      </c>
      <c r="H975" s="18" t="s">
        <v>548</v>
      </c>
      <c r="I975" s="18"/>
      <c r="J975" s="18">
        <v>44</v>
      </c>
      <c r="K975" s="56">
        <f t="shared" si="175"/>
        <v>6.5</v>
      </c>
      <c r="L975" s="56">
        <f t="shared" si="176"/>
        <v>33.19</v>
      </c>
      <c r="M975" s="140"/>
      <c r="N975" s="140"/>
      <c r="O975" s="18"/>
      <c r="P975" s="18"/>
      <c r="Q975" s="18"/>
      <c r="R975" s="17" t="s">
        <v>1333</v>
      </c>
      <c r="S975" s="17" t="s">
        <v>424</v>
      </c>
      <c r="T975" s="17" t="s">
        <v>1353</v>
      </c>
      <c r="U975" s="17" t="s">
        <v>1333</v>
      </c>
      <c r="V975" s="17" t="s">
        <v>409</v>
      </c>
      <c r="W975" s="17" t="s">
        <v>1319</v>
      </c>
      <c r="X975" s="17" t="str">
        <f t="shared" si="172"/>
        <v xml:space="preserve">-                                    </v>
      </c>
      <c r="Y975" s="17" t="s">
        <v>1858</v>
      </c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40"/>
      <c r="AT975" s="33" t="s">
        <v>809</v>
      </c>
      <c r="AU975" s="33" t="s">
        <v>975</v>
      </c>
      <c r="AV975" s="36" t="s">
        <v>1021</v>
      </c>
      <c r="AW975" s="33" t="str">
        <f t="shared" si="177"/>
        <v>T-SOFC605-04</v>
      </c>
      <c r="AX975" s="33" t="s">
        <v>975</v>
      </c>
      <c r="AZ975" s="81" t="str">
        <f t="shared" si="173"/>
        <v xml:space="preserve"> STP-CAT.5e 4P-24AWG㎟-C</v>
      </c>
    </row>
    <row r="976" spans="1:52" s="4" customFormat="1" ht="25" hidden="1" customHeight="1">
      <c r="A976" s="60" t="str">
        <f t="shared" si="171"/>
        <v>X</v>
      </c>
      <c r="B976" s="60" t="e">
        <f t="shared" si="170"/>
        <v>#REF!</v>
      </c>
      <c r="C976" s="55" t="str">
        <f t="shared" si="174"/>
        <v>T-SOFC605-05</v>
      </c>
      <c r="D976" s="18" t="s">
        <v>657</v>
      </c>
      <c r="E976" s="51"/>
      <c r="F976" s="20" t="s">
        <v>579</v>
      </c>
      <c r="G976" s="17" t="s">
        <v>581</v>
      </c>
      <c r="H976" s="18" t="s">
        <v>548</v>
      </c>
      <c r="I976" s="18"/>
      <c r="J976" s="18">
        <v>44</v>
      </c>
      <c r="K976" s="56">
        <f t="shared" si="175"/>
        <v>6.5</v>
      </c>
      <c r="L976" s="56">
        <f t="shared" si="176"/>
        <v>33.19</v>
      </c>
      <c r="M976" s="139"/>
      <c r="N976" s="139"/>
      <c r="O976" s="18"/>
      <c r="P976" s="18"/>
      <c r="Q976" s="18"/>
      <c r="R976" s="17" t="s">
        <v>1333</v>
      </c>
      <c r="S976" s="17" t="s">
        <v>424</v>
      </c>
      <c r="T976" s="17" t="s">
        <v>1353</v>
      </c>
      <c r="U976" s="17" t="s">
        <v>1333</v>
      </c>
      <c r="V976" s="17" t="s">
        <v>409</v>
      </c>
      <c r="W976" s="17" t="s">
        <v>1319</v>
      </c>
      <c r="X976" s="17" t="str">
        <f t="shared" si="172"/>
        <v xml:space="preserve">-                                    </v>
      </c>
      <c r="Y976" s="17" t="s">
        <v>1858</v>
      </c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40"/>
      <c r="AT976" s="33" t="s">
        <v>809</v>
      </c>
      <c r="AU976" s="33" t="s">
        <v>975</v>
      </c>
      <c r="AV976" s="36" t="s">
        <v>1022</v>
      </c>
      <c r="AW976" s="33" t="str">
        <f t="shared" si="177"/>
        <v>T-SOFC605-05</v>
      </c>
      <c r="AX976" s="33" t="s">
        <v>975</v>
      </c>
      <c r="AZ976" s="81" t="str">
        <f t="shared" si="173"/>
        <v xml:space="preserve"> STP-CAT.5e 4P-24AWG㎟-C</v>
      </c>
    </row>
    <row r="977" spans="1:52" s="4" customFormat="1" ht="25" hidden="1" customHeight="1">
      <c r="A977" s="60" t="str">
        <f t="shared" si="171"/>
        <v>X</v>
      </c>
      <c r="B977" s="60" t="e">
        <f t="shared" si="170"/>
        <v>#REF!</v>
      </c>
      <c r="C977" s="55" t="str">
        <f t="shared" si="174"/>
        <v>T-SOFC606-01</v>
      </c>
      <c r="D977" s="18" t="s">
        <v>659</v>
      </c>
      <c r="E977" s="51"/>
      <c r="F977" s="20" t="s">
        <v>579</v>
      </c>
      <c r="G977" s="17" t="s">
        <v>582</v>
      </c>
      <c r="H977" s="18" t="s">
        <v>580</v>
      </c>
      <c r="I977" s="18"/>
      <c r="J977" s="18">
        <v>51</v>
      </c>
      <c r="K977" s="56">
        <f t="shared" si="175"/>
        <v>6.5</v>
      </c>
      <c r="L977" s="56">
        <f t="shared" si="176"/>
        <v>33.19</v>
      </c>
      <c r="M977" s="138" t="s">
        <v>1720</v>
      </c>
      <c r="N977" s="138">
        <v>26</v>
      </c>
      <c r="O977" s="18"/>
      <c r="P977" s="18"/>
      <c r="Q977" s="18"/>
      <c r="R977" s="17" t="s">
        <v>1333</v>
      </c>
      <c r="S977" s="17" t="s">
        <v>577</v>
      </c>
      <c r="T977" s="17" t="s">
        <v>1353</v>
      </c>
      <c r="U977" s="17" t="s">
        <v>1333</v>
      </c>
      <c r="V977" s="17" t="s">
        <v>413</v>
      </c>
      <c r="W977" s="17" t="s">
        <v>1320</v>
      </c>
      <c r="X977" s="17" t="str">
        <f t="shared" si="172"/>
        <v xml:space="preserve">-                                    </v>
      </c>
      <c r="Y977" s="17" t="s">
        <v>1858</v>
      </c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40"/>
      <c r="AT977" s="33" t="s">
        <v>809</v>
      </c>
      <c r="AU977" s="33" t="s">
        <v>976</v>
      </c>
      <c r="AV977" s="36" t="s">
        <v>1014</v>
      </c>
      <c r="AW977" s="33" t="str">
        <f t="shared" si="177"/>
        <v>T-SOFC606-01</v>
      </c>
      <c r="AX977" s="33" t="s">
        <v>976</v>
      </c>
      <c r="AZ977" s="81" t="str">
        <f t="shared" si="173"/>
        <v xml:space="preserve"> STP-CAT.5e 4P-24AWG㎟-C</v>
      </c>
    </row>
    <row r="978" spans="1:52" s="4" customFormat="1" ht="25" hidden="1" customHeight="1">
      <c r="A978" s="60" t="str">
        <f t="shared" si="171"/>
        <v>X</v>
      </c>
      <c r="B978" s="60" t="e">
        <f t="shared" ref="B978:B1041" si="178">IF(C977="",B976+1,B977+1)</f>
        <v>#REF!</v>
      </c>
      <c r="C978" s="55" t="str">
        <f t="shared" si="174"/>
        <v>T-SOFC606-02</v>
      </c>
      <c r="D978" s="18" t="s">
        <v>657</v>
      </c>
      <c r="E978" s="51"/>
      <c r="F978" s="20" t="s">
        <v>579</v>
      </c>
      <c r="G978" s="17" t="s">
        <v>581</v>
      </c>
      <c r="H978" s="18" t="s">
        <v>548</v>
      </c>
      <c r="I978" s="18"/>
      <c r="J978" s="18">
        <v>51</v>
      </c>
      <c r="K978" s="56">
        <f t="shared" si="175"/>
        <v>6.5</v>
      </c>
      <c r="L978" s="56">
        <f t="shared" si="176"/>
        <v>33.19</v>
      </c>
      <c r="M978" s="140"/>
      <c r="N978" s="140"/>
      <c r="O978" s="18"/>
      <c r="P978" s="18"/>
      <c r="Q978" s="18"/>
      <c r="R978" s="17" t="s">
        <v>1333</v>
      </c>
      <c r="S978" s="17" t="s">
        <v>424</v>
      </c>
      <c r="T978" s="17" t="s">
        <v>1353</v>
      </c>
      <c r="U978" s="17" t="s">
        <v>1333</v>
      </c>
      <c r="V978" s="17" t="s">
        <v>413</v>
      </c>
      <c r="W978" s="17" t="s">
        <v>1320</v>
      </c>
      <c r="X978" s="17" t="str">
        <f t="shared" si="172"/>
        <v xml:space="preserve">-                                    </v>
      </c>
      <c r="Y978" s="17" t="s">
        <v>1858</v>
      </c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40"/>
      <c r="AT978" s="33" t="s">
        <v>809</v>
      </c>
      <c r="AU978" s="33" t="s">
        <v>976</v>
      </c>
      <c r="AV978" s="36" t="s">
        <v>1015</v>
      </c>
      <c r="AW978" s="33" t="str">
        <f t="shared" si="177"/>
        <v>T-SOFC606-02</v>
      </c>
      <c r="AX978" s="33" t="s">
        <v>976</v>
      </c>
      <c r="AZ978" s="81" t="str">
        <f t="shared" si="173"/>
        <v xml:space="preserve"> STP-CAT.5e 4P-24AWG㎟-C</v>
      </c>
    </row>
    <row r="979" spans="1:52" s="4" customFormat="1" ht="25" hidden="1" customHeight="1">
      <c r="A979" s="60" t="str">
        <f t="shared" si="171"/>
        <v>X</v>
      </c>
      <c r="B979" s="60" t="e">
        <f t="shared" si="178"/>
        <v>#REF!</v>
      </c>
      <c r="C979" s="55" t="str">
        <f t="shared" si="174"/>
        <v>T-SOFC606-03</v>
      </c>
      <c r="D979" s="18" t="s">
        <v>657</v>
      </c>
      <c r="E979" s="51"/>
      <c r="F979" s="20" t="s">
        <v>579</v>
      </c>
      <c r="G979" s="17" t="s">
        <v>581</v>
      </c>
      <c r="H979" s="18" t="s">
        <v>548</v>
      </c>
      <c r="I979" s="18"/>
      <c r="J979" s="18">
        <v>51</v>
      </c>
      <c r="K979" s="56">
        <f t="shared" si="175"/>
        <v>6.5</v>
      </c>
      <c r="L979" s="56">
        <f t="shared" si="176"/>
        <v>33.19</v>
      </c>
      <c r="M979" s="140"/>
      <c r="N979" s="140"/>
      <c r="O979" s="18"/>
      <c r="P979" s="18"/>
      <c r="Q979" s="18"/>
      <c r="R979" s="17" t="s">
        <v>1333</v>
      </c>
      <c r="S979" s="17" t="s">
        <v>424</v>
      </c>
      <c r="T979" s="17" t="s">
        <v>1353</v>
      </c>
      <c r="U979" s="17" t="s">
        <v>1333</v>
      </c>
      <c r="V979" s="17" t="s">
        <v>413</v>
      </c>
      <c r="W979" s="17" t="s">
        <v>1320</v>
      </c>
      <c r="X979" s="17" t="str">
        <f t="shared" si="172"/>
        <v xml:space="preserve">-                                    </v>
      </c>
      <c r="Y979" s="17" t="s">
        <v>1858</v>
      </c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40"/>
      <c r="AT979" s="33" t="s">
        <v>809</v>
      </c>
      <c r="AU979" s="33" t="s">
        <v>976</v>
      </c>
      <c r="AV979" s="36" t="s">
        <v>1016</v>
      </c>
      <c r="AW979" s="33" t="str">
        <f t="shared" si="177"/>
        <v>T-SOFC606-03</v>
      </c>
      <c r="AX979" s="33" t="s">
        <v>976</v>
      </c>
      <c r="AZ979" s="81" t="str">
        <f t="shared" si="173"/>
        <v xml:space="preserve"> STP-CAT.5e 4P-24AWG㎟-C</v>
      </c>
    </row>
    <row r="980" spans="1:52" s="4" customFormat="1" ht="25" hidden="1" customHeight="1">
      <c r="A980" s="60" t="str">
        <f t="shared" si="171"/>
        <v>X</v>
      </c>
      <c r="B980" s="60" t="e">
        <f t="shared" si="178"/>
        <v>#REF!</v>
      </c>
      <c r="C980" s="55" t="str">
        <f t="shared" si="174"/>
        <v>T-SOFC606-04</v>
      </c>
      <c r="D980" s="18" t="s">
        <v>657</v>
      </c>
      <c r="E980" s="51"/>
      <c r="F980" s="20" t="s">
        <v>579</v>
      </c>
      <c r="G980" s="17" t="s">
        <v>581</v>
      </c>
      <c r="H980" s="18" t="s">
        <v>548</v>
      </c>
      <c r="I980" s="18"/>
      <c r="J980" s="18">
        <v>51</v>
      </c>
      <c r="K980" s="56">
        <f t="shared" si="175"/>
        <v>6.5</v>
      </c>
      <c r="L980" s="56">
        <f t="shared" si="176"/>
        <v>33.19</v>
      </c>
      <c r="M980" s="140"/>
      <c r="N980" s="140"/>
      <c r="O980" s="18"/>
      <c r="P980" s="18"/>
      <c r="Q980" s="18"/>
      <c r="R980" s="17" t="s">
        <v>1333</v>
      </c>
      <c r="S980" s="17" t="s">
        <v>424</v>
      </c>
      <c r="T980" s="17" t="s">
        <v>1353</v>
      </c>
      <c r="U980" s="17" t="s">
        <v>1333</v>
      </c>
      <c r="V980" s="17" t="s">
        <v>413</v>
      </c>
      <c r="W980" s="17" t="s">
        <v>1320</v>
      </c>
      <c r="X980" s="17" t="str">
        <f t="shared" si="172"/>
        <v xml:space="preserve">-                                    </v>
      </c>
      <c r="Y980" s="17" t="s">
        <v>1858</v>
      </c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40"/>
      <c r="AT980" s="33" t="s">
        <v>809</v>
      </c>
      <c r="AU980" s="33" t="s">
        <v>976</v>
      </c>
      <c r="AV980" s="36" t="s">
        <v>1021</v>
      </c>
      <c r="AW980" s="33" t="str">
        <f t="shared" si="177"/>
        <v>T-SOFC606-04</v>
      </c>
      <c r="AX980" s="33" t="s">
        <v>976</v>
      </c>
      <c r="AZ980" s="81" t="str">
        <f t="shared" si="173"/>
        <v xml:space="preserve"> STP-CAT.5e 4P-24AWG㎟-C</v>
      </c>
    </row>
    <row r="981" spans="1:52" s="4" customFormat="1" ht="25" hidden="1" customHeight="1">
      <c r="A981" s="60" t="str">
        <f t="shared" si="171"/>
        <v>X</v>
      </c>
      <c r="B981" s="60" t="e">
        <f t="shared" si="178"/>
        <v>#REF!</v>
      </c>
      <c r="C981" s="55" t="str">
        <f t="shared" si="174"/>
        <v>T-SOFC606-05</v>
      </c>
      <c r="D981" s="18" t="s">
        <v>657</v>
      </c>
      <c r="E981" s="51"/>
      <c r="F981" s="20" t="s">
        <v>579</v>
      </c>
      <c r="G981" s="17" t="s">
        <v>581</v>
      </c>
      <c r="H981" s="18" t="s">
        <v>548</v>
      </c>
      <c r="I981" s="18"/>
      <c r="J981" s="18">
        <v>51</v>
      </c>
      <c r="K981" s="56">
        <f t="shared" si="175"/>
        <v>6.5</v>
      </c>
      <c r="L981" s="56">
        <f t="shared" si="176"/>
        <v>33.19</v>
      </c>
      <c r="M981" s="139"/>
      <c r="N981" s="139"/>
      <c r="O981" s="18"/>
      <c r="P981" s="18"/>
      <c r="Q981" s="18"/>
      <c r="R981" s="17" t="s">
        <v>1333</v>
      </c>
      <c r="S981" s="17" t="s">
        <v>424</v>
      </c>
      <c r="T981" s="17" t="s">
        <v>1353</v>
      </c>
      <c r="U981" s="17" t="s">
        <v>1333</v>
      </c>
      <c r="V981" s="17" t="s">
        <v>413</v>
      </c>
      <c r="W981" s="17" t="s">
        <v>1320</v>
      </c>
      <c r="X981" s="17" t="str">
        <f t="shared" si="172"/>
        <v xml:space="preserve">-                                    </v>
      </c>
      <c r="Y981" s="17" t="s">
        <v>1858</v>
      </c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40"/>
      <c r="AT981" s="33" t="s">
        <v>809</v>
      </c>
      <c r="AU981" s="33" t="s">
        <v>976</v>
      </c>
      <c r="AV981" s="36" t="s">
        <v>1022</v>
      </c>
      <c r="AW981" s="33" t="str">
        <f t="shared" si="177"/>
        <v>T-SOFC606-05</v>
      </c>
      <c r="AX981" s="33" t="s">
        <v>976</v>
      </c>
      <c r="AZ981" s="81" t="str">
        <f t="shared" si="173"/>
        <v xml:space="preserve"> STP-CAT.5e 4P-24AWG㎟-C</v>
      </c>
    </row>
    <row r="982" spans="1:52" s="4" customFormat="1" ht="25" hidden="1" customHeight="1">
      <c r="A982" s="60" t="str">
        <f t="shared" si="171"/>
        <v>X</v>
      </c>
      <c r="B982" s="60" t="e">
        <f t="shared" si="178"/>
        <v>#REF!</v>
      </c>
      <c r="C982" s="55" t="str">
        <f t="shared" si="174"/>
        <v>T-SOFC607-01</v>
      </c>
      <c r="D982" s="18" t="s">
        <v>657</v>
      </c>
      <c r="E982" s="51"/>
      <c r="F982" s="20" t="s">
        <v>579</v>
      </c>
      <c r="G982" s="17" t="s">
        <v>582</v>
      </c>
      <c r="H982" s="18" t="s">
        <v>580</v>
      </c>
      <c r="I982" s="18"/>
      <c r="J982" s="18">
        <v>58</v>
      </c>
      <c r="K982" s="56">
        <f t="shared" si="175"/>
        <v>6.5</v>
      </c>
      <c r="L982" s="56">
        <f t="shared" si="176"/>
        <v>33.19</v>
      </c>
      <c r="M982" s="138" t="s">
        <v>1721</v>
      </c>
      <c r="N982" s="138">
        <v>28</v>
      </c>
      <c r="O982" s="18"/>
      <c r="P982" s="18"/>
      <c r="Q982" s="18"/>
      <c r="R982" s="17" t="s">
        <v>1333</v>
      </c>
      <c r="S982" s="17" t="s">
        <v>577</v>
      </c>
      <c r="T982" s="17" t="s">
        <v>1353</v>
      </c>
      <c r="U982" s="17" t="s">
        <v>1333</v>
      </c>
      <c r="V982" s="17" t="s">
        <v>418</v>
      </c>
      <c r="W982" s="17" t="s">
        <v>1321</v>
      </c>
      <c r="X982" s="17" t="str">
        <f t="shared" si="172"/>
        <v xml:space="preserve">-                                    </v>
      </c>
      <c r="Y982" s="17" t="s">
        <v>1858</v>
      </c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40"/>
      <c r="AT982" s="33" t="s">
        <v>809</v>
      </c>
      <c r="AU982" s="33" t="s">
        <v>977</v>
      </c>
      <c r="AV982" s="36" t="s">
        <v>1014</v>
      </c>
      <c r="AW982" s="33" t="str">
        <f t="shared" si="177"/>
        <v>T-SOFC607-01</v>
      </c>
      <c r="AX982" s="33" t="s">
        <v>977</v>
      </c>
      <c r="AZ982" s="81" t="str">
        <f t="shared" si="173"/>
        <v xml:space="preserve"> STP-CAT.5e 4P-24AWG㎟-C</v>
      </c>
    </row>
    <row r="983" spans="1:52" s="4" customFormat="1" ht="25" hidden="1" customHeight="1">
      <c r="A983" s="60" t="str">
        <f t="shared" si="171"/>
        <v>X</v>
      </c>
      <c r="B983" s="60" t="e">
        <f t="shared" si="178"/>
        <v>#REF!</v>
      </c>
      <c r="C983" s="55" t="str">
        <f t="shared" si="174"/>
        <v>T-SOFC607-02</v>
      </c>
      <c r="D983" s="18" t="s">
        <v>657</v>
      </c>
      <c r="E983" s="51"/>
      <c r="F983" s="20" t="s">
        <v>579</v>
      </c>
      <c r="G983" s="17" t="s">
        <v>581</v>
      </c>
      <c r="H983" s="18" t="s">
        <v>548</v>
      </c>
      <c r="I983" s="18"/>
      <c r="J983" s="18">
        <v>58</v>
      </c>
      <c r="K983" s="56">
        <f t="shared" si="175"/>
        <v>6.5</v>
      </c>
      <c r="L983" s="56">
        <f t="shared" si="176"/>
        <v>33.19</v>
      </c>
      <c r="M983" s="140"/>
      <c r="N983" s="140"/>
      <c r="O983" s="18"/>
      <c r="P983" s="18"/>
      <c r="Q983" s="18"/>
      <c r="R983" s="17" t="s">
        <v>1333</v>
      </c>
      <c r="S983" s="17" t="s">
        <v>424</v>
      </c>
      <c r="T983" s="17" t="s">
        <v>1353</v>
      </c>
      <c r="U983" s="17" t="s">
        <v>1333</v>
      </c>
      <c r="V983" s="17" t="s">
        <v>418</v>
      </c>
      <c r="W983" s="17" t="s">
        <v>1321</v>
      </c>
      <c r="X983" s="17" t="str">
        <f t="shared" si="172"/>
        <v xml:space="preserve">-                                    </v>
      </c>
      <c r="Y983" s="17" t="s">
        <v>1858</v>
      </c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40"/>
      <c r="AT983" s="33" t="s">
        <v>809</v>
      </c>
      <c r="AU983" s="33" t="s">
        <v>977</v>
      </c>
      <c r="AV983" s="36" t="s">
        <v>1015</v>
      </c>
      <c r="AW983" s="33" t="str">
        <f t="shared" si="177"/>
        <v>T-SOFC607-02</v>
      </c>
      <c r="AX983" s="33" t="s">
        <v>977</v>
      </c>
      <c r="AZ983" s="81" t="str">
        <f t="shared" si="173"/>
        <v xml:space="preserve"> STP-CAT.5e 4P-24AWG㎟-C</v>
      </c>
    </row>
    <row r="984" spans="1:52" s="4" customFormat="1" ht="25" hidden="1" customHeight="1">
      <c r="A984" s="60" t="str">
        <f t="shared" si="171"/>
        <v>X</v>
      </c>
      <c r="B984" s="60" t="e">
        <f t="shared" si="178"/>
        <v>#REF!</v>
      </c>
      <c r="C984" s="55" t="str">
        <f t="shared" si="174"/>
        <v>T-SOFC607-03</v>
      </c>
      <c r="D984" s="18" t="s">
        <v>657</v>
      </c>
      <c r="E984" s="51"/>
      <c r="F984" s="20" t="s">
        <v>579</v>
      </c>
      <c r="G984" s="17" t="s">
        <v>581</v>
      </c>
      <c r="H984" s="18" t="s">
        <v>548</v>
      </c>
      <c r="I984" s="18"/>
      <c r="J984" s="18">
        <v>58</v>
      </c>
      <c r="K984" s="56">
        <f t="shared" si="175"/>
        <v>6.5</v>
      </c>
      <c r="L984" s="56">
        <f t="shared" si="176"/>
        <v>33.19</v>
      </c>
      <c r="M984" s="140"/>
      <c r="N984" s="140"/>
      <c r="O984" s="18"/>
      <c r="P984" s="18"/>
      <c r="Q984" s="18"/>
      <c r="R984" s="17" t="s">
        <v>1333</v>
      </c>
      <c r="S984" s="17" t="s">
        <v>424</v>
      </c>
      <c r="T984" s="17" t="s">
        <v>1353</v>
      </c>
      <c r="U984" s="17" t="s">
        <v>1333</v>
      </c>
      <c r="V984" s="17" t="s">
        <v>418</v>
      </c>
      <c r="W984" s="17" t="s">
        <v>1321</v>
      </c>
      <c r="X984" s="17" t="str">
        <f t="shared" si="172"/>
        <v xml:space="preserve">-                                    </v>
      </c>
      <c r="Y984" s="17" t="s">
        <v>1858</v>
      </c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40"/>
      <c r="AT984" s="33" t="s">
        <v>809</v>
      </c>
      <c r="AU984" s="33" t="s">
        <v>977</v>
      </c>
      <c r="AV984" s="36" t="s">
        <v>1016</v>
      </c>
      <c r="AW984" s="33" t="str">
        <f t="shared" si="177"/>
        <v>T-SOFC607-03</v>
      </c>
      <c r="AX984" s="33" t="s">
        <v>977</v>
      </c>
      <c r="AZ984" s="81" t="str">
        <f t="shared" si="173"/>
        <v xml:space="preserve"> STP-CAT.5e 4P-24AWG㎟-C</v>
      </c>
    </row>
    <row r="985" spans="1:52" s="4" customFormat="1" ht="25" hidden="1" customHeight="1">
      <c r="A985" s="60" t="str">
        <f t="shared" si="171"/>
        <v>X</v>
      </c>
      <c r="B985" s="60" t="e">
        <f t="shared" si="178"/>
        <v>#REF!</v>
      </c>
      <c r="C985" s="55" t="str">
        <f t="shared" si="174"/>
        <v>T-SOFC607-04</v>
      </c>
      <c r="D985" s="18" t="s">
        <v>657</v>
      </c>
      <c r="E985" s="51"/>
      <c r="F985" s="20" t="s">
        <v>579</v>
      </c>
      <c r="G985" s="17" t="s">
        <v>581</v>
      </c>
      <c r="H985" s="18" t="s">
        <v>548</v>
      </c>
      <c r="I985" s="18"/>
      <c r="J985" s="18">
        <v>58</v>
      </c>
      <c r="K985" s="56">
        <f t="shared" si="175"/>
        <v>6.5</v>
      </c>
      <c r="L985" s="56">
        <f t="shared" si="176"/>
        <v>33.19</v>
      </c>
      <c r="M985" s="140"/>
      <c r="N985" s="140"/>
      <c r="O985" s="18"/>
      <c r="P985" s="18"/>
      <c r="Q985" s="18"/>
      <c r="R985" s="17" t="s">
        <v>1333</v>
      </c>
      <c r="S985" s="17" t="s">
        <v>424</v>
      </c>
      <c r="T985" s="17" t="s">
        <v>1353</v>
      </c>
      <c r="U985" s="17" t="s">
        <v>1333</v>
      </c>
      <c r="V985" s="17" t="s">
        <v>418</v>
      </c>
      <c r="W985" s="17" t="s">
        <v>1321</v>
      </c>
      <c r="X985" s="17" t="str">
        <f t="shared" si="172"/>
        <v xml:space="preserve">-                                    </v>
      </c>
      <c r="Y985" s="17" t="s">
        <v>1858</v>
      </c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40"/>
      <c r="AT985" s="33" t="s">
        <v>809</v>
      </c>
      <c r="AU985" s="33" t="s">
        <v>977</v>
      </c>
      <c r="AV985" s="36" t="s">
        <v>1021</v>
      </c>
      <c r="AW985" s="33" t="str">
        <f t="shared" si="177"/>
        <v>T-SOFC607-04</v>
      </c>
      <c r="AX985" s="33" t="s">
        <v>977</v>
      </c>
      <c r="AZ985" s="81" t="str">
        <f t="shared" si="173"/>
        <v xml:space="preserve"> STP-CAT.5e 4P-24AWG㎟-C</v>
      </c>
    </row>
    <row r="986" spans="1:52" s="4" customFormat="1" ht="25" hidden="1" customHeight="1">
      <c r="A986" s="60" t="str">
        <f t="shared" si="171"/>
        <v>X</v>
      </c>
      <c r="B986" s="60" t="e">
        <f t="shared" si="178"/>
        <v>#REF!</v>
      </c>
      <c r="C986" s="55" t="str">
        <f t="shared" si="174"/>
        <v>T-SOFC607-05</v>
      </c>
      <c r="D986" s="18" t="s">
        <v>657</v>
      </c>
      <c r="E986" s="51"/>
      <c r="F986" s="20" t="s">
        <v>579</v>
      </c>
      <c r="G986" s="17" t="s">
        <v>581</v>
      </c>
      <c r="H986" s="18" t="s">
        <v>548</v>
      </c>
      <c r="I986" s="18"/>
      <c r="J986" s="18">
        <v>58</v>
      </c>
      <c r="K986" s="56">
        <f t="shared" si="175"/>
        <v>6.5</v>
      </c>
      <c r="L986" s="56">
        <f t="shared" si="176"/>
        <v>33.19</v>
      </c>
      <c r="M986" s="139"/>
      <c r="N986" s="139"/>
      <c r="O986" s="18"/>
      <c r="P986" s="18"/>
      <c r="Q986" s="18"/>
      <c r="R986" s="17" t="s">
        <v>1333</v>
      </c>
      <c r="S986" s="17" t="s">
        <v>424</v>
      </c>
      <c r="T986" s="17" t="s">
        <v>1353</v>
      </c>
      <c r="U986" s="17" t="s">
        <v>1333</v>
      </c>
      <c r="V986" s="17" t="s">
        <v>418</v>
      </c>
      <c r="W986" s="17" t="s">
        <v>1321</v>
      </c>
      <c r="X986" s="17" t="str">
        <f t="shared" si="172"/>
        <v xml:space="preserve">-                                    </v>
      </c>
      <c r="Y986" s="17" t="s">
        <v>1858</v>
      </c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40"/>
      <c r="AT986" s="33" t="s">
        <v>809</v>
      </c>
      <c r="AU986" s="33" t="s">
        <v>977</v>
      </c>
      <c r="AV986" s="36" t="s">
        <v>1022</v>
      </c>
      <c r="AW986" s="33" t="str">
        <f t="shared" si="177"/>
        <v>T-SOFC607-05</v>
      </c>
      <c r="AX986" s="33" t="s">
        <v>977</v>
      </c>
      <c r="AZ986" s="81" t="str">
        <f t="shared" si="173"/>
        <v xml:space="preserve"> STP-CAT.5e 4P-24AWG㎟-C</v>
      </c>
    </row>
    <row r="987" spans="1:52" s="4" customFormat="1" ht="25" hidden="1" customHeight="1">
      <c r="A987" s="60" t="str">
        <f t="shared" si="171"/>
        <v>X</v>
      </c>
      <c r="B987" s="60" t="e">
        <f t="shared" si="178"/>
        <v>#REF!</v>
      </c>
      <c r="C987" s="55" t="str">
        <f t="shared" si="174"/>
        <v>T-SOFC608-01</v>
      </c>
      <c r="D987" s="18" t="s">
        <v>659</v>
      </c>
      <c r="E987" s="51"/>
      <c r="F987" s="20" t="s">
        <v>579</v>
      </c>
      <c r="G987" s="17" t="s">
        <v>582</v>
      </c>
      <c r="H987" s="18" t="s">
        <v>580</v>
      </c>
      <c r="I987" s="18"/>
      <c r="J987" s="18">
        <v>65</v>
      </c>
      <c r="K987" s="56">
        <f t="shared" si="175"/>
        <v>6.5</v>
      </c>
      <c r="L987" s="56">
        <f t="shared" si="176"/>
        <v>33.19</v>
      </c>
      <c r="M987" s="138" t="s">
        <v>1722</v>
      </c>
      <c r="N987" s="138">
        <v>32</v>
      </c>
      <c r="O987" s="18"/>
      <c r="P987" s="18"/>
      <c r="Q987" s="18"/>
      <c r="R987" s="17" t="s">
        <v>1333</v>
      </c>
      <c r="S987" s="17" t="s">
        <v>577</v>
      </c>
      <c r="T987" s="17" t="s">
        <v>1353</v>
      </c>
      <c r="U987" s="17" t="s">
        <v>1333</v>
      </c>
      <c r="V987" s="17" t="s">
        <v>419</v>
      </c>
      <c r="W987" s="17" t="s">
        <v>1322</v>
      </c>
      <c r="X987" s="17" t="str">
        <f t="shared" si="172"/>
        <v xml:space="preserve">-                                    </v>
      </c>
      <c r="Y987" s="17" t="s">
        <v>1858</v>
      </c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40"/>
      <c r="AT987" s="33" t="s">
        <v>809</v>
      </c>
      <c r="AU987" s="33" t="s">
        <v>978</v>
      </c>
      <c r="AV987" s="36" t="s">
        <v>1014</v>
      </c>
      <c r="AW987" s="33" t="str">
        <f t="shared" si="177"/>
        <v>T-SOFC608-01</v>
      </c>
      <c r="AX987" s="33" t="s">
        <v>978</v>
      </c>
      <c r="AZ987" s="81" t="str">
        <f t="shared" si="173"/>
        <v xml:space="preserve"> STP-CAT.5e 4P-24AWG㎟-C</v>
      </c>
    </row>
    <row r="988" spans="1:52" s="4" customFormat="1" ht="25" hidden="1" customHeight="1">
      <c r="A988" s="60" t="str">
        <f t="shared" si="171"/>
        <v>X</v>
      </c>
      <c r="B988" s="60" t="e">
        <f t="shared" si="178"/>
        <v>#REF!</v>
      </c>
      <c r="C988" s="55" t="str">
        <f t="shared" si="174"/>
        <v>T-SOFC608-02</v>
      </c>
      <c r="D988" s="18" t="s">
        <v>657</v>
      </c>
      <c r="E988" s="51"/>
      <c r="F988" s="20" t="s">
        <v>579</v>
      </c>
      <c r="G988" s="17" t="s">
        <v>581</v>
      </c>
      <c r="H988" s="18" t="s">
        <v>548</v>
      </c>
      <c r="I988" s="18"/>
      <c r="J988" s="18">
        <v>65</v>
      </c>
      <c r="K988" s="56">
        <f t="shared" si="175"/>
        <v>6.5</v>
      </c>
      <c r="L988" s="56">
        <f t="shared" si="176"/>
        <v>33.19</v>
      </c>
      <c r="M988" s="140"/>
      <c r="N988" s="140"/>
      <c r="O988" s="18"/>
      <c r="P988" s="18"/>
      <c r="Q988" s="18"/>
      <c r="R988" s="17" t="s">
        <v>1333</v>
      </c>
      <c r="S988" s="17" t="s">
        <v>424</v>
      </c>
      <c r="T988" s="17" t="s">
        <v>1353</v>
      </c>
      <c r="U988" s="17" t="s">
        <v>1333</v>
      </c>
      <c r="V988" s="17" t="s">
        <v>419</v>
      </c>
      <c r="W988" s="17" t="s">
        <v>1322</v>
      </c>
      <c r="X988" s="17" t="str">
        <f t="shared" si="172"/>
        <v xml:space="preserve">-                                    </v>
      </c>
      <c r="Y988" s="17" t="s">
        <v>1858</v>
      </c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40"/>
      <c r="AT988" s="33" t="s">
        <v>809</v>
      </c>
      <c r="AU988" s="33" t="s">
        <v>978</v>
      </c>
      <c r="AV988" s="36" t="s">
        <v>1015</v>
      </c>
      <c r="AW988" s="33" t="str">
        <f t="shared" si="177"/>
        <v>T-SOFC608-02</v>
      </c>
      <c r="AX988" s="33" t="s">
        <v>978</v>
      </c>
      <c r="AZ988" s="81" t="str">
        <f t="shared" si="173"/>
        <v xml:space="preserve"> STP-CAT.5e 4P-24AWG㎟-C</v>
      </c>
    </row>
    <row r="989" spans="1:52" s="4" customFormat="1" ht="25" hidden="1" customHeight="1">
      <c r="A989" s="60" t="str">
        <f t="shared" si="171"/>
        <v>X</v>
      </c>
      <c r="B989" s="60" t="e">
        <f t="shared" si="178"/>
        <v>#REF!</v>
      </c>
      <c r="C989" s="55" t="str">
        <f t="shared" si="174"/>
        <v>T-SOFC608-03</v>
      </c>
      <c r="D989" s="18" t="s">
        <v>657</v>
      </c>
      <c r="E989" s="51"/>
      <c r="F989" s="20" t="s">
        <v>579</v>
      </c>
      <c r="G989" s="17" t="s">
        <v>581</v>
      </c>
      <c r="H989" s="18" t="s">
        <v>548</v>
      </c>
      <c r="I989" s="18"/>
      <c r="J989" s="18">
        <v>65</v>
      </c>
      <c r="K989" s="56">
        <f t="shared" si="175"/>
        <v>6.5</v>
      </c>
      <c r="L989" s="56">
        <f t="shared" si="176"/>
        <v>33.19</v>
      </c>
      <c r="M989" s="140"/>
      <c r="N989" s="140"/>
      <c r="O989" s="18"/>
      <c r="P989" s="18"/>
      <c r="Q989" s="18"/>
      <c r="R989" s="17" t="s">
        <v>1333</v>
      </c>
      <c r="S989" s="17" t="s">
        <v>424</v>
      </c>
      <c r="T989" s="17" t="s">
        <v>1353</v>
      </c>
      <c r="U989" s="17" t="s">
        <v>1333</v>
      </c>
      <c r="V989" s="17" t="s">
        <v>419</v>
      </c>
      <c r="W989" s="17" t="s">
        <v>1322</v>
      </c>
      <c r="X989" s="17" t="str">
        <f t="shared" si="172"/>
        <v xml:space="preserve">-                                    </v>
      </c>
      <c r="Y989" s="17" t="s">
        <v>1858</v>
      </c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40"/>
      <c r="AT989" s="33" t="s">
        <v>809</v>
      </c>
      <c r="AU989" s="33" t="s">
        <v>978</v>
      </c>
      <c r="AV989" s="36" t="s">
        <v>1016</v>
      </c>
      <c r="AW989" s="33" t="str">
        <f t="shared" si="177"/>
        <v>T-SOFC608-03</v>
      </c>
      <c r="AX989" s="33" t="s">
        <v>978</v>
      </c>
      <c r="AZ989" s="81" t="str">
        <f t="shared" si="173"/>
        <v xml:space="preserve"> STP-CAT.5e 4P-24AWG㎟-C</v>
      </c>
    </row>
    <row r="990" spans="1:52" s="4" customFormat="1" ht="25" hidden="1" customHeight="1">
      <c r="A990" s="60" t="str">
        <f t="shared" si="171"/>
        <v>X</v>
      </c>
      <c r="B990" s="60" t="e">
        <f t="shared" si="178"/>
        <v>#REF!</v>
      </c>
      <c r="C990" s="55" t="str">
        <f t="shared" si="174"/>
        <v>T-SOFC608-04</v>
      </c>
      <c r="D990" s="18" t="s">
        <v>657</v>
      </c>
      <c r="E990" s="51"/>
      <c r="F990" s="20" t="s">
        <v>579</v>
      </c>
      <c r="G990" s="17" t="s">
        <v>581</v>
      </c>
      <c r="H990" s="18" t="s">
        <v>548</v>
      </c>
      <c r="I990" s="18"/>
      <c r="J990" s="18">
        <v>65</v>
      </c>
      <c r="K990" s="56">
        <f t="shared" si="175"/>
        <v>6.5</v>
      </c>
      <c r="L990" s="56">
        <f t="shared" si="176"/>
        <v>33.19</v>
      </c>
      <c r="M990" s="140"/>
      <c r="N990" s="140"/>
      <c r="O990" s="18"/>
      <c r="P990" s="18"/>
      <c r="Q990" s="18"/>
      <c r="R990" s="17" t="s">
        <v>1333</v>
      </c>
      <c r="S990" s="17" t="s">
        <v>424</v>
      </c>
      <c r="T990" s="17" t="s">
        <v>1353</v>
      </c>
      <c r="U990" s="17" t="s">
        <v>1333</v>
      </c>
      <c r="V990" s="17" t="s">
        <v>419</v>
      </c>
      <c r="W990" s="17" t="s">
        <v>1322</v>
      </c>
      <c r="X990" s="17" t="str">
        <f t="shared" si="172"/>
        <v xml:space="preserve">-                                    </v>
      </c>
      <c r="Y990" s="17" t="s">
        <v>1858</v>
      </c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40"/>
      <c r="AT990" s="33" t="s">
        <v>809</v>
      </c>
      <c r="AU990" s="33" t="s">
        <v>978</v>
      </c>
      <c r="AV990" s="36" t="s">
        <v>1021</v>
      </c>
      <c r="AW990" s="33" t="str">
        <f t="shared" si="177"/>
        <v>T-SOFC608-04</v>
      </c>
      <c r="AX990" s="33" t="s">
        <v>978</v>
      </c>
      <c r="AZ990" s="81" t="str">
        <f t="shared" si="173"/>
        <v xml:space="preserve"> STP-CAT.5e 4P-24AWG㎟-C</v>
      </c>
    </row>
    <row r="991" spans="1:52" s="4" customFormat="1" ht="25" hidden="1" customHeight="1">
      <c r="A991" s="60" t="str">
        <f t="shared" si="171"/>
        <v>X</v>
      </c>
      <c r="B991" s="60" t="e">
        <f t="shared" si="178"/>
        <v>#REF!</v>
      </c>
      <c r="C991" s="55" t="str">
        <f t="shared" si="174"/>
        <v>T-SOFC608-05</v>
      </c>
      <c r="D991" s="18" t="s">
        <v>657</v>
      </c>
      <c r="E991" s="51"/>
      <c r="F991" s="20" t="s">
        <v>579</v>
      </c>
      <c r="G991" s="17" t="s">
        <v>581</v>
      </c>
      <c r="H991" s="18" t="s">
        <v>548</v>
      </c>
      <c r="I991" s="18"/>
      <c r="J991" s="18">
        <v>65</v>
      </c>
      <c r="K991" s="56">
        <f t="shared" si="175"/>
        <v>6.5</v>
      </c>
      <c r="L991" s="56">
        <f t="shared" si="176"/>
        <v>33.19</v>
      </c>
      <c r="M991" s="139"/>
      <c r="N991" s="139"/>
      <c r="O991" s="18"/>
      <c r="P991" s="18"/>
      <c r="Q991" s="18"/>
      <c r="R991" s="17" t="s">
        <v>1333</v>
      </c>
      <c r="S991" s="17" t="s">
        <v>424</v>
      </c>
      <c r="T991" s="17" t="s">
        <v>1353</v>
      </c>
      <c r="U991" s="17" t="s">
        <v>1333</v>
      </c>
      <c r="V991" s="17" t="s">
        <v>419</v>
      </c>
      <c r="W991" s="17" t="s">
        <v>1322</v>
      </c>
      <c r="X991" s="17" t="str">
        <f t="shared" si="172"/>
        <v xml:space="preserve">-                                    </v>
      </c>
      <c r="Y991" s="17" t="s">
        <v>1858</v>
      </c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40"/>
      <c r="AT991" s="33" t="s">
        <v>809</v>
      </c>
      <c r="AU991" s="33" t="s">
        <v>978</v>
      </c>
      <c r="AV991" s="36" t="s">
        <v>1022</v>
      </c>
      <c r="AW991" s="33" t="str">
        <f t="shared" si="177"/>
        <v>T-SOFC608-05</v>
      </c>
      <c r="AX991" s="33" t="s">
        <v>978</v>
      </c>
      <c r="AZ991" s="81" t="str">
        <f t="shared" si="173"/>
        <v xml:space="preserve"> STP-CAT.5e 4P-24AWG㎟-C</v>
      </c>
    </row>
    <row r="992" spans="1:52" s="4" customFormat="1" ht="25" hidden="1" customHeight="1">
      <c r="A992" s="60" t="str">
        <f t="shared" si="171"/>
        <v>X</v>
      </c>
      <c r="B992" s="60" t="e">
        <f t="shared" si="178"/>
        <v>#REF!</v>
      </c>
      <c r="C992" s="55" t="str">
        <f t="shared" si="174"/>
        <v>T-SOFC609-01</v>
      </c>
      <c r="D992" s="18" t="s">
        <v>659</v>
      </c>
      <c r="E992" s="51"/>
      <c r="F992" s="20" t="s">
        <v>579</v>
      </c>
      <c r="G992" s="17" t="s">
        <v>16</v>
      </c>
      <c r="H992" s="18" t="s">
        <v>580</v>
      </c>
      <c r="I992" s="18"/>
      <c r="J992" s="18">
        <v>72</v>
      </c>
      <c r="K992" s="56">
        <f t="shared" si="175"/>
        <v>6.5</v>
      </c>
      <c r="L992" s="56">
        <f t="shared" si="176"/>
        <v>33.19</v>
      </c>
      <c r="M992" s="138" t="s">
        <v>1723</v>
      </c>
      <c r="N992" s="138">
        <v>34</v>
      </c>
      <c r="O992" s="18"/>
      <c r="P992" s="18"/>
      <c r="Q992" s="18"/>
      <c r="R992" s="17" t="s">
        <v>1333</v>
      </c>
      <c r="S992" s="17" t="s">
        <v>577</v>
      </c>
      <c r="T992" s="17" t="s">
        <v>1353</v>
      </c>
      <c r="U992" s="17" t="s">
        <v>1333</v>
      </c>
      <c r="V992" s="17" t="s">
        <v>420</v>
      </c>
      <c r="W992" s="17" t="s">
        <v>1323</v>
      </c>
      <c r="X992" s="17" t="str">
        <f t="shared" si="172"/>
        <v xml:space="preserve">-                                    </v>
      </c>
      <c r="Y992" s="17" t="s">
        <v>1858</v>
      </c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40"/>
      <c r="AT992" s="33" t="s">
        <v>809</v>
      </c>
      <c r="AU992" s="33" t="s">
        <v>979</v>
      </c>
      <c r="AV992" s="36" t="s">
        <v>1014</v>
      </c>
      <c r="AW992" s="33" t="str">
        <f t="shared" si="177"/>
        <v>T-SOFC609-01</v>
      </c>
      <c r="AX992" s="33" t="s">
        <v>979</v>
      </c>
      <c r="AZ992" s="81" t="str">
        <f t="shared" si="173"/>
        <v xml:space="preserve"> STP-CAT.5e 4P-24AWG㎟-C</v>
      </c>
    </row>
    <row r="993" spans="1:52" s="4" customFormat="1" ht="25" hidden="1" customHeight="1">
      <c r="A993" s="60" t="str">
        <f t="shared" si="171"/>
        <v>X</v>
      </c>
      <c r="B993" s="60" t="e">
        <f t="shared" si="178"/>
        <v>#REF!</v>
      </c>
      <c r="C993" s="55" t="str">
        <f t="shared" si="174"/>
        <v>T-SOFC609-02</v>
      </c>
      <c r="D993" s="18" t="s">
        <v>657</v>
      </c>
      <c r="E993" s="51"/>
      <c r="F993" s="20" t="s">
        <v>579</v>
      </c>
      <c r="G993" s="17" t="s">
        <v>581</v>
      </c>
      <c r="H993" s="18" t="s">
        <v>548</v>
      </c>
      <c r="I993" s="18"/>
      <c r="J993" s="18">
        <v>72</v>
      </c>
      <c r="K993" s="56">
        <f t="shared" si="175"/>
        <v>6.5</v>
      </c>
      <c r="L993" s="56">
        <f t="shared" si="176"/>
        <v>33.19</v>
      </c>
      <c r="M993" s="140"/>
      <c r="N993" s="140"/>
      <c r="O993" s="18"/>
      <c r="P993" s="18"/>
      <c r="Q993" s="18"/>
      <c r="R993" s="17" t="s">
        <v>1333</v>
      </c>
      <c r="S993" s="17" t="s">
        <v>424</v>
      </c>
      <c r="T993" s="17" t="s">
        <v>1353</v>
      </c>
      <c r="U993" s="17" t="s">
        <v>1333</v>
      </c>
      <c r="V993" s="17" t="s">
        <v>420</v>
      </c>
      <c r="W993" s="17" t="s">
        <v>1323</v>
      </c>
      <c r="X993" s="17" t="str">
        <f t="shared" si="172"/>
        <v xml:space="preserve">-                                    </v>
      </c>
      <c r="Y993" s="17" t="s">
        <v>1858</v>
      </c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40"/>
      <c r="AT993" s="33" t="s">
        <v>809</v>
      </c>
      <c r="AU993" s="33" t="s">
        <v>979</v>
      </c>
      <c r="AV993" s="36" t="s">
        <v>1015</v>
      </c>
      <c r="AW993" s="33" t="str">
        <f t="shared" si="177"/>
        <v>T-SOFC609-02</v>
      </c>
      <c r="AX993" s="33" t="s">
        <v>979</v>
      </c>
      <c r="AZ993" s="81" t="str">
        <f t="shared" si="173"/>
        <v xml:space="preserve"> STP-CAT.5e 4P-24AWG㎟-C</v>
      </c>
    </row>
    <row r="994" spans="1:52" s="4" customFormat="1" ht="25" hidden="1" customHeight="1">
      <c r="A994" s="60" t="str">
        <f t="shared" si="171"/>
        <v>X</v>
      </c>
      <c r="B994" s="60" t="e">
        <f t="shared" si="178"/>
        <v>#REF!</v>
      </c>
      <c r="C994" s="55" t="str">
        <f t="shared" si="174"/>
        <v>T-SOFC609-03</v>
      </c>
      <c r="D994" s="18" t="s">
        <v>657</v>
      </c>
      <c r="E994" s="51"/>
      <c r="F994" s="20" t="s">
        <v>579</v>
      </c>
      <c r="G994" s="17" t="s">
        <v>581</v>
      </c>
      <c r="H994" s="18" t="s">
        <v>548</v>
      </c>
      <c r="I994" s="18"/>
      <c r="J994" s="18">
        <v>72</v>
      </c>
      <c r="K994" s="56">
        <f t="shared" si="175"/>
        <v>6.5</v>
      </c>
      <c r="L994" s="56">
        <f t="shared" si="176"/>
        <v>33.19</v>
      </c>
      <c r="M994" s="140"/>
      <c r="N994" s="140"/>
      <c r="O994" s="18"/>
      <c r="P994" s="18"/>
      <c r="Q994" s="18"/>
      <c r="R994" s="17" t="s">
        <v>1333</v>
      </c>
      <c r="S994" s="17" t="s">
        <v>424</v>
      </c>
      <c r="T994" s="17" t="s">
        <v>1353</v>
      </c>
      <c r="U994" s="17" t="s">
        <v>1333</v>
      </c>
      <c r="V994" s="17" t="s">
        <v>420</v>
      </c>
      <c r="W994" s="17" t="s">
        <v>1323</v>
      </c>
      <c r="X994" s="17" t="str">
        <f t="shared" si="172"/>
        <v xml:space="preserve">-                                    </v>
      </c>
      <c r="Y994" s="17" t="s">
        <v>1858</v>
      </c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40"/>
      <c r="AT994" s="33" t="s">
        <v>809</v>
      </c>
      <c r="AU994" s="33" t="s">
        <v>979</v>
      </c>
      <c r="AV994" s="36" t="s">
        <v>1016</v>
      </c>
      <c r="AW994" s="33" t="str">
        <f t="shared" si="177"/>
        <v>T-SOFC609-03</v>
      </c>
      <c r="AX994" s="33" t="s">
        <v>979</v>
      </c>
      <c r="AZ994" s="81" t="str">
        <f t="shared" si="173"/>
        <v xml:space="preserve"> STP-CAT.5e 4P-24AWG㎟-C</v>
      </c>
    </row>
    <row r="995" spans="1:52" s="4" customFormat="1" ht="25" hidden="1" customHeight="1">
      <c r="A995" s="60" t="str">
        <f t="shared" si="171"/>
        <v>X</v>
      </c>
      <c r="B995" s="60" t="e">
        <f t="shared" si="178"/>
        <v>#REF!</v>
      </c>
      <c r="C995" s="55" t="str">
        <f t="shared" si="174"/>
        <v>T-SOFC609-04</v>
      </c>
      <c r="D995" s="18" t="s">
        <v>657</v>
      </c>
      <c r="E995" s="51"/>
      <c r="F995" s="20" t="s">
        <v>579</v>
      </c>
      <c r="G995" s="17" t="s">
        <v>581</v>
      </c>
      <c r="H995" s="18" t="s">
        <v>548</v>
      </c>
      <c r="I995" s="18"/>
      <c r="J995" s="18">
        <v>72</v>
      </c>
      <c r="K995" s="56">
        <f t="shared" si="175"/>
        <v>6.5</v>
      </c>
      <c r="L995" s="56">
        <f t="shared" si="176"/>
        <v>33.19</v>
      </c>
      <c r="M995" s="140"/>
      <c r="N995" s="140"/>
      <c r="O995" s="18"/>
      <c r="P995" s="18"/>
      <c r="Q995" s="18"/>
      <c r="R995" s="17" t="s">
        <v>1333</v>
      </c>
      <c r="S995" s="17" t="s">
        <v>424</v>
      </c>
      <c r="T995" s="17" t="s">
        <v>1353</v>
      </c>
      <c r="U995" s="17" t="s">
        <v>1333</v>
      </c>
      <c r="V995" s="17" t="s">
        <v>420</v>
      </c>
      <c r="W995" s="17" t="s">
        <v>1323</v>
      </c>
      <c r="X995" s="17" t="str">
        <f t="shared" si="172"/>
        <v xml:space="preserve">-                                    </v>
      </c>
      <c r="Y995" s="17" t="s">
        <v>1858</v>
      </c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40"/>
      <c r="AT995" s="33" t="s">
        <v>809</v>
      </c>
      <c r="AU995" s="33" t="s">
        <v>979</v>
      </c>
      <c r="AV995" s="36" t="s">
        <v>1021</v>
      </c>
      <c r="AW995" s="33" t="str">
        <f t="shared" si="177"/>
        <v>T-SOFC609-04</v>
      </c>
      <c r="AX995" s="33" t="s">
        <v>979</v>
      </c>
      <c r="AZ995" s="81" t="str">
        <f t="shared" si="173"/>
        <v xml:space="preserve"> STP-CAT.5e 4P-24AWG㎟-C</v>
      </c>
    </row>
    <row r="996" spans="1:52" s="4" customFormat="1" ht="25" hidden="1" customHeight="1">
      <c r="A996" s="60" t="str">
        <f t="shared" si="171"/>
        <v>X</v>
      </c>
      <c r="B996" s="60" t="e">
        <f t="shared" si="178"/>
        <v>#REF!</v>
      </c>
      <c r="C996" s="55" t="str">
        <f t="shared" si="174"/>
        <v>T-SOFC609-05</v>
      </c>
      <c r="D996" s="18" t="s">
        <v>657</v>
      </c>
      <c r="E996" s="51"/>
      <c r="F996" s="20" t="s">
        <v>579</v>
      </c>
      <c r="G996" s="17" t="s">
        <v>581</v>
      </c>
      <c r="H996" s="18" t="s">
        <v>548</v>
      </c>
      <c r="I996" s="18"/>
      <c r="J996" s="18">
        <v>72</v>
      </c>
      <c r="K996" s="56">
        <f t="shared" si="175"/>
        <v>6.5</v>
      </c>
      <c r="L996" s="56">
        <f t="shared" si="176"/>
        <v>33.19</v>
      </c>
      <c r="M996" s="139"/>
      <c r="N996" s="139"/>
      <c r="O996" s="18"/>
      <c r="P996" s="18"/>
      <c r="Q996" s="18"/>
      <c r="R996" s="17" t="s">
        <v>1333</v>
      </c>
      <c r="S996" s="17" t="s">
        <v>424</v>
      </c>
      <c r="T996" s="17" t="s">
        <v>1353</v>
      </c>
      <c r="U996" s="17" t="s">
        <v>1333</v>
      </c>
      <c r="V996" s="17" t="s">
        <v>420</v>
      </c>
      <c r="W996" s="17" t="s">
        <v>1323</v>
      </c>
      <c r="X996" s="17" t="str">
        <f t="shared" si="172"/>
        <v xml:space="preserve">-                                    </v>
      </c>
      <c r="Y996" s="17" t="s">
        <v>1858</v>
      </c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40"/>
      <c r="AT996" s="33" t="s">
        <v>809</v>
      </c>
      <c r="AU996" s="33" t="s">
        <v>979</v>
      </c>
      <c r="AV996" s="36" t="s">
        <v>1022</v>
      </c>
      <c r="AW996" s="33" t="str">
        <f t="shared" si="177"/>
        <v>T-SOFC609-05</v>
      </c>
      <c r="AX996" s="33" t="s">
        <v>979</v>
      </c>
      <c r="AZ996" s="81" t="str">
        <f t="shared" si="173"/>
        <v xml:space="preserve"> STP-CAT.5e 4P-24AWG㎟-C</v>
      </c>
    </row>
    <row r="997" spans="1:52" s="4" customFormat="1" ht="25" hidden="1" customHeight="1">
      <c r="A997" s="60" t="str">
        <f t="shared" si="171"/>
        <v>X</v>
      </c>
      <c r="B997" s="60" t="e">
        <f t="shared" si="178"/>
        <v>#REF!</v>
      </c>
      <c r="C997" s="55" t="str">
        <f t="shared" si="174"/>
        <v>T-WDM601-01</v>
      </c>
      <c r="D997" s="18" t="s">
        <v>659</v>
      </c>
      <c r="E997" s="51"/>
      <c r="F997" s="20" t="s">
        <v>579</v>
      </c>
      <c r="G997" s="17" t="s">
        <v>581</v>
      </c>
      <c r="H997" s="18" t="s">
        <v>580</v>
      </c>
      <c r="I997" s="18"/>
      <c r="J997" s="18">
        <v>11</v>
      </c>
      <c r="K997" s="56">
        <f t="shared" si="175"/>
        <v>6.5</v>
      </c>
      <c r="L997" s="56">
        <f t="shared" si="176"/>
        <v>33.19</v>
      </c>
      <c r="M997" s="138" t="s">
        <v>1724</v>
      </c>
      <c r="N997" s="138">
        <v>8</v>
      </c>
      <c r="O997" s="18"/>
      <c r="P997" s="18"/>
      <c r="Q997" s="18"/>
      <c r="R997" s="17" t="s">
        <v>1333</v>
      </c>
      <c r="S997" s="17" t="s">
        <v>576</v>
      </c>
      <c r="T997" s="17" t="s">
        <v>1353</v>
      </c>
      <c r="U997" s="17" t="s">
        <v>1333</v>
      </c>
      <c r="V997" s="17" t="s">
        <v>595</v>
      </c>
      <c r="W997" s="17" t="s">
        <v>1344</v>
      </c>
      <c r="X997" s="17" t="str">
        <f t="shared" si="172"/>
        <v xml:space="preserve">-                                    </v>
      </c>
      <c r="Y997" s="17" t="s">
        <v>1858</v>
      </c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40"/>
      <c r="AT997" s="33" t="s">
        <v>809</v>
      </c>
      <c r="AU997" s="33" t="s">
        <v>980</v>
      </c>
      <c r="AV997" s="36" t="s">
        <v>1014</v>
      </c>
      <c r="AW997" s="33" t="str">
        <f t="shared" si="177"/>
        <v>T-WDM601-01</v>
      </c>
      <c r="AX997" s="33" t="s">
        <v>980</v>
      </c>
      <c r="AZ997" s="81" t="str">
        <f t="shared" si="173"/>
        <v xml:space="preserve"> STP-CAT.5e 4P-24AWG㎟-C</v>
      </c>
    </row>
    <row r="998" spans="1:52" s="4" customFormat="1" ht="25" hidden="1" customHeight="1">
      <c r="A998" s="60" t="str">
        <f t="shared" si="171"/>
        <v>X</v>
      </c>
      <c r="B998" s="60" t="e">
        <f t="shared" si="178"/>
        <v>#REF!</v>
      </c>
      <c r="C998" s="55" t="str">
        <f t="shared" si="174"/>
        <v>T-WDM601-02</v>
      </c>
      <c r="D998" s="18" t="s">
        <v>659</v>
      </c>
      <c r="E998" s="51"/>
      <c r="F998" s="20" t="s">
        <v>579</v>
      </c>
      <c r="G998" s="17" t="s">
        <v>581</v>
      </c>
      <c r="H998" s="18" t="s">
        <v>580</v>
      </c>
      <c r="I998" s="18"/>
      <c r="J998" s="18">
        <v>11</v>
      </c>
      <c r="K998" s="56">
        <f t="shared" si="175"/>
        <v>6.5</v>
      </c>
      <c r="L998" s="56">
        <f t="shared" si="176"/>
        <v>33.19</v>
      </c>
      <c r="M998" s="140"/>
      <c r="N998" s="140"/>
      <c r="O998" s="18"/>
      <c r="P998" s="18"/>
      <c r="Q998" s="18"/>
      <c r="R998" s="17" t="s">
        <v>1333</v>
      </c>
      <c r="S998" s="17" t="s">
        <v>576</v>
      </c>
      <c r="T998" s="17" t="s">
        <v>1353</v>
      </c>
      <c r="U998" s="17" t="s">
        <v>1333</v>
      </c>
      <c r="V998" s="17" t="s">
        <v>595</v>
      </c>
      <c r="W998" s="17" t="s">
        <v>1344</v>
      </c>
      <c r="X998" s="17" t="str">
        <f t="shared" si="172"/>
        <v xml:space="preserve">-                                    </v>
      </c>
      <c r="Y998" s="17" t="s">
        <v>1858</v>
      </c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40"/>
      <c r="AT998" s="33" t="s">
        <v>809</v>
      </c>
      <c r="AU998" s="33" t="s">
        <v>980</v>
      </c>
      <c r="AV998" s="36" t="s">
        <v>1015</v>
      </c>
      <c r="AW998" s="33" t="str">
        <f t="shared" si="177"/>
        <v>T-WDM601-02</v>
      </c>
      <c r="AX998" s="33" t="s">
        <v>980</v>
      </c>
      <c r="AZ998" s="81" t="str">
        <f t="shared" si="173"/>
        <v xml:space="preserve"> STP-CAT.5e 4P-24AWG㎟-C</v>
      </c>
    </row>
    <row r="999" spans="1:52" s="4" customFormat="1" ht="25" hidden="1" customHeight="1">
      <c r="A999" s="60" t="str">
        <f t="shared" ref="A999:A1062" si="179">IFERROR(IF(MATCH($A$18,Y999:AQ999,0),"O","X"),"X")</f>
        <v>X</v>
      </c>
      <c r="B999" s="60" t="e">
        <f t="shared" si="178"/>
        <v>#REF!</v>
      </c>
      <c r="C999" s="55" t="str">
        <f t="shared" si="174"/>
        <v>T-WDM601-03</v>
      </c>
      <c r="D999" s="18" t="s">
        <v>659</v>
      </c>
      <c r="E999" s="51"/>
      <c r="F999" s="20" t="s">
        <v>579</v>
      </c>
      <c r="G999" s="17" t="s">
        <v>581</v>
      </c>
      <c r="H999" s="18" t="s">
        <v>580</v>
      </c>
      <c r="I999" s="18"/>
      <c r="J999" s="18">
        <v>11</v>
      </c>
      <c r="K999" s="56">
        <f t="shared" si="175"/>
        <v>6.5</v>
      </c>
      <c r="L999" s="56">
        <f t="shared" si="176"/>
        <v>33.19</v>
      </c>
      <c r="M999" s="139"/>
      <c r="N999" s="139"/>
      <c r="O999" s="18"/>
      <c r="P999" s="18"/>
      <c r="Q999" s="18"/>
      <c r="R999" s="17" t="s">
        <v>1333</v>
      </c>
      <c r="S999" s="17" t="s">
        <v>576</v>
      </c>
      <c r="T999" s="17" t="s">
        <v>1353</v>
      </c>
      <c r="U999" s="17" t="s">
        <v>1333</v>
      </c>
      <c r="V999" s="17" t="s">
        <v>595</v>
      </c>
      <c r="W999" s="17" t="s">
        <v>1344</v>
      </c>
      <c r="X999" s="17" t="str">
        <f t="shared" ref="X999:X1062" si="180">IF(Y999="","",CONCATENATE(Y999,"  ",Z999,"  ",AA999,"  ",AB999,"  ",AC999,"  ",AD999,"  ",AE999,"  ",AF999,"  ",AG999,"  ",AH999,"  ",AI999,"  ",AJ999,"  ",AK999,"  ",AL999,"  ",AM999,"  ",AN999,"  ",AO999,"  ",AP999,"  ",AQ999))</f>
        <v xml:space="preserve">-                                    </v>
      </c>
      <c r="Y999" s="17" t="s">
        <v>1858</v>
      </c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40"/>
      <c r="AT999" s="33" t="s">
        <v>809</v>
      </c>
      <c r="AU999" s="33" t="s">
        <v>980</v>
      </c>
      <c r="AV999" s="36" t="s">
        <v>1016</v>
      </c>
      <c r="AW999" s="33" t="str">
        <f t="shared" si="177"/>
        <v>T-WDM601-03</v>
      </c>
      <c r="AX999" s="33" t="s">
        <v>980</v>
      </c>
      <c r="AZ999" s="81" t="str">
        <f t="shared" ref="AZ999:AZ1062" si="181">IF(F999="","",CONCATENATE(E999," ",F999," ",G999,"-",H999,"㎟","-",D999))</f>
        <v xml:space="preserve"> STP-CAT.5e 4P-24AWG㎟-C</v>
      </c>
    </row>
    <row r="1000" spans="1:52" s="4" customFormat="1" ht="25" hidden="1" customHeight="1">
      <c r="A1000" s="60" t="str">
        <f t="shared" si="179"/>
        <v>X</v>
      </c>
      <c r="B1000" s="60" t="e">
        <f t="shared" si="178"/>
        <v>#REF!</v>
      </c>
      <c r="C1000" s="55" t="str">
        <f t="shared" si="174"/>
        <v>T-WDM602-01</v>
      </c>
      <c r="D1000" s="18" t="s">
        <v>659</v>
      </c>
      <c r="E1000" s="51"/>
      <c r="F1000" s="20" t="s">
        <v>579</v>
      </c>
      <c r="G1000" s="17" t="s">
        <v>581</v>
      </c>
      <c r="H1000" s="18" t="s">
        <v>580</v>
      </c>
      <c r="I1000" s="18"/>
      <c r="J1000" s="18">
        <v>9</v>
      </c>
      <c r="K1000" s="56">
        <f t="shared" si="175"/>
        <v>6.5</v>
      </c>
      <c r="L1000" s="56">
        <f t="shared" si="176"/>
        <v>33.19</v>
      </c>
      <c r="M1000" s="138" t="s">
        <v>1725</v>
      </c>
      <c r="N1000" s="138">
        <v>6</v>
      </c>
      <c r="O1000" s="18"/>
      <c r="P1000" s="18"/>
      <c r="Q1000" s="18"/>
      <c r="R1000" s="17" t="s">
        <v>1333</v>
      </c>
      <c r="S1000" s="17" t="s">
        <v>576</v>
      </c>
      <c r="T1000" s="17" t="s">
        <v>1353</v>
      </c>
      <c r="U1000" s="17" t="s">
        <v>1333</v>
      </c>
      <c r="V1000" s="17" t="s">
        <v>596</v>
      </c>
      <c r="W1000" s="17" t="s">
        <v>1345</v>
      </c>
      <c r="X1000" s="17" t="str">
        <f t="shared" si="180"/>
        <v xml:space="preserve">-                                    </v>
      </c>
      <c r="Y1000" s="17" t="s">
        <v>1858</v>
      </c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40"/>
      <c r="AT1000" s="33" t="s">
        <v>809</v>
      </c>
      <c r="AU1000" s="33" t="s">
        <v>981</v>
      </c>
      <c r="AV1000" s="36" t="s">
        <v>1014</v>
      </c>
      <c r="AW1000" s="33" t="str">
        <f t="shared" si="177"/>
        <v>T-WDM602-01</v>
      </c>
      <c r="AX1000" s="33" t="s">
        <v>981</v>
      </c>
      <c r="AZ1000" s="81" t="str">
        <f t="shared" si="181"/>
        <v xml:space="preserve"> STP-CAT.5e 4P-24AWG㎟-C</v>
      </c>
    </row>
    <row r="1001" spans="1:52" s="4" customFormat="1" ht="25" hidden="1" customHeight="1">
      <c r="A1001" s="60" t="str">
        <f t="shared" si="179"/>
        <v>X</v>
      </c>
      <c r="B1001" s="60" t="e">
        <f t="shared" si="178"/>
        <v>#REF!</v>
      </c>
      <c r="C1001" s="55" t="str">
        <f t="shared" si="174"/>
        <v>T-WDM602-02</v>
      </c>
      <c r="D1001" s="18" t="s">
        <v>659</v>
      </c>
      <c r="E1001" s="51"/>
      <c r="F1001" s="20" t="s">
        <v>579</v>
      </c>
      <c r="G1001" s="17" t="s">
        <v>581</v>
      </c>
      <c r="H1001" s="18" t="s">
        <v>580</v>
      </c>
      <c r="I1001" s="18"/>
      <c r="J1001" s="18">
        <v>9</v>
      </c>
      <c r="K1001" s="56">
        <f t="shared" si="175"/>
        <v>6.5</v>
      </c>
      <c r="L1001" s="56">
        <f t="shared" si="176"/>
        <v>33.19</v>
      </c>
      <c r="M1001" s="140"/>
      <c r="N1001" s="140"/>
      <c r="O1001" s="18"/>
      <c r="P1001" s="18"/>
      <c r="Q1001" s="18"/>
      <c r="R1001" s="17" t="s">
        <v>1333</v>
      </c>
      <c r="S1001" s="17" t="s">
        <v>576</v>
      </c>
      <c r="T1001" s="17" t="s">
        <v>1353</v>
      </c>
      <c r="U1001" s="17" t="s">
        <v>1333</v>
      </c>
      <c r="V1001" s="17" t="s">
        <v>596</v>
      </c>
      <c r="W1001" s="17" t="s">
        <v>1345</v>
      </c>
      <c r="X1001" s="17" t="str">
        <f t="shared" si="180"/>
        <v xml:space="preserve">-                                    </v>
      </c>
      <c r="Y1001" s="17" t="s">
        <v>1858</v>
      </c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40"/>
      <c r="AT1001" s="33" t="s">
        <v>809</v>
      </c>
      <c r="AU1001" s="33" t="s">
        <v>981</v>
      </c>
      <c r="AV1001" s="36" t="s">
        <v>1015</v>
      </c>
      <c r="AW1001" s="33" t="str">
        <f t="shared" si="177"/>
        <v>T-WDM602-02</v>
      </c>
      <c r="AX1001" s="33" t="s">
        <v>981</v>
      </c>
      <c r="AZ1001" s="81" t="str">
        <f t="shared" si="181"/>
        <v xml:space="preserve"> STP-CAT.5e 4P-24AWG㎟-C</v>
      </c>
    </row>
    <row r="1002" spans="1:52" s="4" customFormat="1" ht="25" hidden="1" customHeight="1">
      <c r="A1002" s="60" t="str">
        <f t="shared" si="179"/>
        <v>X</v>
      </c>
      <c r="B1002" s="60" t="e">
        <f t="shared" si="178"/>
        <v>#REF!</v>
      </c>
      <c r="C1002" s="55" t="str">
        <f t="shared" ref="C1002:C1065" si="182">AW1002</f>
        <v>T-WDM602-03</v>
      </c>
      <c r="D1002" s="18" t="s">
        <v>659</v>
      </c>
      <c r="E1002" s="51"/>
      <c r="F1002" s="20" t="s">
        <v>579</v>
      </c>
      <c r="G1002" s="17" t="s">
        <v>581</v>
      </c>
      <c r="H1002" s="18" t="s">
        <v>580</v>
      </c>
      <c r="I1002" s="18"/>
      <c r="J1002" s="18">
        <v>9</v>
      </c>
      <c r="K1002" s="56">
        <f t="shared" ref="K1002:K1065" si="183">IF(AZ1002="","",(VLOOKUP(AZ1002,cable,2,FALSE)))</f>
        <v>6.5</v>
      </c>
      <c r="L1002" s="56">
        <f t="shared" ref="L1002:L1053" si="184">ROUNDUP(PI()*((K1002/2)*(K1002/2)),2)</f>
        <v>33.19</v>
      </c>
      <c r="M1002" s="139"/>
      <c r="N1002" s="139"/>
      <c r="O1002" s="18"/>
      <c r="P1002" s="18"/>
      <c r="Q1002" s="18"/>
      <c r="R1002" s="17" t="s">
        <v>1333</v>
      </c>
      <c r="S1002" s="17" t="s">
        <v>576</v>
      </c>
      <c r="T1002" s="17" t="s">
        <v>1353</v>
      </c>
      <c r="U1002" s="17" t="s">
        <v>1333</v>
      </c>
      <c r="V1002" s="17" t="s">
        <v>596</v>
      </c>
      <c r="W1002" s="17" t="s">
        <v>1345</v>
      </c>
      <c r="X1002" s="17" t="str">
        <f t="shared" si="180"/>
        <v xml:space="preserve">-                                    </v>
      </c>
      <c r="Y1002" s="17" t="s">
        <v>1858</v>
      </c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40"/>
      <c r="AT1002" s="33" t="s">
        <v>809</v>
      </c>
      <c r="AU1002" s="33" t="s">
        <v>981</v>
      </c>
      <c r="AV1002" s="36" t="s">
        <v>1016</v>
      </c>
      <c r="AW1002" s="33" t="str">
        <f t="shared" si="177"/>
        <v>T-WDM602-03</v>
      </c>
      <c r="AX1002" s="33" t="s">
        <v>981</v>
      </c>
      <c r="AZ1002" s="81" t="str">
        <f t="shared" si="181"/>
        <v xml:space="preserve"> STP-CAT.5e 4P-24AWG㎟-C</v>
      </c>
    </row>
    <row r="1003" spans="1:52" s="4" customFormat="1" ht="25" hidden="1" customHeight="1">
      <c r="A1003" s="60" t="str">
        <f t="shared" si="179"/>
        <v>X</v>
      </c>
      <c r="B1003" s="60" t="e">
        <f t="shared" si="178"/>
        <v>#REF!</v>
      </c>
      <c r="C1003" s="55" t="str">
        <f t="shared" si="182"/>
        <v>T-SOFC701-01</v>
      </c>
      <c r="D1003" s="18" t="s">
        <v>658</v>
      </c>
      <c r="E1003" s="51"/>
      <c r="F1003" s="20" t="s">
        <v>579</v>
      </c>
      <c r="G1003" s="17" t="s">
        <v>16</v>
      </c>
      <c r="H1003" s="18" t="s">
        <v>580</v>
      </c>
      <c r="I1003" s="18"/>
      <c r="J1003" s="18">
        <v>16</v>
      </c>
      <c r="K1003" s="56">
        <f t="shared" si="183"/>
        <v>6.5</v>
      </c>
      <c r="L1003" s="56">
        <f t="shared" si="184"/>
        <v>33.19</v>
      </c>
      <c r="M1003" s="138" t="s">
        <v>1726</v>
      </c>
      <c r="N1003" s="138">
        <v>8</v>
      </c>
      <c r="O1003" s="18"/>
      <c r="P1003" s="18"/>
      <c r="Q1003" s="18"/>
      <c r="R1003" s="17" t="s">
        <v>1333</v>
      </c>
      <c r="S1003" s="17" t="s">
        <v>578</v>
      </c>
      <c r="T1003" s="17" t="s">
        <v>1354</v>
      </c>
      <c r="U1003" s="17" t="s">
        <v>1333</v>
      </c>
      <c r="V1003" s="17" t="s">
        <v>432</v>
      </c>
      <c r="W1003" s="17" t="s">
        <v>1324</v>
      </c>
      <c r="X1003" s="17" t="str">
        <f t="shared" si="180"/>
        <v xml:space="preserve">-                                    </v>
      </c>
      <c r="Y1003" s="17" t="s">
        <v>1858</v>
      </c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40"/>
      <c r="AT1003" s="33" t="s">
        <v>809</v>
      </c>
      <c r="AU1003" s="33" t="s">
        <v>992</v>
      </c>
      <c r="AV1003" s="36" t="s">
        <v>1014</v>
      </c>
      <c r="AW1003" s="33" t="str">
        <f t="shared" si="177"/>
        <v>T-SOFC701-01</v>
      </c>
      <c r="AX1003" s="33" t="s">
        <v>992</v>
      </c>
      <c r="AZ1003" s="81" t="str">
        <f t="shared" si="181"/>
        <v xml:space="preserve"> STP-CAT.5e 4P-24AWG㎟-C</v>
      </c>
    </row>
    <row r="1004" spans="1:52" s="4" customFormat="1" ht="25" hidden="1" customHeight="1">
      <c r="A1004" s="60" t="str">
        <f t="shared" si="179"/>
        <v>X</v>
      </c>
      <c r="B1004" s="60" t="e">
        <f t="shared" si="178"/>
        <v>#REF!</v>
      </c>
      <c r="C1004" s="55" t="str">
        <f t="shared" si="182"/>
        <v>T-SOFC701-02</v>
      </c>
      <c r="D1004" s="18" t="s">
        <v>657</v>
      </c>
      <c r="E1004" s="51"/>
      <c r="F1004" s="20" t="s">
        <v>579</v>
      </c>
      <c r="G1004" s="17" t="s">
        <v>581</v>
      </c>
      <c r="H1004" s="18" t="s">
        <v>548</v>
      </c>
      <c r="I1004" s="18"/>
      <c r="J1004" s="18">
        <v>16</v>
      </c>
      <c r="K1004" s="56">
        <f t="shared" si="183"/>
        <v>6.5</v>
      </c>
      <c r="L1004" s="56">
        <f t="shared" si="184"/>
        <v>33.19</v>
      </c>
      <c r="M1004" s="140"/>
      <c r="N1004" s="140"/>
      <c r="O1004" s="18"/>
      <c r="P1004" s="18"/>
      <c r="Q1004" s="18"/>
      <c r="R1004" s="17" t="s">
        <v>1333</v>
      </c>
      <c r="S1004" s="17" t="s">
        <v>489</v>
      </c>
      <c r="T1004" s="17" t="s">
        <v>1354</v>
      </c>
      <c r="U1004" s="17" t="s">
        <v>1333</v>
      </c>
      <c r="V1004" s="17" t="s">
        <v>432</v>
      </c>
      <c r="W1004" s="17" t="s">
        <v>1324</v>
      </c>
      <c r="X1004" s="17" t="str">
        <f t="shared" si="180"/>
        <v xml:space="preserve">-                                    </v>
      </c>
      <c r="Y1004" s="17" t="s">
        <v>1858</v>
      </c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40"/>
      <c r="AT1004" s="33" t="s">
        <v>809</v>
      </c>
      <c r="AU1004" s="33" t="s">
        <v>992</v>
      </c>
      <c r="AV1004" s="36" t="s">
        <v>1015</v>
      </c>
      <c r="AW1004" s="33" t="str">
        <f t="shared" si="177"/>
        <v>T-SOFC701-02</v>
      </c>
      <c r="AX1004" s="33" t="s">
        <v>992</v>
      </c>
      <c r="AZ1004" s="81" t="str">
        <f t="shared" si="181"/>
        <v xml:space="preserve"> STP-CAT.5e 4P-24AWG㎟-C</v>
      </c>
    </row>
    <row r="1005" spans="1:52" s="4" customFormat="1" ht="25" hidden="1" customHeight="1">
      <c r="A1005" s="60" t="str">
        <f t="shared" si="179"/>
        <v>X</v>
      </c>
      <c r="B1005" s="60" t="e">
        <f t="shared" si="178"/>
        <v>#REF!</v>
      </c>
      <c r="C1005" s="55" t="str">
        <f t="shared" si="182"/>
        <v>T-SOFC701-03</v>
      </c>
      <c r="D1005" s="18" t="s">
        <v>657</v>
      </c>
      <c r="E1005" s="51"/>
      <c r="F1005" s="20" t="s">
        <v>579</v>
      </c>
      <c r="G1005" s="17" t="s">
        <v>581</v>
      </c>
      <c r="H1005" s="18" t="s">
        <v>548</v>
      </c>
      <c r="I1005" s="18"/>
      <c r="J1005" s="18">
        <v>16</v>
      </c>
      <c r="K1005" s="56">
        <f t="shared" si="183"/>
        <v>6.5</v>
      </c>
      <c r="L1005" s="56">
        <f t="shared" si="184"/>
        <v>33.19</v>
      </c>
      <c r="M1005" s="140"/>
      <c r="N1005" s="140"/>
      <c r="O1005" s="18"/>
      <c r="P1005" s="18"/>
      <c r="Q1005" s="18"/>
      <c r="R1005" s="17" t="s">
        <v>1333</v>
      </c>
      <c r="S1005" s="17" t="s">
        <v>489</v>
      </c>
      <c r="T1005" s="17" t="s">
        <v>1354</v>
      </c>
      <c r="U1005" s="17" t="s">
        <v>1333</v>
      </c>
      <c r="V1005" s="17" t="s">
        <v>432</v>
      </c>
      <c r="W1005" s="17" t="s">
        <v>1324</v>
      </c>
      <c r="X1005" s="17" t="str">
        <f t="shared" si="180"/>
        <v xml:space="preserve">-                                    </v>
      </c>
      <c r="Y1005" s="17" t="s">
        <v>1858</v>
      </c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40"/>
      <c r="AT1005" s="33" t="s">
        <v>809</v>
      </c>
      <c r="AU1005" s="33" t="s">
        <v>992</v>
      </c>
      <c r="AV1005" s="36" t="s">
        <v>1016</v>
      </c>
      <c r="AW1005" s="33" t="str">
        <f t="shared" si="177"/>
        <v>T-SOFC701-03</v>
      </c>
      <c r="AX1005" s="33" t="s">
        <v>992</v>
      </c>
      <c r="AZ1005" s="81" t="str">
        <f t="shared" si="181"/>
        <v xml:space="preserve"> STP-CAT.5e 4P-24AWG㎟-C</v>
      </c>
    </row>
    <row r="1006" spans="1:52" s="4" customFormat="1" ht="25" hidden="1" customHeight="1">
      <c r="A1006" s="60" t="str">
        <f t="shared" si="179"/>
        <v>X</v>
      </c>
      <c r="B1006" s="60" t="e">
        <f t="shared" si="178"/>
        <v>#REF!</v>
      </c>
      <c r="C1006" s="55" t="str">
        <f t="shared" si="182"/>
        <v>T-SOFC701-04</v>
      </c>
      <c r="D1006" s="18" t="s">
        <v>657</v>
      </c>
      <c r="E1006" s="51"/>
      <c r="F1006" s="20" t="s">
        <v>579</v>
      </c>
      <c r="G1006" s="17" t="s">
        <v>581</v>
      </c>
      <c r="H1006" s="18" t="s">
        <v>548</v>
      </c>
      <c r="I1006" s="18"/>
      <c r="J1006" s="18">
        <v>16</v>
      </c>
      <c r="K1006" s="56">
        <f t="shared" si="183"/>
        <v>6.5</v>
      </c>
      <c r="L1006" s="56">
        <f t="shared" si="184"/>
        <v>33.19</v>
      </c>
      <c r="M1006" s="140"/>
      <c r="N1006" s="140"/>
      <c r="O1006" s="18"/>
      <c r="P1006" s="18"/>
      <c r="Q1006" s="18"/>
      <c r="R1006" s="17" t="s">
        <v>1333</v>
      </c>
      <c r="S1006" s="17" t="s">
        <v>489</v>
      </c>
      <c r="T1006" s="17" t="s">
        <v>1354</v>
      </c>
      <c r="U1006" s="17" t="s">
        <v>1333</v>
      </c>
      <c r="V1006" s="17" t="s">
        <v>432</v>
      </c>
      <c r="W1006" s="17" t="s">
        <v>1324</v>
      </c>
      <c r="X1006" s="17" t="str">
        <f t="shared" si="180"/>
        <v xml:space="preserve">-                                    </v>
      </c>
      <c r="Y1006" s="17" t="s">
        <v>1858</v>
      </c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40"/>
      <c r="AT1006" s="33" t="s">
        <v>809</v>
      </c>
      <c r="AU1006" s="33" t="s">
        <v>992</v>
      </c>
      <c r="AV1006" s="36" t="s">
        <v>1021</v>
      </c>
      <c r="AW1006" s="33" t="str">
        <f t="shared" si="177"/>
        <v>T-SOFC701-04</v>
      </c>
      <c r="AX1006" s="33" t="s">
        <v>992</v>
      </c>
      <c r="AZ1006" s="81" t="str">
        <f t="shared" si="181"/>
        <v xml:space="preserve"> STP-CAT.5e 4P-24AWG㎟-C</v>
      </c>
    </row>
    <row r="1007" spans="1:52" s="4" customFormat="1" ht="25" hidden="1" customHeight="1">
      <c r="A1007" s="60" t="str">
        <f t="shared" si="179"/>
        <v>X</v>
      </c>
      <c r="B1007" s="60" t="e">
        <f t="shared" si="178"/>
        <v>#REF!</v>
      </c>
      <c r="C1007" s="55" t="str">
        <f t="shared" si="182"/>
        <v>T-SOFC701-05</v>
      </c>
      <c r="D1007" s="18" t="s">
        <v>657</v>
      </c>
      <c r="E1007" s="51"/>
      <c r="F1007" s="20" t="s">
        <v>579</v>
      </c>
      <c r="G1007" s="17" t="s">
        <v>581</v>
      </c>
      <c r="H1007" s="18" t="s">
        <v>548</v>
      </c>
      <c r="I1007" s="18"/>
      <c r="J1007" s="18">
        <v>16</v>
      </c>
      <c r="K1007" s="56">
        <f t="shared" si="183"/>
        <v>6.5</v>
      </c>
      <c r="L1007" s="56">
        <f t="shared" si="184"/>
        <v>33.19</v>
      </c>
      <c r="M1007" s="139"/>
      <c r="N1007" s="139"/>
      <c r="O1007" s="18"/>
      <c r="P1007" s="18"/>
      <c r="Q1007" s="18"/>
      <c r="R1007" s="17" t="s">
        <v>1333</v>
      </c>
      <c r="S1007" s="17" t="s">
        <v>489</v>
      </c>
      <c r="T1007" s="17" t="s">
        <v>1354</v>
      </c>
      <c r="U1007" s="17" t="s">
        <v>1333</v>
      </c>
      <c r="V1007" s="17" t="s">
        <v>432</v>
      </c>
      <c r="W1007" s="17" t="s">
        <v>1324</v>
      </c>
      <c r="X1007" s="17" t="str">
        <f t="shared" si="180"/>
        <v xml:space="preserve">-                                    </v>
      </c>
      <c r="Y1007" s="17" t="s">
        <v>1858</v>
      </c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40"/>
      <c r="AT1007" s="33" t="s">
        <v>809</v>
      </c>
      <c r="AU1007" s="33" t="s">
        <v>992</v>
      </c>
      <c r="AV1007" s="36" t="s">
        <v>1022</v>
      </c>
      <c r="AW1007" s="33" t="str">
        <f t="shared" si="177"/>
        <v>T-SOFC701-05</v>
      </c>
      <c r="AX1007" s="33" t="s">
        <v>992</v>
      </c>
      <c r="AZ1007" s="81" t="str">
        <f t="shared" si="181"/>
        <v xml:space="preserve"> STP-CAT.5e 4P-24AWG㎟-C</v>
      </c>
    </row>
    <row r="1008" spans="1:52" s="4" customFormat="1" ht="25" hidden="1" customHeight="1">
      <c r="A1008" s="60" t="str">
        <f t="shared" si="179"/>
        <v>X</v>
      </c>
      <c r="B1008" s="60" t="e">
        <f t="shared" si="178"/>
        <v>#REF!</v>
      </c>
      <c r="C1008" s="55" t="str">
        <f t="shared" si="182"/>
        <v>T-SOFC702-01</v>
      </c>
      <c r="D1008" s="18" t="s">
        <v>659</v>
      </c>
      <c r="E1008" s="51"/>
      <c r="F1008" s="20" t="s">
        <v>579</v>
      </c>
      <c r="G1008" s="17" t="s">
        <v>582</v>
      </c>
      <c r="H1008" s="18" t="s">
        <v>580</v>
      </c>
      <c r="I1008" s="18"/>
      <c r="J1008" s="18">
        <v>23</v>
      </c>
      <c r="K1008" s="56">
        <f t="shared" si="183"/>
        <v>6.5</v>
      </c>
      <c r="L1008" s="56">
        <f t="shared" si="184"/>
        <v>33.19</v>
      </c>
      <c r="M1008" s="138" t="s">
        <v>1727</v>
      </c>
      <c r="N1008" s="138">
        <v>12</v>
      </c>
      <c r="O1008" s="18"/>
      <c r="P1008" s="18"/>
      <c r="Q1008" s="18"/>
      <c r="R1008" s="17" t="s">
        <v>1333</v>
      </c>
      <c r="S1008" s="17" t="s">
        <v>578</v>
      </c>
      <c r="T1008" s="17" t="s">
        <v>1354</v>
      </c>
      <c r="U1008" s="17" t="s">
        <v>1333</v>
      </c>
      <c r="V1008" s="17" t="s">
        <v>433</v>
      </c>
      <c r="W1008" s="17" t="s">
        <v>1325</v>
      </c>
      <c r="X1008" s="17" t="str">
        <f t="shared" si="180"/>
        <v xml:space="preserve">-                                    </v>
      </c>
      <c r="Y1008" s="17" t="s">
        <v>1858</v>
      </c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40"/>
      <c r="AT1008" s="33" t="s">
        <v>809</v>
      </c>
      <c r="AU1008" s="33" t="s">
        <v>993</v>
      </c>
      <c r="AV1008" s="36" t="s">
        <v>1014</v>
      </c>
      <c r="AW1008" s="33" t="str">
        <f t="shared" si="177"/>
        <v>T-SOFC702-01</v>
      </c>
      <c r="AX1008" s="33" t="s">
        <v>993</v>
      </c>
      <c r="AZ1008" s="81" t="str">
        <f t="shared" si="181"/>
        <v xml:space="preserve"> STP-CAT.5e 4P-24AWG㎟-C</v>
      </c>
    </row>
    <row r="1009" spans="1:52" s="4" customFormat="1" ht="25" hidden="1" customHeight="1">
      <c r="A1009" s="60" t="str">
        <f t="shared" si="179"/>
        <v>X</v>
      </c>
      <c r="B1009" s="60" t="e">
        <f t="shared" si="178"/>
        <v>#REF!</v>
      </c>
      <c r="C1009" s="55" t="str">
        <f t="shared" si="182"/>
        <v>T-SOFC702-02</v>
      </c>
      <c r="D1009" s="18" t="s">
        <v>657</v>
      </c>
      <c r="E1009" s="51"/>
      <c r="F1009" s="20" t="s">
        <v>579</v>
      </c>
      <c r="G1009" s="17" t="s">
        <v>581</v>
      </c>
      <c r="H1009" s="18" t="s">
        <v>548</v>
      </c>
      <c r="I1009" s="18"/>
      <c r="J1009" s="18">
        <v>23</v>
      </c>
      <c r="K1009" s="56">
        <f t="shared" si="183"/>
        <v>6.5</v>
      </c>
      <c r="L1009" s="56">
        <f t="shared" si="184"/>
        <v>33.19</v>
      </c>
      <c r="M1009" s="140"/>
      <c r="N1009" s="140"/>
      <c r="O1009" s="18"/>
      <c r="P1009" s="18"/>
      <c r="Q1009" s="18"/>
      <c r="R1009" s="17" t="s">
        <v>1333</v>
      </c>
      <c r="S1009" s="17" t="s">
        <v>489</v>
      </c>
      <c r="T1009" s="17" t="s">
        <v>1354</v>
      </c>
      <c r="U1009" s="17" t="s">
        <v>1333</v>
      </c>
      <c r="V1009" s="17" t="s">
        <v>433</v>
      </c>
      <c r="W1009" s="17" t="s">
        <v>1325</v>
      </c>
      <c r="X1009" s="17" t="str">
        <f t="shared" si="180"/>
        <v xml:space="preserve">-                                    </v>
      </c>
      <c r="Y1009" s="17" t="s">
        <v>1858</v>
      </c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40"/>
      <c r="AT1009" s="33" t="s">
        <v>809</v>
      </c>
      <c r="AU1009" s="33" t="s">
        <v>993</v>
      </c>
      <c r="AV1009" s="36" t="s">
        <v>1015</v>
      </c>
      <c r="AW1009" s="33" t="str">
        <f t="shared" si="177"/>
        <v>T-SOFC702-02</v>
      </c>
      <c r="AX1009" s="33" t="s">
        <v>993</v>
      </c>
      <c r="AZ1009" s="81" t="str">
        <f t="shared" si="181"/>
        <v xml:space="preserve"> STP-CAT.5e 4P-24AWG㎟-C</v>
      </c>
    </row>
    <row r="1010" spans="1:52" s="4" customFormat="1" ht="25" hidden="1" customHeight="1">
      <c r="A1010" s="60" t="str">
        <f t="shared" si="179"/>
        <v>X</v>
      </c>
      <c r="B1010" s="60" t="e">
        <f t="shared" si="178"/>
        <v>#REF!</v>
      </c>
      <c r="C1010" s="55" t="str">
        <f t="shared" si="182"/>
        <v>T-SOFC702-03</v>
      </c>
      <c r="D1010" s="18" t="s">
        <v>657</v>
      </c>
      <c r="E1010" s="51"/>
      <c r="F1010" s="20" t="s">
        <v>579</v>
      </c>
      <c r="G1010" s="17" t="s">
        <v>581</v>
      </c>
      <c r="H1010" s="18" t="s">
        <v>548</v>
      </c>
      <c r="I1010" s="18"/>
      <c r="J1010" s="18">
        <v>23</v>
      </c>
      <c r="K1010" s="56">
        <f t="shared" si="183"/>
        <v>6.5</v>
      </c>
      <c r="L1010" s="56">
        <f t="shared" si="184"/>
        <v>33.19</v>
      </c>
      <c r="M1010" s="140"/>
      <c r="N1010" s="140"/>
      <c r="O1010" s="18"/>
      <c r="P1010" s="18"/>
      <c r="Q1010" s="18"/>
      <c r="R1010" s="17" t="s">
        <v>1333</v>
      </c>
      <c r="S1010" s="17" t="s">
        <v>489</v>
      </c>
      <c r="T1010" s="17" t="s">
        <v>1354</v>
      </c>
      <c r="U1010" s="17" t="s">
        <v>1333</v>
      </c>
      <c r="V1010" s="17" t="s">
        <v>433</v>
      </c>
      <c r="W1010" s="17" t="s">
        <v>1325</v>
      </c>
      <c r="X1010" s="17" t="str">
        <f t="shared" si="180"/>
        <v xml:space="preserve">-                                    </v>
      </c>
      <c r="Y1010" s="17" t="s">
        <v>1858</v>
      </c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40"/>
      <c r="AT1010" s="33" t="s">
        <v>809</v>
      </c>
      <c r="AU1010" s="33" t="s">
        <v>993</v>
      </c>
      <c r="AV1010" s="36" t="s">
        <v>1016</v>
      </c>
      <c r="AW1010" s="33" t="str">
        <f t="shared" si="177"/>
        <v>T-SOFC702-03</v>
      </c>
      <c r="AX1010" s="33" t="s">
        <v>993</v>
      </c>
      <c r="AZ1010" s="81" t="str">
        <f t="shared" si="181"/>
        <v xml:space="preserve"> STP-CAT.5e 4P-24AWG㎟-C</v>
      </c>
    </row>
    <row r="1011" spans="1:52" s="4" customFormat="1" ht="25" hidden="1" customHeight="1">
      <c r="A1011" s="60" t="str">
        <f t="shared" si="179"/>
        <v>X</v>
      </c>
      <c r="B1011" s="60" t="e">
        <f t="shared" si="178"/>
        <v>#REF!</v>
      </c>
      <c r="C1011" s="55" t="str">
        <f t="shared" si="182"/>
        <v>T-SOFC702-04</v>
      </c>
      <c r="D1011" s="18" t="s">
        <v>657</v>
      </c>
      <c r="E1011" s="51"/>
      <c r="F1011" s="20" t="s">
        <v>579</v>
      </c>
      <c r="G1011" s="17" t="s">
        <v>581</v>
      </c>
      <c r="H1011" s="18" t="s">
        <v>548</v>
      </c>
      <c r="I1011" s="18"/>
      <c r="J1011" s="18">
        <v>23</v>
      </c>
      <c r="K1011" s="56">
        <f t="shared" si="183"/>
        <v>6.5</v>
      </c>
      <c r="L1011" s="56">
        <f t="shared" si="184"/>
        <v>33.19</v>
      </c>
      <c r="M1011" s="140"/>
      <c r="N1011" s="140"/>
      <c r="O1011" s="18"/>
      <c r="P1011" s="18"/>
      <c r="Q1011" s="18"/>
      <c r="R1011" s="17" t="s">
        <v>1333</v>
      </c>
      <c r="S1011" s="17" t="s">
        <v>489</v>
      </c>
      <c r="T1011" s="17" t="s">
        <v>1354</v>
      </c>
      <c r="U1011" s="17" t="s">
        <v>1333</v>
      </c>
      <c r="V1011" s="17" t="s">
        <v>433</v>
      </c>
      <c r="W1011" s="17" t="s">
        <v>1325</v>
      </c>
      <c r="X1011" s="17" t="str">
        <f t="shared" si="180"/>
        <v xml:space="preserve">-                                    </v>
      </c>
      <c r="Y1011" s="17" t="s">
        <v>1858</v>
      </c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40"/>
      <c r="AT1011" s="33" t="s">
        <v>809</v>
      </c>
      <c r="AU1011" s="33" t="s">
        <v>993</v>
      </c>
      <c r="AV1011" s="36" t="s">
        <v>1021</v>
      </c>
      <c r="AW1011" s="33" t="str">
        <f t="shared" si="177"/>
        <v>T-SOFC702-04</v>
      </c>
      <c r="AX1011" s="33" t="s">
        <v>993</v>
      </c>
      <c r="AZ1011" s="81" t="str">
        <f t="shared" si="181"/>
        <v xml:space="preserve"> STP-CAT.5e 4P-24AWG㎟-C</v>
      </c>
    </row>
    <row r="1012" spans="1:52" s="4" customFormat="1" ht="25" hidden="1" customHeight="1">
      <c r="A1012" s="60" t="str">
        <f t="shared" si="179"/>
        <v>X</v>
      </c>
      <c r="B1012" s="60" t="e">
        <f t="shared" si="178"/>
        <v>#REF!</v>
      </c>
      <c r="C1012" s="55" t="str">
        <f t="shared" si="182"/>
        <v>T-SOFC702-05</v>
      </c>
      <c r="D1012" s="18" t="s">
        <v>657</v>
      </c>
      <c r="E1012" s="51"/>
      <c r="F1012" s="20" t="s">
        <v>579</v>
      </c>
      <c r="G1012" s="17" t="s">
        <v>581</v>
      </c>
      <c r="H1012" s="18" t="s">
        <v>548</v>
      </c>
      <c r="I1012" s="18"/>
      <c r="J1012" s="18">
        <v>23</v>
      </c>
      <c r="K1012" s="56">
        <f t="shared" si="183"/>
        <v>6.5</v>
      </c>
      <c r="L1012" s="56">
        <f t="shared" si="184"/>
        <v>33.19</v>
      </c>
      <c r="M1012" s="139"/>
      <c r="N1012" s="139"/>
      <c r="O1012" s="18"/>
      <c r="P1012" s="18"/>
      <c r="Q1012" s="18"/>
      <c r="R1012" s="17" t="s">
        <v>1333</v>
      </c>
      <c r="S1012" s="17" t="s">
        <v>489</v>
      </c>
      <c r="T1012" s="17" t="s">
        <v>1354</v>
      </c>
      <c r="U1012" s="17" t="s">
        <v>1333</v>
      </c>
      <c r="V1012" s="17" t="s">
        <v>433</v>
      </c>
      <c r="W1012" s="17" t="s">
        <v>1325</v>
      </c>
      <c r="X1012" s="17" t="str">
        <f t="shared" si="180"/>
        <v xml:space="preserve">-                                    </v>
      </c>
      <c r="Y1012" s="17" t="s">
        <v>1858</v>
      </c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40"/>
      <c r="AT1012" s="33" t="s">
        <v>809</v>
      </c>
      <c r="AU1012" s="33" t="s">
        <v>993</v>
      </c>
      <c r="AV1012" s="36" t="s">
        <v>1022</v>
      </c>
      <c r="AW1012" s="33" t="str">
        <f t="shared" si="177"/>
        <v>T-SOFC702-05</v>
      </c>
      <c r="AX1012" s="33" t="s">
        <v>993</v>
      </c>
      <c r="AZ1012" s="81" t="str">
        <f t="shared" si="181"/>
        <v xml:space="preserve"> STP-CAT.5e 4P-24AWG㎟-C</v>
      </c>
    </row>
    <row r="1013" spans="1:52" s="4" customFormat="1" ht="25" hidden="1" customHeight="1">
      <c r="A1013" s="60" t="str">
        <f t="shared" si="179"/>
        <v>X</v>
      </c>
      <c r="B1013" s="60" t="e">
        <f t="shared" si="178"/>
        <v>#REF!</v>
      </c>
      <c r="C1013" s="55" t="str">
        <f t="shared" si="182"/>
        <v>T-SOFC703-01</v>
      </c>
      <c r="D1013" s="18" t="s">
        <v>659</v>
      </c>
      <c r="E1013" s="51"/>
      <c r="F1013" s="20" t="s">
        <v>579</v>
      </c>
      <c r="G1013" s="17" t="s">
        <v>582</v>
      </c>
      <c r="H1013" s="18" t="s">
        <v>580</v>
      </c>
      <c r="I1013" s="18"/>
      <c r="J1013" s="18">
        <v>30</v>
      </c>
      <c r="K1013" s="56">
        <f t="shared" si="183"/>
        <v>6.5</v>
      </c>
      <c r="L1013" s="56">
        <f t="shared" si="184"/>
        <v>33.19</v>
      </c>
      <c r="M1013" s="138" t="s">
        <v>1728</v>
      </c>
      <c r="N1013" s="138">
        <v>14</v>
      </c>
      <c r="O1013" s="18"/>
      <c r="P1013" s="18"/>
      <c r="Q1013" s="18"/>
      <c r="R1013" s="17" t="s">
        <v>1333</v>
      </c>
      <c r="S1013" s="17" t="s">
        <v>578</v>
      </c>
      <c r="T1013" s="17" t="s">
        <v>1354</v>
      </c>
      <c r="U1013" s="17" t="s">
        <v>1333</v>
      </c>
      <c r="V1013" s="17" t="s">
        <v>435</v>
      </c>
      <c r="W1013" s="17" t="s">
        <v>1326</v>
      </c>
      <c r="X1013" s="17" t="str">
        <f t="shared" si="180"/>
        <v xml:space="preserve">-                                    </v>
      </c>
      <c r="Y1013" s="17" t="s">
        <v>1858</v>
      </c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40"/>
      <c r="AT1013" s="33" t="s">
        <v>809</v>
      </c>
      <c r="AU1013" s="33" t="s">
        <v>994</v>
      </c>
      <c r="AV1013" s="36" t="s">
        <v>1014</v>
      </c>
      <c r="AW1013" s="33" t="str">
        <f t="shared" si="177"/>
        <v>T-SOFC703-01</v>
      </c>
      <c r="AX1013" s="33" t="s">
        <v>994</v>
      </c>
      <c r="AZ1013" s="81" t="str">
        <f t="shared" si="181"/>
        <v xml:space="preserve"> STP-CAT.5e 4P-24AWG㎟-C</v>
      </c>
    </row>
    <row r="1014" spans="1:52" s="4" customFormat="1" ht="25" hidden="1" customHeight="1">
      <c r="A1014" s="60" t="str">
        <f t="shared" si="179"/>
        <v>X</v>
      </c>
      <c r="B1014" s="60" t="e">
        <f t="shared" si="178"/>
        <v>#REF!</v>
      </c>
      <c r="C1014" s="55" t="str">
        <f t="shared" si="182"/>
        <v>T-SOFC703-02</v>
      </c>
      <c r="D1014" s="18" t="s">
        <v>657</v>
      </c>
      <c r="E1014" s="51"/>
      <c r="F1014" s="20" t="s">
        <v>579</v>
      </c>
      <c r="G1014" s="17" t="s">
        <v>581</v>
      </c>
      <c r="H1014" s="18" t="s">
        <v>548</v>
      </c>
      <c r="I1014" s="18"/>
      <c r="J1014" s="18">
        <v>30</v>
      </c>
      <c r="K1014" s="56">
        <f t="shared" si="183"/>
        <v>6.5</v>
      </c>
      <c r="L1014" s="56">
        <f t="shared" si="184"/>
        <v>33.19</v>
      </c>
      <c r="M1014" s="140"/>
      <c r="N1014" s="140"/>
      <c r="O1014" s="18"/>
      <c r="P1014" s="18"/>
      <c r="Q1014" s="18"/>
      <c r="R1014" s="17" t="s">
        <v>1333</v>
      </c>
      <c r="S1014" s="17" t="s">
        <v>489</v>
      </c>
      <c r="T1014" s="17" t="s">
        <v>1354</v>
      </c>
      <c r="U1014" s="17" t="s">
        <v>1333</v>
      </c>
      <c r="V1014" s="17" t="s">
        <v>435</v>
      </c>
      <c r="W1014" s="17" t="s">
        <v>1326</v>
      </c>
      <c r="X1014" s="17" t="str">
        <f t="shared" si="180"/>
        <v xml:space="preserve">-                                    </v>
      </c>
      <c r="Y1014" s="17" t="s">
        <v>1858</v>
      </c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40"/>
      <c r="AT1014" s="33" t="s">
        <v>809</v>
      </c>
      <c r="AU1014" s="33" t="s">
        <v>994</v>
      </c>
      <c r="AV1014" s="36" t="s">
        <v>1015</v>
      </c>
      <c r="AW1014" s="33" t="str">
        <f t="shared" si="177"/>
        <v>T-SOFC703-02</v>
      </c>
      <c r="AX1014" s="33" t="s">
        <v>994</v>
      </c>
      <c r="AZ1014" s="81" t="str">
        <f t="shared" si="181"/>
        <v xml:space="preserve"> STP-CAT.5e 4P-24AWG㎟-C</v>
      </c>
    </row>
    <row r="1015" spans="1:52" s="4" customFormat="1" ht="25" hidden="1" customHeight="1">
      <c r="A1015" s="60" t="str">
        <f t="shared" si="179"/>
        <v>X</v>
      </c>
      <c r="B1015" s="60" t="e">
        <f t="shared" si="178"/>
        <v>#REF!</v>
      </c>
      <c r="C1015" s="55" t="str">
        <f t="shared" si="182"/>
        <v>T-SOFC703-03</v>
      </c>
      <c r="D1015" s="18" t="s">
        <v>657</v>
      </c>
      <c r="E1015" s="51"/>
      <c r="F1015" s="20" t="s">
        <v>579</v>
      </c>
      <c r="G1015" s="17" t="s">
        <v>581</v>
      </c>
      <c r="H1015" s="18" t="s">
        <v>548</v>
      </c>
      <c r="I1015" s="18"/>
      <c r="J1015" s="18">
        <v>30</v>
      </c>
      <c r="K1015" s="56">
        <f t="shared" si="183"/>
        <v>6.5</v>
      </c>
      <c r="L1015" s="56">
        <f t="shared" si="184"/>
        <v>33.19</v>
      </c>
      <c r="M1015" s="140"/>
      <c r="N1015" s="140"/>
      <c r="O1015" s="18"/>
      <c r="P1015" s="18"/>
      <c r="Q1015" s="18"/>
      <c r="R1015" s="17" t="s">
        <v>1333</v>
      </c>
      <c r="S1015" s="17" t="s">
        <v>489</v>
      </c>
      <c r="T1015" s="17" t="s">
        <v>1354</v>
      </c>
      <c r="U1015" s="17" t="s">
        <v>1333</v>
      </c>
      <c r="V1015" s="17" t="s">
        <v>435</v>
      </c>
      <c r="W1015" s="17" t="s">
        <v>1326</v>
      </c>
      <c r="X1015" s="17" t="str">
        <f t="shared" si="180"/>
        <v xml:space="preserve">-                                    </v>
      </c>
      <c r="Y1015" s="17" t="s">
        <v>1858</v>
      </c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40"/>
      <c r="AT1015" s="33" t="s">
        <v>809</v>
      </c>
      <c r="AU1015" s="33" t="s">
        <v>994</v>
      </c>
      <c r="AV1015" s="36" t="s">
        <v>1016</v>
      </c>
      <c r="AW1015" s="33" t="str">
        <f t="shared" si="177"/>
        <v>T-SOFC703-03</v>
      </c>
      <c r="AX1015" s="33" t="s">
        <v>994</v>
      </c>
      <c r="AZ1015" s="81" t="str">
        <f t="shared" si="181"/>
        <v xml:space="preserve"> STP-CAT.5e 4P-24AWG㎟-C</v>
      </c>
    </row>
    <row r="1016" spans="1:52" s="4" customFormat="1" ht="25" hidden="1" customHeight="1">
      <c r="A1016" s="60" t="str">
        <f t="shared" si="179"/>
        <v>X</v>
      </c>
      <c r="B1016" s="60" t="e">
        <f t="shared" si="178"/>
        <v>#REF!</v>
      </c>
      <c r="C1016" s="55" t="str">
        <f t="shared" si="182"/>
        <v>T-SOFC703-04</v>
      </c>
      <c r="D1016" s="18" t="s">
        <v>657</v>
      </c>
      <c r="E1016" s="51"/>
      <c r="F1016" s="20" t="s">
        <v>579</v>
      </c>
      <c r="G1016" s="17" t="s">
        <v>581</v>
      </c>
      <c r="H1016" s="18" t="s">
        <v>548</v>
      </c>
      <c r="I1016" s="18"/>
      <c r="J1016" s="18">
        <v>30</v>
      </c>
      <c r="K1016" s="56">
        <f t="shared" si="183"/>
        <v>6.5</v>
      </c>
      <c r="L1016" s="56">
        <f t="shared" si="184"/>
        <v>33.19</v>
      </c>
      <c r="M1016" s="140"/>
      <c r="N1016" s="140"/>
      <c r="O1016" s="18"/>
      <c r="P1016" s="18"/>
      <c r="Q1016" s="18"/>
      <c r="R1016" s="17" t="s">
        <v>1333</v>
      </c>
      <c r="S1016" s="17" t="s">
        <v>489</v>
      </c>
      <c r="T1016" s="17" t="s">
        <v>1354</v>
      </c>
      <c r="U1016" s="17" t="s">
        <v>1333</v>
      </c>
      <c r="V1016" s="17" t="s">
        <v>435</v>
      </c>
      <c r="W1016" s="17" t="s">
        <v>1326</v>
      </c>
      <c r="X1016" s="17" t="str">
        <f t="shared" si="180"/>
        <v xml:space="preserve">-                                    </v>
      </c>
      <c r="Y1016" s="17" t="s">
        <v>1858</v>
      </c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40"/>
      <c r="AT1016" s="33" t="s">
        <v>809</v>
      </c>
      <c r="AU1016" s="33" t="s">
        <v>994</v>
      </c>
      <c r="AV1016" s="36" t="s">
        <v>1021</v>
      </c>
      <c r="AW1016" s="33" t="str">
        <f t="shared" si="177"/>
        <v>T-SOFC703-04</v>
      </c>
      <c r="AX1016" s="33" t="s">
        <v>994</v>
      </c>
      <c r="AZ1016" s="81" t="str">
        <f t="shared" si="181"/>
        <v xml:space="preserve"> STP-CAT.5e 4P-24AWG㎟-C</v>
      </c>
    </row>
    <row r="1017" spans="1:52" s="4" customFormat="1" ht="25" hidden="1" customHeight="1">
      <c r="A1017" s="60" t="str">
        <f t="shared" si="179"/>
        <v>X</v>
      </c>
      <c r="B1017" s="60" t="e">
        <f t="shared" si="178"/>
        <v>#REF!</v>
      </c>
      <c r="C1017" s="55" t="str">
        <f t="shared" si="182"/>
        <v>T-SOFC703-05</v>
      </c>
      <c r="D1017" s="18" t="s">
        <v>657</v>
      </c>
      <c r="E1017" s="51"/>
      <c r="F1017" s="20" t="s">
        <v>579</v>
      </c>
      <c r="G1017" s="17" t="s">
        <v>581</v>
      </c>
      <c r="H1017" s="18" t="s">
        <v>548</v>
      </c>
      <c r="I1017" s="18"/>
      <c r="J1017" s="18">
        <v>30</v>
      </c>
      <c r="K1017" s="56">
        <f t="shared" si="183"/>
        <v>6.5</v>
      </c>
      <c r="L1017" s="56">
        <f t="shared" si="184"/>
        <v>33.19</v>
      </c>
      <c r="M1017" s="139"/>
      <c r="N1017" s="139"/>
      <c r="O1017" s="18"/>
      <c r="P1017" s="18"/>
      <c r="Q1017" s="18"/>
      <c r="R1017" s="17" t="s">
        <v>1333</v>
      </c>
      <c r="S1017" s="17" t="s">
        <v>489</v>
      </c>
      <c r="T1017" s="17" t="s">
        <v>1354</v>
      </c>
      <c r="U1017" s="17" t="s">
        <v>1333</v>
      </c>
      <c r="V1017" s="17" t="s">
        <v>435</v>
      </c>
      <c r="W1017" s="17" t="s">
        <v>1326</v>
      </c>
      <c r="X1017" s="17" t="str">
        <f t="shared" si="180"/>
        <v xml:space="preserve">-                                    </v>
      </c>
      <c r="Y1017" s="17" t="s">
        <v>1858</v>
      </c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40"/>
      <c r="AT1017" s="33" t="s">
        <v>809</v>
      </c>
      <c r="AU1017" s="33" t="s">
        <v>994</v>
      </c>
      <c r="AV1017" s="36" t="s">
        <v>1022</v>
      </c>
      <c r="AW1017" s="33" t="str">
        <f t="shared" si="177"/>
        <v>T-SOFC703-05</v>
      </c>
      <c r="AX1017" s="33" t="s">
        <v>994</v>
      </c>
      <c r="AZ1017" s="81" t="str">
        <f t="shared" si="181"/>
        <v xml:space="preserve"> STP-CAT.5e 4P-24AWG㎟-C</v>
      </c>
    </row>
    <row r="1018" spans="1:52" s="4" customFormat="1" ht="25" hidden="1" customHeight="1">
      <c r="A1018" s="60" t="str">
        <f t="shared" si="179"/>
        <v>X</v>
      </c>
      <c r="B1018" s="60" t="e">
        <f t="shared" si="178"/>
        <v>#REF!</v>
      </c>
      <c r="C1018" s="55" t="str">
        <f t="shared" si="182"/>
        <v>T-SOFC704-01</v>
      </c>
      <c r="D1018" s="18" t="s">
        <v>659</v>
      </c>
      <c r="E1018" s="51"/>
      <c r="F1018" s="20" t="s">
        <v>579</v>
      </c>
      <c r="G1018" s="17" t="s">
        <v>16</v>
      </c>
      <c r="H1018" s="18" t="s">
        <v>580</v>
      </c>
      <c r="I1018" s="18"/>
      <c r="J1018" s="18">
        <v>37</v>
      </c>
      <c r="K1018" s="56">
        <f t="shared" si="183"/>
        <v>6.5</v>
      </c>
      <c r="L1018" s="56">
        <f t="shared" si="184"/>
        <v>33.19</v>
      </c>
      <c r="M1018" s="138" t="s">
        <v>1729</v>
      </c>
      <c r="N1018" s="138">
        <v>19</v>
      </c>
      <c r="O1018" s="18"/>
      <c r="P1018" s="18"/>
      <c r="Q1018" s="18"/>
      <c r="R1018" s="17" t="s">
        <v>1333</v>
      </c>
      <c r="S1018" s="17" t="s">
        <v>578</v>
      </c>
      <c r="T1018" s="17" t="s">
        <v>1354</v>
      </c>
      <c r="U1018" s="17" t="s">
        <v>1333</v>
      </c>
      <c r="V1018" s="17" t="s">
        <v>437</v>
      </c>
      <c r="W1018" s="17" t="s">
        <v>1327</v>
      </c>
      <c r="X1018" s="17" t="str">
        <f t="shared" si="180"/>
        <v xml:space="preserve">-                                    </v>
      </c>
      <c r="Y1018" s="17" t="s">
        <v>1858</v>
      </c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40"/>
      <c r="AT1018" s="33" t="s">
        <v>809</v>
      </c>
      <c r="AU1018" s="33" t="s">
        <v>995</v>
      </c>
      <c r="AV1018" s="36" t="s">
        <v>1014</v>
      </c>
      <c r="AW1018" s="33" t="str">
        <f t="shared" si="177"/>
        <v>T-SOFC704-01</v>
      </c>
      <c r="AX1018" s="33" t="s">
        <v>995</v>
      </c>
      <c r="AZ1018" s="81" t="str">
        <f t="shared" si="181"/>
        <v xml:space="preserve"> STP-CAT.5e 4P-24AWG㎟-C</v>
      </c>
    </row>
    <row r="1019" spans="1:52" s="4" customFormat="1" ht="25" hidden="1" customHeight="1">
      <c r="A1019" s="60" t="str">
        <f t="shared" si="179"/>
        <v>X</v>
      </c>
      <c r="B1019" s="60" t="e">
        <f t="shared" si="178"/>
        <v>#REF!</v>
      </c>
      <c r="C1019" s="55" t="str">
        <f t="shared" si="182"/>
        <v>T-SOFC704-02</v>
      </c>
      <c r="D1019" s="18" t="s">
        <v>657</v>
      </c>
      <c r="E1019" s="51"/>
      <c r="F1019" s="20" t="s">
        <v>579</v>
      </c>
      <c r="G1019" s="17" t="s">
        <v>581</v>
      </c>
      <c r="H1019" s="18" t="s">
        <v>548</v>
      </c>
      <c r="I1019" s="18"/>
      <c r="J1019" s="18">
        <v>37</v>
      </c>
      <c r="K1019" s="56">
        <f t="shared" si="183"/>
        <v>6.5</v>
      </c>
      <c r="L1019" s="56">
        <f t="shared" si="184"/>
        <v>33.19</v>
      </c>
      <c r="M1019" s="140"/>
      <c r="N1019" s="140"/>
      <c r="O1019" s="18"/>
      <c r="P1019" s="18"/>
      <c r="Q1019" s="18"/>
      <c r="R1019" s="17" t="s">
        <v>1333</v>
      </c>
      <c r="S1019" s="17" t="s">
        <v>489</v>
      </c>
      <c r="T1019" s="17" t="s">
        <v>1354</v>
      </c>
      <c r="U1019" s="17" t="s">
        <v>1333</v>
      </c>
      <c r="V1019" s="17" t="s">
        <v>437</v>
      </c>
      <c r="W1019" s="17" t="s">
        <v>1327</v>
      </c>
      <c r="X1019" s="17" t="str">
        <f t="shared" si="180"/>
        <v xml:space="preserve">-                                    </v>
      </c>
      <c r="Y1019" s="17" t="s">
        <v>1858</v>
      </c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40"/>
      <c r="AT1019" s="33" t="s">
        <v>809</v>
      </c>
      <c r="AU1019" s="33" t="s">
        <v>995</v>
      </c>
      <c r="AV1019" s="36" t="s">
        <v>1015</v>
      </c>
      <c r="AW1019" s="33" t="str">
        <f t="shared" si="177"/>
        <v>T-SOFC704-02</v>
      </c>
      <c r="AX1019" s="33" t="s">
        <v>995</v>
      </c>
      <c r="AZ1019" s="81" t="str">
        <f t="shared" si="181"/>
        <v xml:space="preserve"> STP-CAT.5e 4P-24AWG㎟-C</v>
      </c>
    </row>
    <row r="1020" spans="1:52" s="4" customFormat="1" ht="25" hidden="1" customHeight="1">
      <c r="A1020" s="60" t="str">
        <f t="shared" si="179"/>
        <v>X</v>
      </c>
      <c r="B1020" s="60" t="e">
        <f t="shared" si="178"/>
        <v>#REF!</v>
      </c>
      <c r="C1020" s="55" t="str">
        <f t="shared" si="182"/>
        <v>T-SOFC704-03</v>
      </c>
      <c r="D1020" s="18" t="s">
        <v>657</v>
      </c>
      <c r="E1020" s="51"/>
      <c r="F1020" s="20" t="s">
        <v>579</v>
      </c>
      <c r="G1020" s="17" t="s">
        <v>581</v>
      </c>
      <c r="H1020" s="18" t="s">
        <v>548</v>
      </c>
      <c r="I1020" s="18"/>
      <c r="J1020" s="18">
        <v>37</v>
      </c>
      <c r="K1020" s="56">
        <f t="shared" si="183"/>
        <v>6.5</v>
      </c>
      <c r="L1020" s="56">
        <f t="shared" si="184"/>
        <v>33.19</v>
      </c>
      <c r="M1020" s="140"/>
      <c r="N1020" s="140"/>
      <c r="O1020" s="18"/>
      <c r="P1020" s="18"/>
      <c r="Q1020" s="18"/>
      <c r="R1020" s="17" t="s">
        <v>1333</v>
      </c>
      <c r="S1020" s="17" t="s">
        <v>489</v>
      </c>
      <c r="T1020" s="17" t="s">
        <v>1354</v>
      </c>
      <c r="U1020" s="17" t="s">
        <v>1333</v>
      </c>
      <c r="V1020" s="17" t="s">
        <v>437</v>
      </c>
      <c r="W1020" s="17" t="s">
        <v>1327</v>
      </c>
      <c r="X1020" s="17" t="str">
        <f t="shared" si="180"/>
        <v xml:space="preserve">-                                    </v>
      </c>
      <c r="Y1020" s="17" t="s">
        <v>1858</v>
      </c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40"/>
      <c r="AT1020" s="33" t="s">
        <v>809</v>
      </c>
      <c r="AU1020" s="33" t="s">
        <v>995</v>
      </c>
      <c r="AV1020" s="36" t="s">
        <v>1016</v>
      </c>
      <c r="AW1020" s="33" t="str">
        <f t="shared" si="177"/>
        <v>T-SOFC704-03</v>
      </c>
      <c r="AX1020" s="33" t="s">
        <v>995</v>
      </c>
      <c r="AZ1020" s="81" t="str">
        <f t="shared" si="181"/>
        <v xml:space="preserve"> STP-CAT.5e 4P-24AWG㎟-C</v>
      </c>
    </row>
    <row r="1021" spans="1:52" s="4" customFormat="1" ht="25" hidden="1" customHeight="1">
      <c r="A1021" s="60" t="str">
        <f t="shared" si="179"/>
        <v>X</v>
      </c>
      <c r="B1021" s="60" t="e">
        <f t="shared" si="178"/>
        <v>#REF!</v>
      </c>
      <c r="C1021" s="55" t="str">
        <f t="shared" si="182"/>
        <v>T-SOFC704-04</v>
      </c>
      <c r="D1021" s="18" t="s">
        <v>657</v>
      </c>
      <c r="E1021" s="51"/>
      <c r="F1021" s="20" t="s">
        <v>579</v>
      </c>
      <c r="G1021" s="17" t="s">
        <v>581</v>
      </c>
      <c r="H1021" s="18" t="s">
        <v>548</v>
      </c>
      <c r="I1021" s="18"/>
      <c r="J1021" s="18">
        <v>37</v>
      </c>
      <c r="K1021" s="56">
        <f t="shared" si="183"/>
        <v>6.5</v>
      </c>
      <c r="L1021" s="56">
        <f t="shared" si="184"/>
        <v>33.19</v>
      </c>
      <c r="M1021" s="140"/>
      <c r="N1021" s="140"/>
      <c r="O1021" s="18"/>
      <c r="P1021" s="18"/>
      <c r="Q1021" s="18"/>
      <c r="R1021" s="17" t="s">
        <v>1333</v>
      </c>
      <c r="S1021" s="17" t="s">
        <v>489</v>
      </c>
      <c r="T1021" s="17" t="s">
        <v>1354</v>
      </c>
      <c r="U1021" s="17" t="s">
        <v>1333</v>
      </c>
      <c r="V1021" s="17" t="s">
        <v>437</v>
      </c>
      <c r="W1021" s="17" t="s">
        <v>1327</v>
      </c>
      <c r="X1021" s="17" t="str">
        <f t="shared" si="180"/>
        <v xml:space="preserve">-                                    </v>
      </c>
      <c r="Y1021" s="17" t="s">
        <v>1858</v>
      </c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40"/>
      <c r="AT1021" s="33" t="s">
        <v>809</v>
      </c>
      <c r="AU1021" s="33" t="s">
        <v>995</v>
      </c>
      <c r="AV1021" s="36" t="s">
        <v>1021</v>
      </c>
      <c r="AW1021" s="33" t="str">
        <f t="shared" si="177"/>
        <v>T-SOFC704-04</v>
      </c>
      <c r="AX1021" s="33" t="s">
        <v>995</v>
      </c>
      <c r="AZ1021" s="81" t="str">
        <f t="shared" si="181"/>
        <v xml:space="preserve"> STP-CAT.5e 4P-24AWG㎟-C</v>
      </c>
    </row>
    <row r="1022" spans="1:52" s="4" customFormat="1" ht="25" hidden="1" customHeight="1">
      <c r="A1022" s="60" t="str">
        <f t="shared" si="179"/>
        <v>X</v>
      </c>
      <c r="B1022" s="60" t="e">
        <f t="shared" si="178"/>
        <v>#REF!</v>
      </c>
      <c r="C1022" s="55" t="str">
        <f t="shared" si="182"/>
        <v>T-SOFC704-05</v>
      </c>
      <c r="D1022" s="18" t="s">
        <v>657</v>
      </c>
      <c r="E1022" s="51"/>
      <c r="F1022" s="20" t="s">
        <v>579</v>
      </c>
      <c r="G1022" s="17" t="s">
        <v>581</v>
      </c>
      <c r="H1022" s="18" t="s">
        <v>548</v>
      </c>
      <c r="I1022" s="18"/>
      <c r="J1022" s="18">
        <v>37</v>
      </c>
      <c r="K1022" s="56">
        <f t="shared" si="183"/>
        <v>6.5</v>
      </c>
      <c r="L1022" s="56">
        <f t="shared" si="184"/>
        <v>33.19</v>
      </c>
      <c r="M1022" s="139"/>
      <c r="N1022" s="139"/>
      <c r="O1022" s="18"/>
      <c r="P1022" s="18"/>
      <c r="Q1022" s="18"/>
      <c r="R1022" s="17" t="s">
        <v>1333</v>
      </c>
      <c r="S1022" s="17" t="s">
        <v>489</v>
      </c>
      <c r="T1022" s="17" t="s">
        <v>1354</v>
      </c>
      <c r="U1022" s="17" t="s">
        <v>1333</v>
      </c>
      <c r="V1022" s="17" t="s">
        <v>437</v>
      </c>
      <c r="W1022" s="17" t="s">
        <v>1327</v>
      </c>
      <c r="X1022" s="17" t="str">
        <f t="shared" si="180"/>
        <v xml:space="preserve">-                                    </v>
      </c>
      <c r="Y1022" s="17" t="s">
        <v>1858</v>
      </c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40"/>
      <c r="AT1022" s="33" t="s">
        <v>809</v>
      </c>
      <c r="AU1022" s="33" t="s">
        <v>995</v>
      </c>
      <c r="AV1022" s="36" t="s">
        <v>1022</v>
      </c>
      <c r="AW1022" s="33" t="str">
        <f t="shared" si="177"/>
        <v>T-SOFC704-05</v>
      </c>
      <c r="AX1022" s="33" t="s">
        <v>995</v>
      </c>
      <c r="AZ1022" s="81" t="str">
        <f t="shared" si="181"/>
        <v xml:space="preserve"> STP-CAT.5e 4P-24AWG㎟-C</v>
      </c>
    </row>
    <row r="1023" spans="1:52" s="4" customFormat="1" ht="25" hidden="1" customHeight="1">
      <c r="A1023" s="60" t="str">
        <f t="shared" si="179"/>
        <v>X</v>
      </c>
      <c r="B1023" s="60" t="e">
        <f t="shared" si="178"/>
        <v>#REF!</v>
      </c>
      <c r="C1023" s="55" t="str">
        <f t="shared" si="182"/>
        <v>T-SOFC705-01</v>
      </c>
      <c r="D1023" s="18" t="s">
        <v>659</v>
      </c>
      <c r="E1023" s="51"/>
      <c r="F1023" s="20" t="s">
        <v>579</v>
      </c>
      <c r="G1023" s="17" t="s">
        <v>582</v>
      </c>
      <c r="H1023" s="18" t="s">
        <v>580</v>
      </c>
      <c r="I1023" s="18"/>
      <c r="J1023" s="18">
        <v>44</v>
      </c>
      <c r="K1023" s="56">
        <f t="shared" si="183"/>
        <v>6.5</v>
      </c>
      <c r="L1023" s="56">
        <f t="shared" si="184"/>
        <v>33.19</v>
      </c>
      <c r="M1023" s="138" t="s">
        <v>1730</v>
      </c>
      <c r="N1023" s="138">
        <v>21</v>
      </c>
      <c r="O1023" s="18"/>
      <c r="P1023" s="18"/>
      <c r="Q1023" s="18"/>
      <c r="R1023" s="17" t="s">
        <v>1333</v>
      </c>
      <c r="S1023" s="17" t="s">
        <v>578</v>
      </c>
      <c r="T1023" s="17" t="s">
        <v>1354</v>
      </c>
      <c r="U1023" s="17" t="s">
        <v>1333</v>
      </c>
      <c r="V1023" s="17" t="s">
        <v>439</v>
      </c>
      <c r="W1023" s="17" t="s">
        <v>1328</v>
      </c>
      <c r="X1023" s="17" t="str">
        <f t="shared" si="180"/>
        <v xml:space="preserve">-                                    </v>
      </c>
      <c r="Y1023" s="17" t="s">
        <v>1858</v>
      </c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40"/>
      <c r="AT1023" s="33" t="s">
        <v>809</v>
      </c>
      <c r="AU1023" s="33" t="s">
        <v>996</v>
      </c>
      <c r="AV1023" s="36" t="s">
        <v>1014</v>
      </c>
      <c r="AW1023" s="33" t="str">
        <f t="shared" si="177"/>
        <v>T-SOFC705-01</v>
      </c>
      <c r="AX1023" s="33" t="s">
        <v>996</v>
      </c>
      <c r="AZ1023" s="81" t="str">
        <f t="shared" si="181"/>
        <v xml:space="preserve"> STP-CAT.5e 4P-24AWG㎟-C</v>
      </c>
    </row>
    <row r="1024" spans="1:52" s="4" customFormat="1" ht="25" hidden="1" customHeight="1">
      <c r="A1024" s="60" t="str">
        <f t="shared" si="179"/>
        <v>X</v>
      </c>
      <c r="B1024" s="60" t="e">
        <f t="shared" si="178"/>
        <v>#REF!</v>
      </c>
      <c r="C1024" s="55" t="str">
        <f t="shared" si="182"/>
        <v>T-SOFC705-02</v>
      </c>
      <c r="D1024" s="18" t="s">
        <v>657</v>
      </c>
      <c r="E1024" s="51"/>
      <c r="F1024" s="20" t="s">
        <v>579</v>
      </c>
      <c r="G1024" s="17" t="s">
        <v>581</v>
      </c>
      <c r="H1024" s="18" t="s">
        <v>548</v>
      </c>
      <c r="I1024" s="18"/>
      <c r="J1024" s="18">
        <v>44</v>
      </c>
      <c r="K1024" s="56">
        <f t="shared" si="183"/>
        <v>6.5</v>
      </c>
      <c r="L1024" s="56">
        <f t="shared" si="184"/>
        <v>33.19</v>
      </c>
      <c r="M1024" s="140"/>
      <c r="N1024" s="140"/>
      <c r="O1024" s="18"/>
      <c r="P1024" s="18"/>
      <c r="Q1024" s="18"/>
      <c r="R1024" s="17" t="s">
        <v>1333</v>
      </c>
      <c r="S1024" s="17" t="s">
        <v>489</v>
      </c>
      <c r="T1024" s="17" t="s">
        <v>1354</v>
      </c>
      <c r="U1024" s="17" t="s">
        <v>1333</v>
      </c>
      <c r="V1024" s="17" t="s">
        <v>439</v>
      </c>
      <c r="W1024" s="17" t="s">
        <v>1328</v>
      </c>
      <c r="X1024" s="17" t="str">
        <f t="shared" si="180"/>
        <v xml:space="preserve">-                                    </v>
      </c>
      <c r="Y1024" s="17" t="s">
        <v>1858</v>
      </c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40"/>
      <c r="AT1024" s="33" t="s">
        <v>809</v>
      </c>
      <c r="AU1024" s="33" t="s">
        <v>996</v>
      </c>
      <c r="AV1024" s="36" t="s">
        <v>1015</v>
      </c>
      <c r="AW1024" s="33" t="str">
        <f t="shared" si="177"/>
        <v>T-SOFC705-02</v>
      </c>
      <c r="AX1024" s="33" t="s">
        <v>996</v>
      </c>
      <c r="AZ1024" s="81" t="str">
        <f t="shared" si="181"/>
        <v xml:space="preserve"> STP-CAT.5e 4P-24AWG㎟-C</v>
      </c>
    </row>
    <row r="1025" spans="1:52" s="4" customFormat="1" ht="25" hidden="1" customHeight="1">
      <c r="A1025" s="60" t="str">
        <f t="shared" si="179"/>
        <v>X</v>
      </c>
      <c r="B1025" s="60" t="e">
        <f t="shared" si="178"/>
        <v>#REF!</v>
      </c>
      <c r="C1025" s="55" t="str">
        <f t="shared" si="182"/>
        <v>T-SOFC705-03</v>
      </c>
      <c r="D1025" s="18" t="s">
        <v>657</v>
      </c>
      <c r="E1025" s="51"/>
      <c r="F1025" s="20" t="s">
        <v>579</v>
      </c>
      <c r="G1025" s="17" t="s">
        <v>581</v>
      </c>
      <c r="H1025" s="18" t="s">
        <v>548</v>
      </c>
      <c r="I1025" s="18"/>
      <c r="J1025" s="18">
        <v>44</v>
      </c>
      <c r="K1025" s="56">
        <f t="shared" si="183"/>
        <v>6.5</v>
      </c>
      <c r="L1025" s="56">
        <f t="shared" si="184"/>
        <v>33.19</v>
      </c>
      <c r="M1025" s="140"/>
      <c r="N1025" s="140"/>
      <c r="O1025" s="18"/>
      <c r="P1025" s="18"/>
      <c r="Q1025" s="18"/>
      <c r="R1025" s="17" t="s">
        <v>1333</v>
      </c>
      <c r="S1025" s="17" t="s">
        <v>489</v>
      </c>
      <c r="T1025" s="17" t="s">
        <v>1354</v>
      </c>
      <c r="U1025" s="17" t="s">
        <v>1333</v>
      </c>
      <c r="V1025" s="17" t="s">
        <v>439</v>
      </c>
      <c r="W1025" s="17" t="s">
        <v>1328</v>
      </c>
      <c r="X1025" s="17" t="str">
        <f t="shared" si="180"/>
        <v xml:space="preserve">-                                    </v>
      </c>
      <c r="Y1025" s="17" t="s">
        <v>1858</v>
      </c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40"/>
      <c r="AT1025" s="33" t="s">
        <v>809</v>
      </c>
      <c r="AU1025" s="33" t="s">
        <v>996</v>
      </c>
      <c r="AV1025" s="36" t="s">
        <v>1016</v>
      </c>
      <c r="AW1025" s="33" t="str">
        <f t="shared" si="177"/>
        <v>T-SOFC705-03</v>
      </c>
      <c r="AX1025" s="33" t="s">
        <v>996</v>
      </c>
      <c r="AZ1025" s="81" t="str">
        <f t="shared" si="181"/>
        <v xml:space="preserve"> STP-CAT.5e 4P-24AWG㎟-C</v>
      </c>
    </row>
    <row r="1026" spans="1:52" s="4" customFormat="1" ht="25" hidden="1" customHeight="1">
      <c r="A1026" s="60" t="str">
        <f t="shared" si="179"/>
        <v>X</v>
      </c>
      <c r="B1026" s="60" t="e">
        <f t="shared" si="178"/>
        <v>#REF!</v>
      </c>
      <c r="C1026" s="55" t="str">
        <f t="shared" si="182"/>
        <v>T-SOFC705-04</v>
      </c>
      <c r="D1026" s="18" t="s">
        <v>657</v>
      </c>
      <c r="E1026" s="51"/>
      <c r="F1026" s="20" t="s">
        <v>579</v>
      </c>
      <c r="G1026" s="17" t="s">
        <v>581</v>
      </c>
      <c r="H1026" s="18" t="s">
        <v>548</v>
      </c>
      <c r="I1026" s="18"/>
      <c r="J1026" s="18">
        <v>44</v>
      </c>
      <c r="K1026" s="56">
        <f t="shared" si="183"/>
        <v>6.5</v>
      </c>
      <c r="L1026" s="56">
        <f t="shared" si="184"/>
        <v>33.19</v>
      </c>
      <c r="M1026" s="140"/>
      <c r="N1026" s="140"/>
      <c r="O1026" s="18"/>
      <c r="P1026" s="18"/>
      <c r="Q1026" s="18"/>
      <c r="R1026" s="17" t="s">
        <v>1333</v>
      </c>
      <c r="S1026" s="17" t="s">
        <v>489</v>
      </c>
      <c r="T1026" s="17" t="s">
        <v>1354</v>
      </c>
      <c r="U1026" s="17" t="s">
        <v>1333</v>
      </c>
      <c r="V1026" s="17" t="s">
        <v>439</v>
      </c>
      <c r="W1026" s="17" t="s">
        <v>1328</v>
      </c>
      <c r="X1026" s="17" t="str">
        <f t="shared" si="180"/>
        <v xml:space="preserve">-                                    </v>
      </c>
      <c r="Y1026" s="17" t="s">
        <v>1858</v>
      </c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40"/>
      <c r="AT1026" s="33" t="s">
        <v>809</v>
      </c>
      <c r="AU1026" s="33" t="s">
        <v>996</v>
      </c>
      <c r="AV1026" s="36" t="s">
        <v>1021</v>
      </c>
      <c r="AW1026" s="33" t="str">
        <f t="shared" si="177"/>
        <v>T-SOFC705-04</v>
      </c>
      <c r="AX1026" s="33" t="s">
        <v>996</v>
      </c>
      <c r="AZ1026" s="81" t="str">
        <f t="shared" si="181"/>
        <v xml:space="preserve"> STP-CAT.5e 4P-24AWG㎟-C</v>
      </c>
    </row>
    <row r="1027" spans="1:52" s="4" customFormat="1" ht="25" hidden="1" customHeight="1">
      <c r="A1027" s="60" t="str">
        <f t="shared" si="179"/>
        <v>X</v>
      </c>
      <c r="B1027" s="60" t="e">
        <f t="shared" si="178"/>
        <v>#REF!</v>
      </c>
      <c r="C1027" s="55" t="str">
        <f t="shared" si="182"/>
        <v>T-SOFC705-05</v>
      </c>
      <c r="D1027" s="18" t="s">
        <v>657</v>
      </c>
      <c r="E1027" s="51"/>
      <c r="F1027" s="20" t="s">
        <v>579</v>
      </c>
      <c r="G1027" s="17" t="s">
        <v>581</v>
      </c>
      <c r="H1027" s="18" t="s">
        <v>548</v>
      </c>
      <c r="I1027" s="18"/>
      <c r="J1027" s="18">
        <v>44</v>
      </c>
      <c r="K1027" s="56">
        <f t="shared" si="183"/>
        <v>6.5</v>
      </c>
      <c r="L1027" s="56">
        <f t="shared" si="184"/>
        <v>33.19</v>
      </c>
      <c r="M1027" s="139"/>
      <c r="N1027" s="139"/>
      <c r="O1027" s="18"/>
      <c r="P1027" s="18"/>
      <c r="Q1027" s="18"/>
      <c r="R1027" s="17" t="s">
        <v>1333</v>
      </c>
      <c r="S1027" s="17" t="s">
        <v>489</v>
      </c>
      <c r="T1027" s="17" t="s">
        <v>1354</v>
      </c>
      <c r="U1027" s="17" t="s">
        <v>1333</v>
      </c>
      <c r="V1027" s="17" t="s">
        <v>439</v>
      </c>
      <c r="W1027" s="17" t="s">
        <v>1328</v>
      </c>
      <c r="X1027" s="17" t="str">
        <f t="shared" si="180"/>
        <v xml:space="preserve">-                                    </v>
      </c>
      <c r="Y1027" s="17" t="s">
        <v>1858</v>
      </c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40"/>
      <c r="AT1027" s="33" t="s">
        <v>809</v>
      </c>
      <c r="AU1027" s="33" t="s">
        <v>996</v>
      </c>
      <c r="AV1027" s="36" t="s">
        <v>1022</v>
      </c>
      <c r="AW1027" s="33" t="str">
        <f t="shared" ref="AW1027:AW1100" si="185">IF(AT1027="","",CONCATENATE(AT1027,"-",AU1027,"-",AV1027))</f>
        <v>T-SOFC705-05</v>
      </c>
      <c r="AX1027" s="33" t="s">
        <v>996</v>
      </c>
      <c r="AZ1027" s="81" t="str">
        <f t="shared" si="181"/>
        <v xml:space="preserve"> STP-CAT.5e 4P-24AWG㎟-C</v>
      </c>
    </row>
    <row r="1028" spans="1:52" s="4" customFormat="1" ht="25" hidden="1" customHeight="1">
      <c r="A1028" s="60" t="str">
        <f t="shared" si="179"/>
        <v>X</v>
      </c>
      <c r="B1028" s="60" t="e">
        <f t="shared" si="178"/>
        <v>#REF!</v>
      </c>
      <c r="C1028" s="55" t="str">
        <f t="shared" si="182"/>
        <v>T-SOFC706-01</v>
      </c>
      <c r="D1028" s="18" t="s">
        <v>659</v>
      </c>
      <c r="E1028" s="51"/>
      <c r="F1028" s="20" t="s">
        <v>579</v>
      </c>
      <c r="G1028" s="17" t="s">
        <v>582</v>
      </c>
      <c r="H1028" s="18" t="s">
        <v>580</v>
      </c>
      <c r="I1028" s="18"/>
      <c r="J1028" s="18">
        <v>51</v>
      </c>
      <c r="K1028" s="56">
        <f t="shared" si="183"/>
        <v>6.5</v>
      </c>
      <c r="L1028" s="56">
        <f t="shared" si="184"/>
        <v>33.19</v>
      </c>
      <c r="M1028" s="138" t="s">
        <v>1731</v>
      </c>
      <c r="N1028" s="138">
        <v>26</v>
      </c>
      <c r="O1028" s="18"/>
      <c r="P1028" s="18"/>
      <c r="Q1028" s="18"/>
      <c r="R1028" s="17" t="s">
        <v>1333</v>
      </c>
      <c r="S1028" s="17" t="s">
        <v>578</v>
      </c>
      <c r="T1028" s="17" t="s">
        <v>1354</v>
      </c>
      <c r="U1028" s="17" t="s">
        <v>1333</v>
      </c>
      <c r="V1028" s="17" t="s">
        <v>440</v>
      </c>
      <c r="W1028" s="17" t="s">
        <v>1329</v>
      </c>
      <c r="X1028" s="17" t="str">
        <f t="shared" si="180"/>
        <v xml:space="preserve">-                                    </v>
      </c>
      <c r="Y1028" s="17" t="s">
        <v>1858</v>
      </c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40"/>
      <c r="AT1028" s="33" t="s">
        <v>809</v>
      </c>
      <c r="AU1028" s="33" t="s">
        <v>997</v>
      </c>
      <c r="AV1028" s="36" t="s">
        <v>1014</v>
      </c>
      <c r="AW1028" s="33" t="str">
        <f t="shared" si="185"/>
        <v>T-SOFC706-01</v>
      </c>
      <c r="AX1028" s="33" t="s">
        <v>997</v>
      </c>
      <c r="AZ1028" s="81" t="str">
        <f t="shared" si="181"/>
        <v xml:space="preserve"> STP-CAT.5e 4P-24AWG㎟-C</v>
      </c>
    </row>
    <row r="1029" spans="1:52" s="4" customFormat="1" ht="25" hidden="1" customHeight="1">
      <c r="A1029" s="60" t="str">
        <f t="shared" si="179"/>
        <v>X</v>
      </c>
      <c r="B1029" s="60" t="e">
        <f t="shared" si="178"/>
        <v>#REF!</v>
      </c>
      <c r="C1029" s="55" t="str">
        <f t="shared" si="182"/>
        <v>T-SOFC706-02</v>
      </c>
      <c r="D1029" s="18" t="s">
        <v>657</v>
      </c>
      <c r="E1029" s="51"/>
      <c r="F1029" s="20" t="s">
        <v>579</v>
      </c>
      <c r="G1029" s="17" t="s">
        <v>581</v>
      </c>
      <c r="H1029" s="18" t="s">
        <v>548</v>
      </c>
      <c r="I1029" s="18"/>
      <c r="J1029" s="18">
        <v>51</v>
      </c>
      <c r="K1029" s="56">
        <f t="shared" si="183"/>
        <v>6.5</v>
      </c>
      <c r="L1029" s="56">
        <f t="shared" si="184"/>
        <v>33.19</v>
      </c>
      <c r="M1029" s="140"/>
      <c r="N1029" s="140"/>
      <c r="O1029" s="18"/>
      <c r="P1029" s="18"/>
      <c r="Q1029" s="18"/>
      <c r="R1029" s="17" t="s">
        <v>1333</v>
      </c>
      <c r="S1029" s="17" t="s">
        <v>489</v>
      </c>
      <c r="T1029" s="17" t="s">
        <v>1354</v>
      </c>
      <c r="U1029" s="17" t="s">
        <v>1333</v>
      </c>
      <c r="V1029" s="17" t="s">
        <v>440</v>
      </c>
      <c r="W1029" s="17" t="s">
        <v>1329</v>
      </c>
      <c r="X1029" s="17" t="str">
        <f t="shared" si="180"/>
        <v xml:space="preserve">-                                    </v>
      </c>
      <c r="Y1029" s="17" t="s">
        <v>1858</v>
      </c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40"/>
      <c r="AT1029" s="33" t="s">
        <v>809</v>
      </c>
      <c r="AU1029" s="33" t="s">
        <v>997</v>
      </c>
      <c r="AV1029" s="36" t="s">
        <v>1015</v>
      </c>
      <c r="AW1029" s="33" t="str">
        <f t="shared" si="185"/>
        <v>T-SOFC706-02</v>
      </c>
      <c r="AX1029" s="33" t="s">
        <v>997</v>
      </c>
      <c r="AZ1029" s="81" t="str">
        <f t="shared" si="181"/>
        <v xml:space="preserve"> STP-CAT.5e 4P-24AWG㎟-C</v>
      </c>
    </row>
    <row r="1030" spans="1:52" s="4" customFormat="1" ht="25" hidden="1" customHeight="1">
      <c r="A1030" s="60" t="str">
        <f t="shared" si="179"/>
        <v>X</v>
      </c>
      <c r="B1030" s="60" t="e">
        <f t="shared" si="178"/>
        <v>#REF!</v>
      </c>
      <c r="C1030" s="55" t="str">
        <f t="shared" si="182"/>
        <v>T-SOFC706-03</v>
      </c>
      <c r="D1030" s="18" t="s">
        <v>657</v>
      </c>
      <c r="E1030" s="51"/>
      <c r="F1030" s="20" t="s">
        <v>579</v>
      </c>
      <c r="G1030" s="17" t="s">
        <v>581</v>
      </c>
      <c r="H1030" s="18" t="s">
        <v>548</v>
      </c>
      <c r="I1030" s="18"/>
      <c r="J1030" s="18">
        <v>51</v>
      </c>
      <c r="K1030" s="56">
        <f t="shared" si="183"/>
        <v>6.5</v>
      </c>
      <c r="L1030" s="56">
        <f t="shared" si="184"/>
        <v>33.19</v>
      </c>
      <c r="M1030" s="140"/>
      <c r="N1030" s="140"/>
      <c r="O1030" s="18"/>
      <c r="P1030" s="18"/>
      <c r="Q1030" s="18"/>
      <c r="R1030" s="17" t="s">
        <v>1333</v>
      </c>
      <c r="S1030" s="17" t="s">
        <v>489</v>
      </c>
      <c r="T1030" s="17" t="s">
        <v>1354</v>
      </c>
      <c r="U1030" s="17" t="s">
        <v>1333</v>
      </c>
      <c r="V1030" s="17" t="s">
        <v>440</v>
      </c>
      <c r="W1030" s="17" t="s">
        <v>1329</v>
      </c>
      <c r="X1030" s="17" t="str">
        <f t="shared" si="180"/>
        <v xml:space="preserve">-                                    </v>
      </c>
      <c r="Y1030" s="17" t="s">
        <v>1858</v>
      </c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40"/>
      <c r="AT1030" s="33" t="s">
        <v>809</v>
      </c>
      <c r="AU1030" s="33" t="s">
        <v>997</v>
      </c>
      <c r="AV1030" s="36" t="s">
        <v>1016</v>
      </c>
      <c r="AW1030" s="33" t="str">
        <f t="shared" si="185"/>
        <v>T-SOFC706-03</v>
      </c>
      <c r="AX1030" s="33" t="s">
        <v>997</v>
      </c>
      <c r="AZ1030" s="81" t="str">
        <f t="shared" si="181"/>
        <v xml:space="preserve"> STP-CAT.5e 4P-24AWG㎟-C</v>
      </c>
    </row>
    <row r="1031" spans="1:52" s="4" customFormat="1" ht="25" hidden="1" customHeight="1">
      <c r="A1031" s="60" t="str">
        <f t="shared" si="179"/>
        <v>X</v>
      </c>
      <c r="B1031" s="60" t="e">
        <f t="shared" si="178"/>
        <v>#REF!</v>
      </c>
      <c r="C1031" s="55" t="str">
        <f t="shared" si="182"/>
        <v>T-SOFC706-04</v>
      </c>
      <c r="D1031" s="18" t="s">
        <v>657</v>
      </c>
      <c r="E1031" s="51"/>
      <c r="F1031" s="20" t="s">
        <v>579</v>
      </c>
      <c r="G1031" s="17" t="s">
        <v>581</v>
      </c>
      <c r="H1031" s="18" t="s">
        <v>548</v>
      </c>
      <c r="I1031" s="18"/>
      <c r="J1031" s="18">
        <v>51</v>
      </c>
      <c r="K1031" s="56">
        <f t="shared" si="183"/>
        <v>6.5</v>
      </c>
      <c r="L1031" s="56">
        <f t="shared" si="184"/>
        <v>33.19</v>
      </c>
      <c r="M1031" s="140"/>
      <c r="N1031" s="140"/>
      <c r="O1031" s="18"/>
      <c r="P1031" s="18"/>
      <c r="Q1031" s="18"/>
      <c r="R1031" s="17" t="s">
        <v>1333</v>
      </c>
      <c r="S1031" s="17" t="s">
        <v>489</v>
      </c>
      <c r="T1031" s="17" t="s">
        <v>1354</v>
      </c>
      <c r="U1031" s="17" t="s">
        <v>1333</v>
      </c>
      <c r="V1031" s="17" t="s">
        <v>440</v>
      </c>
      <c r="W1031" s="17" t="s">
        <v>1329</v>
      </c>
      <c r="X1031" s="17" t="str">
        <f t="shared" si="180"/>
        <v xml:space="preserve">-                                    </v>
      </c>
      <c r="Y1031" s="17" t="s">
        <v>1858</v>
      </c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40"/>
      <c r="AT1031" s="33" t="s">
        <v>809</v>
      </c>
      <c r="AU1031" s="33" t="s">
        <v>997</v>
      </c>
      <c r="AV1031" s="36" t="s">
        <v>1021</v>
      </c>
      <c r="AW1031" s="33" t="str">
        <f t="shared" si="185"/>
        <v>T-SOFC706-04</v>
      </c>
      <c r="AX1031" s="33" t="s">
        <v>997</v>
      </c>
      <c r="AZ1031" s="81" t="str">
        <f t="shared" si="181"/>
        <v xml:space="preserve"> STP-CAT.5e 4P-24AWG㎟-C</v>
      </c>
    </row>
    <row r="1032" spans="1:52" s="4" customFormat="1" ht="25" hidden="1" customHeight="1">
      <c r="A1032" s="60" t="str">
        <f t="shared" si="179"/>
        <v>X</v>
      </c>
      <c r="B1032" s="60" t="e">
        <f t="shared" si="178"/>
        <v>#REF!</v>
      </c>
      <c r="C1032" s="55" t="str">
        <f t="shared" si="182"/>
        <v>T-SOFC706-05</v>
      </c>
      <c r="D1032" s="18" t="s">
        <v>657</v>
      </c>
      <c r="E1032" s="51"/>
      <c r="F1032" s="20" t="s">
        <v>579</v>
      </c>
      <c r="G1032" s="17" t="s">
        <v>581</v>
      </c>
      <c r="H1032" s="18" t="s">
        <v>548</v>
      </c>
      <c r="I1032" s="18"/>
      <c r="J1032" s="18">
        <v>51</v>
      </c>
      <c r="K1032" s="56">
        <f t="shared" si="183"/>
        <v>6.5</v>
      </c>
      <c r="L1032" s="56">
        <f t="shared" si="184"/>
        <v>33.19</v>
      </c>
      <c r="M1032" s="139"/>
      <c r="N1032" s="139"/>
      <c r="O1032" s="18"/>
      <c r="P1032" s="18"/>
      <c r="Q1032" s="18"/>
      <c r="R1032" s="17" t="s">
        <v>1333</v>
      </c>
      <c r="S1032" s="17" t="s">
        <v>489</v>
      </c>
      <c r="T1032" s="17" t="s">
        <v>1354</v>
      </c>
      <c r="U1032" s="17" t="s">
        <v>1333</v>
      </c>
      <c r="V1032" s="17" t="s">
        <v>440</v>
      </c>
      <c r="W1032" s="17" t="s">
        <v>1329</v>
      </c>
      <c r="X1032" s="17" t="str">
        <f t="shared" si="180"/>
        <v xml:space="preserve">-                                    </v>
      </c>
      <c r="Y1032" s="17" t="s">
        <v>1858</v>
      </c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40"/>
      <c r="AT1032" s="33" t="s">
        <v>809</v>
      </c>
      <c r="AU1032" s="33" t="s">
        <v>997</v>
      </c>
      <c r="AV1032" s="36" t="s">
        <v>1022</v>
      </c>
      <c r="AW1032" s="33" t="str">
        <f t="shared" si="185"/>
        <v>T-SOFC706-05</v>
      </c>
      <c r="AX1032" s="33" t="s">
        <v>997</v>
      </c>
      <c r="AZ1032" s="81" t="str">
        <f t="shared" si="181"/>
        <v xml:space="preserve"> STP-CAT.5e 4P-24AWG㎟-C</v>
      </c>
    </row>
    <row r="1033" spans="1:52" s="4" customFormat="1" ht="25" hidden="1" customHeight="1">
      <c r="A1033" s="60" t="str">
        <f t="shared" si="179"/>
        <v>X</v>
      </c>
      <c r="B1033" s="60" t="e">
        <f t="shared" si="178"/>
        <v>#REF!</v>
      </c>
      <c r="C1033" s="55" t="str">
        <f t="shared" si="182"/>
        <v>T-SOFC707-01</v>
      </c>
      <c r="D1033" s="18" t="s">
        <v>659</v>
      </c>
      <c r="E1033" s="51"/>
      <c r="F1033" s="20" t="s">
        <v>579</v>
      </c>
      <c r="G1033" s="17" t="s">
        <v>582</v>
      </c>
      <c r="H1033" s="18" t="s">
        <v>580</v>
      </c>
      <c r="I1033" s="18"/>
      <c r="J1033" s="18">
        <v>58</v>
      </c>
      <c r="K1033" s="56">
        <f t="shared" si="183"/>
        <v>6.5</v>
      </c>
      <c r="L1033" s="56">
        <f t="shared" si="184"/>
        <v>33.19</v>
      </c>
      <c r="M1033" s="138" t="s">
        <v>1732</v>
      </c>
      <c r="N1033" s="138">
        <v>28</v>
      </c>
      <c r="O1033" s="18"/>
      <c r="P1033" s="18"/>
      <c r="Q1033" s="18"/>
      <c r="R1033" s="17" t="s">
        <v>1333</v>
      </c>
      <c r="S1033" s="17" t="s">
        <v>578</v>
      </c>
      <c r="T1033" s="17" t="s">
        <v>1354</v>
      </c>
      <c r="U1033" s="17" t="s">
        <v>1333</v>
      </c>
      <c r="V1033" s="17" t="s">
        <v>442</v>
      </c>
      <c r="W1033" s="17" t="s">
        <v>1330</v>
      </c>
      <c r="X1033" s="17" t="str">
        <f t="shared" si="180"/>
        <v xml:space="preserve">-                                    </v>
      </c>
      <c r="Y1033" s="17" t="s">
        <v>1858</v>
      </c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40"/>
      <c r="AT1033" s="33" t="s">
        <v>809</v>
      </c>
      <c r="AU1033" s="33" t="s">
        <v>998</v>
      </c>
      <c r="AV1033" s="36" t="s">
        <v>1014</v>
      </c>
      <c r="AW1033" s="33" t="str">
        <f t="shared" si="185"/>
        <v>T-SOFC707-01</v>
      </c>
      <c r="AX1033" s="33" t="s">
        <v>998</v>
      </c>
      <c r="AZ1033" s="81" t="str">
        <f t="shared" si="181"/>
        <v xml:space="preserve"> STP-CAT.5e 4P-24AWG㎟-C</v>
      </c>
    </row>
    <row r="1034" spans="1:52" s="4" customFormat="1" ht="25" hidden="1" customHeight="1">
      <c r="A1034" s="60" t="str">
        <f t="shared" si="179"/>
        <v>X</v>
      </c>
      <c r="B1034" s="60" t="e">
        <f t="shared" si="178"/>
        <v>#REF!</v>
      </c>
      <c r="C1034" s="55" t="str">
        <f t="shared" si="182"/>
        <v>T-SOFC707-02</v>
      </c>
      <c r="D1034" s="18" t="s">
        <v>657</v>
      </c>
      <c r="E1034" s="51"/>
      <c r="F1034" s="20" t="s">
        <v>579</v>
      </c>
      <c r="G1034" s="17" t="s">
        <v>581</v>
      </c>
      <c r="H1034" s="18" t="s">
        <v>548</v>
      </c>
      <c r="I1034" s="18"/>
      <c r="J1034" s="18">
        <v>58</v>
      </c>
      <c r="K1034" s="56">
        <f t="shared" si="183"/>
        <v>6.5</v>
      </c>
      <c r="L1034" s="56">
        <f t="shared" si="184"/>
        <v>33.19</v>
      </c>
      <c r="M1034" s="140"/>
      <c r="N1034" s="140"/>
      <c r="O1034" s="18"/>
      <c r="P1034" s="18"/>
      <c r="Q1034" s="18"/>
      <c r="R1034" s="17" t="s">
        <v>1333</v>
      </c>
      <c r="S1034" s="17" t="s">
        <v>489</v>
      </c>
      <c r="T1034" s="17" t="s">
        <v>1354</v>
      </c>
      <c r="U1034" s="17" t="s">
        <v>1333</v>
      </c>
      <c r="V1034" s="17" t="s">
        <v>442</v>
      </c>
      <c r="W1034" s="17" t="s">
        <v>1330</v>
      </c>
      <c r="X1034" s="17" t="str">
        <f t="shared" si="180"/>
        <v xml:space="preserve">-                                    </v>
      </c>
      <c r="Y1034" s="17" t="s">
        <v>1858</v>
      </c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40"/>
      <c r="AT1034" s="33" t="s">
        <v>809</v>
      </c>
      <c r="AU1034" s="33" t="s">
        <v>998</v>
      </c>
      <c r="AV1034" s="36" t="s">
        <v>1015</v>
      </c>
      <c r="AW1034" s="33" t="str">
        <f t="shared" si="185"/>
        <v>T-SOFC707-02</v>
      </c>
      <c r="AX1034" s="33" t="s">
        <v>998</v>
      </c>
      <c r="AZ1034" s="81" t="str">
        <f t="shared" si="181"/>
        <v xml:space="preserve"> STP-CAT.5e 4P-24AWG㎟-C</v>
      </c>
    </row>
    <row r="1035" spans="1:52" s="4" customFormat="1" ht="25" hidden="1" customHeight="1">
      <c r="A1035" s="60" t="str">
        <f t="shared" si="179"/>
        <v>X</v>
      </c>
      <c r="B1035" s="60" t="e">
        <f t="shared" si="178"/>
        <v>#REF!</v>
      </c>
      <c r="C1035" s="55" t="str">
        <f t="shared" si="182"/>
        <v>T-SOFC707-03</v>
      </c>
      <c r="D1035" s="18" t="s">
        <v>657</v>
      </c>
      <c r="E1035" s="51"/>
      <c r="F1035" s="20" t="s">
        <v>579</v>
      </c>
      <c r="G1035" s="17" t="s">
        <v>581</v>
      </c>
      <c r="H1035" s="18" t="s">
        <v>548</v>
      </c>
      <c r="I1035" s="18"/>
      <c r="J1035" s="18">
        <v>58</v>
      </c>
      <c r="K1035" s="56">
        <f t="shared" si="183"/>
        <v>6.5</v>
      </c>
      <c r="L1035" s="56">
        <f t="shared" si="184"/>
        <v>33.19</v>
      </c>
      <c r="M1035" s="140"/>
      <c r="N1035" s="140"/>
      <c r="O1035" s="18"/>
      <c r="P1035" s="18"/>
      <c r="Q1035" s="18"/>
      <c r="R1035" s="17" t="s">
        <v>1333</v>
      </c>
      <c r="S1035" s="17" t="s">
        <v>489</v>
      </c>
      <c r="T1035" s="17" t="s">
        <v>1354</v>
      </c>
      <c r="U1035" s="17" t="s">
        <v>1333</v>
      </c>
      <c r="V1035" s="17" t="s">
        <v>442</v>
      </c>
      <c r="W1035" s="17" t="s">
        <v>1330</v>
      </c>
      <c r="X1035" s="17" t="str">
        <f t="shared" si="180"/>
        <v xml:space="preserve">-                                    </v>
      </c>
      <c r="Y1035" s="17" t="s">
        <v>1858</v>
      </c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40"/>
      <c r="AT1035" s="33" t="s">
        <v>809</v>
      </c>
      <c r="AU1035" s="33" t="s">
        <v>998</v>
      </c>
      <c r="AV1035" s="36" t="s">
        <v>1016</v>
      </c>
      <c r="AW1035" s="33" t="str">
        <f t="shared" si="185"/>
        <v>T-SOFC707-03</v>
      </c>
      <c r="AX1035" s="33" t="s">
        <v>998</v>
      </c>
      <c r="AZ1035" s="81" t="str">
        <f t="shared" si="181"/>
        <v xml:space="preserve"> STP-CAT.5e 4P-24AWG㎟-C</v>
      </c>
    </row>
    <row r="1036" spans="1:52" s="4" customFormat="1" ht="25" hidden="1" customHeight="1">
      <c r="A1036" s="60" t="str">
        <f t="shared" si="179"/>
        <v>X</v>
      </c>
      <c r="B1036" s="60" t="e">
        <f t="shared" si="178"/>
        <v>#REF!</v>
      </c>
      <c r="C1036" s="55" t="str">
        <f t="shared" si="182"/>
        <v>T-SOFC707-04</v>
      </c>
      <c r="D1036" s="18" t="s">
        <v>657</v>
      </c>
      <c r="E1036" s="51"/>
      <c r="F1036" s="20" t="s">
        <v>579</v>
      </c>
      <c r="G1036" s="17" t="s">
        <v>581</v>
      </c>
      <c r="H1036" s="18" t="s">
        <v>548</v>
      </c>
      <c r="I1036" s="18"/>
      <c r="J1036" s="18">
        <v>58</v>
      </c>
      <c r="K1036" s="56">
        <f t="shared" si="183"/>
        <v>6.5</v>
      </c>
      <c r="L1036" s="56">
        <f t="shared" si="184"/>
        <v>33.19</v>
      </c>
      <c r="M1036" s="140"/>
      <c r="N1036" s="140"/>
      <c r="O1036" s="18"/>
      <c r="P1036" s="18"/>
      <c r="Q1036" s="18"/>
      <c r="R1036" s="17" t="s">
        <v>1333</v>
      </c>
      <c r="S1036" s="17" t="s">
        <v>489</v>
      </c>
      <c r="T1036" s="17" t="s">
        <v>1354</v>
      </c>
      <c r="U1036" s="17" t="s">
        <v>1333</v>
      </c>
      <c r="V1036" s="17" t="s">
        <v>442</v>
      </c>
      <c r="W1036" s="17" t="s">
        <v>1330</v>
      </c>
      <c r="X1036" s="17" t="str">
        <f t="shared" si="180"/>
        <v xml:space="preserve">-                                    </v>
      </c>
      <c r="Y1036" s="17" t="s">
        <v>1858</v>
      </c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40"/>
      <c r="AT1036" s="33" t="s">
        <v>809</v>
      </c>
      <c r="AU1036" s="33" t="s">
        <v>998</v>
      </c>
      <c r="AV1036" s="36" t="s">
        <v>1021</v>
      </c>
      <c r="AW1036" s="33" t="str">
        <f t="shared" si="185"/>
        <v>T-SOFC707-04</v>
      </c>
      <c r="AX1036" s="33" t="s">
        <v>998</v>
      </c>
      <c r="AZ1036" s="81" t="str">
        <f t="shared" si="181"/>
        <v xml:space="preserve"> STP-CAT.5e 4P-24AWG㎟-C</v>
      </c>
    </row>
    <row r="1037" spans="1:52" s="4" customFormat="1" ht="25" hidden="1" customHeight="1">
      <c r="A1037" s="60" t="str">
        <f t="shared" si="179"/>
        <v>X</v>
      </c>
      <c r="B1037" s="60" t="e">
        <f t="shared" si="178"/>
        <v>#REF!</v>
      </c>
      <c r="C1037" s="55" t="str">
        <f t="shared" si="182"/>
        <v>T-SOFC707-05</v>
      </c>
      <c r="D1037" s="18" t="s">
        <v>657</v>
      </c>
      <c r="E1037" s="51"/>
      <c r="F1037" s="20" t="s">
        <v>579</v>
      </c>
      <c r="G1037" s="17" t="s">
        <v>581</v>
      </c>
      <c r="H1037" s="18" t="s">
        <v>548</v>
      </c>
      <c r="I1037" s="18"/>
      <c r="J1037" s="18">
        <v>58</v>
      </c>
      <c r="K1037" s="56">
        <f t="shared" si="183"/>
        <v>6.5</v>
      </c>
      <c r="L1037" s="56">
        <f t="shared" si="184"/>
        <v>33.19</v>
      </c>
      <c r="M1037" s="139"/>
      <c r="N1037" s="139"/>
      <c r="O1037" s="18"/>
      <c r="P1037" s="18"/>
      <c r="Q1037" s="18"/>
      <c r="R1037" s="17" t="s">
        <v>1333</v>
      </c>
      <c r="S1037" s="17" t="s">
        <v>489</v>
      </c>
      <c r="T1037" s="17" t="s">
        <v>1354</v>
      </c>
      <c r="U1037" s="17" t="s">
        <v>1333</v>
      </c>
      <c r="V1037" s="17" t="s">
        <v>442</v>
      </c>
      <c r="W1037" s="17" t="s">
        <v>1330</v>
      </c>
      <c r="X1037" s="17" t="str">
        <f t="shared" si="180"/>
        <v xml:space="preserve">-                                    </v>
      </c>
      <c r="Y1037" s="17" t="s">
        <v>1858</v>
      </c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40"/>
      <c r="AT1037" s="33" t="s">
        <v>809</v>
      </c>
      <c r="AU1037" s="33" t="s">
        <v>998</v>
      </c>
      <c r="AV1037" s="36" t="s">
        <v>1022</v>
      </c>
      <c r="AW1037" s="33" t="str">
        <f t="shared" si="185"/>
        <v>T-SOFC707-05</v>
      </c>
      <c r="AX1037" s="33" t="s">
        <v>998</v>
      </c>
      <c r="AZ1037" s="81" t="str">
        <f t="shared" si="181"/>
        <v xml:space="preserve"> STP-CAT.5e 4P-24AWG㎟-C</v>
      </c>
    </row>
    <row r="1038" spans="1:52" s="4" customFormat="1" ht="25" hidden="1" customHeight="1">
      <c r="A1038" s="60" t="str">
        <f t="shared" si="179"/>
        <v>X</v>
      </c>
      <c r="B1038" s="60" t="e">
        <f t="shared" si="178"/>
        <v>#REF!</v>
      </c>
      <c r="C1038" s="55" t="str">
        <f t="shared" si="182"/>
        <v>T-SOFC708-01</v>
      </c>
      <c r="D1038" s="18" t="s">
        <v>659</v>
      </c>
      <c r="E1038" s="51"/>
      <c r="F1038" s="20" t="s">
        <v>579</v>
      </c>
      <c r="G1038" s="17" t="s">
        <v>582</v>
      </c>
      <c r="H1038" s="18" t="s">
        <v>580</v>
      </c>
      <c r="I1038" s="18"/>
      <c r="J1038" s="18">
        <v>65</v>
      </c>
      <c r="K1038" s="56">
        <f t="shared" si="183"/>
        <v>6.5</v>
      </c>
      <c r="L1038" s="56">
        <f t="shared" si="184"/>
        <v>33.19</v>
      </c>
      <c r="M1038" s="138" t="s">
        <v>1733</v>
      </c>
      <c r="N1038" s="138">
        <v>32</v>
      </c>
      <c r="O1038" s="18"/>
      <c r="P1038" s="18"/>
      <c r="Q1038" s="18"/>
      <c r="R1038" s="17" t="s">
        <v>1333</v>
      </c>
      <c r="S1038" s="17" t="s">
        <v>578</v>
      </c>
      <c r="T1038" s="17" t="s">
        <v>1354</v>
      </c>
      <c r="U1038" s="17" t="s">
        <v>1333</v>
      </c>
      <c r="V1038" s="17" t="s">
        <v>443</v>
      </c>
      <c r="W1038" s="17" t="s">
        <v>1331</v>
      </c>
      <c r="X1038" s="17" t="str">
        <f t="shared" si="180"/>
        <v xml:space="preserve">-                                    </v>
      </c>
      <c r="Y1038" s="17" t="s">
        <v>1858</v>
      </c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40"/>
      <c r="AT1038" s="33" t="s">
        <v>809</v>
      </c>
      <c r="AU1038" s="33" t="s">
        <v>999</v>
      </c>
      <c r="AV1038" s="36" t="s">
        <v>1014</v>
      </c>
      <c r="AW1038" s="33" t="str">
        <f t="shared" si="185"/>
        <v>T-SOFC708-01</v>
      </c>
      <c r="AX1038" s="33" t="s">
        <v>999</v>
      </c>
      <c r="AZ1038" s="81" t="str">
        <f t="shared" si="181"/>
        <v xml:space="preserve"> STP-CAT.5e 4P-24AWG㎟-C</v>
      </c>
    </row>
    <row r="1039" spans="1:52" s="4" customFormat="1" ht="25" hidden="1" customHeight="1">
      <c r="A1039" s="60" t="str">
        <f t="shared" si="179"/>
        <v>X</v>
      </c>
      <c r="B1039" s="60" t="e">
        <f t="shared" si="178"/>
        <v>#REF!</v>
      </c>
      <c r="C1039" s="55" t="str">
        <f t="shared" si="182"/>
        <v>T-SOFC708-02</v>
      </c>
      <c r="D1039" s="18" t="s">
        <v>657</v>
      </c>
      <c r="E1039" s="51"/>
      <c r="F1039" s="20" t="s">
        <v>579</v>
      </c>
      <c r="G1039" s="17" t="s">
        <v>581</v>
      </c>
      <c r="H1039" s="18" t="s">
        <v>548</v>
      </c>
      <c r="I1039" s="18"/>
      <c r="J1039" s="18">
        <v>65</v>
      </c>
      <c r="K1039" s="56">
        <f t="shared" si="183"/>
        <v>6.5</v>
      </c>
      <c r="L1039" s="56">
        <f t="shared" si="184"/>
        <v>33.19</v>
      </c>
      <c r="M1039" s="140"/>
      <c r="N1039" s="140"/>
      <c r="O1039" s="18"/>
      <c r="P1039" s="18"/>
      <c r="Q1039" s="18"/>
      <c r="R1039" s="17" t="s">
        <v>1333</v>
      </c>
      <c r="S1039" s="17" t="s">
        <v>489</v>
      </c>
      <c r="T1039" s="17" t="s">
        <v>1354</v>
      </c>
      <c r="U1039" s="17" t="s">
        <v>1333</v>
      </c>
      <c r="V1039" s="17" t="s">
        <v>443</v>
      </c>
      <c r="W1039" s="17" t="s">
        <v>1331</v>
      </c>
      <c r="X1039" s="17" t="str">
        <f t="shared" si="180"/>
        <v xml:space="preserve">-                                    </v>
      </c>
      <c r="Y1039" s="17" t="s">
        <v>1858</v>
      </c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40"/>
      <c r="AT1039" s="33" t="s">
        <v>809</v>
      </c>
      <c r="AU1039" s="33" t="s">
        <v>999</v>
      </c>
      <c r="AV1039" s="36" t="s">
        <v>1015</v>
      </c>
      <c r="AW1039" s="33" t="str">
        <f t="shared" si="185"/>
        <v>T-SOFC708-02</v>
      </c>
      <c r="AX1039" s="33" t="s">
        <v>999</v>
      </c>
      <c r="AZ1039" s="81" t="str">
        <f t="shared" si="181"/>
        <v xml:space="preserve"> STP-CAT.5e 4P-24AWG㎟-C</v>
      </c>
    </row>
    <row r="1040" spans="1:52" s="4" customFormat="1" ht="25" hidden="1" customHeight="1">
      <c r="A1040" s="60" t="str">
        <f t="shared" si="179"/>
        <v>X</v>
      </c>
      <c r="B1040" s="60" t="e">
        <f t="shared" si="178"/>
        <v>#REF!</v>
      </c>
      <c r="C1040" s="55" t="str">
        <f t="shared" si="182"/>
        <v>T-SOFC708-03</v>
      </c>
      <c r="D1040" s="18" t="s">
        <v>657</v>
      </c>
      <c r="E1040" s="51"/>
      <c r="F1040" s="20" t="s">
        <v>579</v>
      </c>
      <c r="G1040" s="17" t="s">
        <v>581</v>
      </c>
      <c r="H1040" s="18" t="s">
        <v>548</v>
      </c>
      <c r="I1040" s="18"/>
      <c r="J1040" s="18">
        <v>65</v>
      </c>
      <c r="K1040" s="56">
        <f t="shared" si="183"/>
        <v>6.5</v>
      </c>
      <c r="L1040" s="56">
        <f t="shared" si="184"/>
        <v>33.19</v>
      </c>
      <c r="M1040" s="140"/>
      <c r="N1040" s="140"/>
      <c r="O1040" s="18"/>
      <c r="P1040" s="18"/>
      <c r="Q1040" s="18"/>
      <c r="R1040" s="17" t="s">
        <v>1333</v>
      </c>
      <c r="S1040" s="17" t="s">
        <v>489</v>
      </c>
      <c r="T1040" s="17" t="s">
        <v>1354</v>
      </c>
      <c r="U1040" s="17" t="s">
        <v>1333</v>
      </c>
      <c r="V1040" s="17" t="s">
        <v>443</v>
      </c>
      <c r="W1040" s="17" t="s">
        <v>1331</v>
      </c>
      <c r="X1040" s="17" t="str">
        <f t="shared" si="180"/>
        <v xml:space="preserve">-                                    </v>
      </c>
      <c r="Y1040" s="17" t="s">
        <v>1858</v>
      </c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40"/>
      <c r="AT1040" s="33" t="s">
        <v>809</v>
      </c>
      <c r="AU1040" s="33" t="s">
        <v>999</v>
      </c>
      <c r="AV1040" s="36" t="s">
        <v>1016</v>
      </c>
      <c r="AW1040" s="33" t="str">
        <f t="shared" si="185"/>
        <v>T-SOFC708-03</v>
      </c>
      <c r="AX1040" s="33" t="s">
        <v>999</v>
      </c>
      <c r="AZ1040" s="81" t="str">
        <f t="shared" si="181"/>
        <v xml:space="preserve"> STP-CAT.5e 4P-24AWG㎟-C</v>
      </c>
    </row>
    <row r="1041" spans="1:52" s="4" customFormat="1" ht="25" hidden="1" customHeight="1">
      <c r="A1041" s="60" t="str">
        <f t="shared" si="179"/>
        <v>X</v>
      </c>
      <c r="B1041" s="60" t="e">
        <f t="shared" si="178"/>
        <v>#REF!</v>
      </c>
      <c r="C1041" s="55" t="str">
        <f t="shared" si="182"/>
        <v>T-SOFC708-04</v>
      </c>
      <c r="D1041" s="18" t="s">
        <v>657</v>
      </c>
      <c r="E1041" s="51"/>
      <c r="F1041" s="20" t="s">
        <v>579</v>
      </c>
      <c r="G1041" s="17" t="s">
        <v>581</v>
      </c>
      <c r="H1041" s="18" t="s">
        <v>548</v>
      </c>
      <c r="I1041" s="18"/>
      <c r="J1041" s="18">
        <v>65</v>
      </c>
      <c r="K1041" s="56">
        <f t="shared" si="183"/>
        <v>6.5</v>
      </c>
      <c r="L1041" s="56">
        <f t="shared" si="184"/>
        <v>33.19</v>
      </c>
      <c r="M1041" s="140"/>
      <c r="N1041" s="140"/>
      <c r="O1041" s="18"/>
      <c r="P1041" s="18"/>
      <c r="Q1041" s="18"/>
      <c r="R1041" s="17" t="s">
        <v>1333</v>
      </c>
      <c r="S1041" s="17" t="s">
        <v>489</v>
      </c>
      <c r="T1041" s="17" t="s">
        <v>1354</v>
      </c>
      <c r="U1041" s="17" t="s">
        <v>1333</v>
      </c>
      <c r="V1041" s="17" t="s">
        <v>443</v>
      </c>
      <c r="W1041" s="17" t="s">
        <v>1331</v>
      </c>
      <c r="X1041" s="17" t="str">
        <f t="shared" si="180"/>
        <v xml:space="preserve">-                                    </v>
      </c>
      <c r="Y1041" s="17" t="s">
        <v>1858</v>
      </c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40"/>
      <c r="AT1041" s="33" t="s">
        <v>809</v>
      </c>
      <c r="AU1041" s="33" t="s">
        <v>999</v>
      </c>
      <c r="AV1041" s="36" t="s">
        <v>1021</v>
      </c>
      <c r="AW1041" s="33" t="str">
        <f t="shared" si="185"/>
        <v>T-SOFC708-04</v>
      </c>
      <c r="AX1041" s="33" t="s">
        <v>999</v>
      </c>
      <c r="AZ1041" s="81" t="str">
        <f t="shared" si="181"/>
        <v xml:space="preserve"> STP-CAT.5e 4P-24AWG㎟-C</v>
      </c>
    </row>
    <row r="1042" spans="1:52" s="4" customFormat="1" ht="25" hidden="1" customHeight="1">
      <c r="A1042" s="60" t="str">
        <f t="shared" si="179"/>
        <v>X</v>
      </c>
      <c r="B1042" s="60" t="e">
        <f t="shared" ref="B1042:B1105" si="186">IF(C1041="",B1040+1,B1041+1)</f>
        <v>#REF!</v>
      </c>
      <c r="C1042" s="55" t="str">
        <f t="shared" si="182"/>
        <v>T-SOFC708-05</v>
      </c>
      <c r="D1042" s="18" t="s">
        <v>657</v>
      </c>
      <c r="E1042" s="51"/>
      <c r="F1042" s="20" t="s">
        <v>579</v>
      </c>
      <c r="G1042" s="17" t="s">
        <v>581</v>
      </c>
      <c r="H1042" s="18" t="s">
        <v>548</v>
      </c>
      <c r="I1042" s="18"/>
      <c r="J1042" s="18">
        <v>65</v>
      </c>
      <c r="K1042" s="56">
        <f t="shared" si="183"/>
        <v>6.5</v>
      </c>
      <c r="L1042" s="56">
        <f t="shared" si="184"/>
        <v>33.19</v>
      </c>
      <c r="M1042" s="139"/>
      <c r="N1042" s="139"/>
      <c r="O1042" s="18"/>
      <c r="P1042" s="18"/>
      <c r="Q1042" s="18"/>
      <c r="R1042" s="17" t="s">
        <v>1333</v>
      </c>
      <c r="S1042" s="17" t="s">
        <v>489</v>
      </c>
      <c r="T1042" s="17" t="s">
        <v>1354</v>
      </c>
      <c r="U1042" s="17" t="s">
        <v>1333</v>
      </c>
      <c r="V1042" s="17" t="s">
        <v>443</v>
      </c>
      <c r="W1042" s="17" t="s">
        <v>1331</v>
      </c>
      <c r="X1042" s="17" t="str">
        <f t="shared" si="180"/>
        <v xml:space="preserve">-                                    </v>
      </c>
      <c r="Y1042" s="17" t="s">
        <v>1858</v>
      </c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40"/>
      <c r="AT1042" s="33" t="s">
        <v>809</v>
      </c>
      <c r="AU1042" s="33" t="s">
        <v>999</v>
      </c>
      <c r="AV1042" s="36" t="s">
        <v>1022</v>
      </c>
      <c r="AW1042" s="33" t="str">
        <f t="shared" si="185"/>
        <v>T-SOFC708-05</v>
      </c>
      <c r="AX1042" s="33" t="s">
        <v>999</v>
      </c>
      <c r="AZ1042" s="81" t="str">
        <f t="shared" si="181"/>
        <v xml:space="preserve"> STP-CAT.5e 4P-24AWG㎟-C</v>
      </c>
    </row>
    <row r="1043" spans="1:52" s="4" customFormat="1" ht="25" hidden="1" customHeight="1">
      <c r="A1043" s="60" t="str">
        <f t="shared" si="179"/>
        <v>X</v>
      </c>
      <c r="B1043" s="60" t="e">
        <f t="shared" si="186"/>
        <v>#REF!</v>
      </c>
      <c r="C1043" s="55" t="str">
        <f t="shared" si="182"/>
        <v>T-SOFC709-01</v>
      </c>
      <c r="D1043" s="18" t="s">
        <v>657</v>
      </c>
      <c r="E1043" s="51"/>
      <c r="F1043" s="20" t="s">
        <v>579</v>
      </c>
      <c r="G1043" s="17" t="s">
        <v>16</v>
      </c>
      <c r="H1043" s="18" t="s">
        <v>580</v>
      </c>
      <c r="I1043" s="18"/>
      <c r="J1043" s="18">
        <v>72</v>
      </c>
      <c r="K1043" s="56">
        <f t="shared" si="183"/>
        <v>6.5</v>
      </c>
      <c r="L1043" s="56">
        <f t="shared" si="184"/>
        <v>33.19</v>
      </c>
      <c r="M1043" s="138" t="s">
        <v>1734</v>
      </c>
      <c r="N1043" s="138">
        <v>34</v>
      </c>
      <c r="O1043" s="18"/>
      <c r="P1043" s="18"/>
      <c r="Q1043" s="18"/>
      <c r="R1043" s="17" t="s">
        <v>1333</v>
      </c>
      <c r="S1043" s="17" t="s">
        <v>578</v>
      </c>
      <c r="T1043" s="17" t="s">
        <v>1354</v>
      </c>
      <c r="U1043" s="17" t="s">
        <v>1333</v>
      </c>
      <c r="V1043" s="17" t="s">
        <v>444</v>
      </c>
      <c r="W1043" s="17" t="s">
        <v>1332</v>
      </c>
      <c r="X1043" s="17" t="str">
        <f t="shared" si="180"/>
        <v xml:space="preserve">-                                    </v>
      </c>
      <c r="Y1043" s="17" t="s">
        <v>1858</v>
      </c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40"/>
      <c r="AT1043" s="33" t="s">
        <v>809</v>
      </c>
      <c r="AU1043" s="33" t="s">
        <v>1000</v>
      </c>
      <c r="AV1043" s="36" t="s">
        <v>1014</v>
      </c>
      <c r="AW1043" s="33" t="str">
        <f t="shared" si="185"/>
        <v>T-SOFC709-01</v>
      </c>
      <c r="AX1043" s="33" t="s">
        <v>1000</v>
      </c>
      <c r="AZ1043" s="81" t="str">
        <f t="shared" si="181"/>
        <v xml:space="preserve"> STP-CAT.5e 4P-24AWG㎟-C</v>
      </c>
    </row>
    <row r="1044" spans="1:52" s="4" customFormat="1" ht="25" hidden="1" customHeight="1">
      <c r="A1044" s="60" t="str">
        <f t="shared" si="179"/>
        <v>X</v>
      </c>
      <c r="B1044" s="60" t="e">
        <f t="shared" si="186"/>
        <v>#REF!</v>
      </c>
      <c r="C1044" s="55" t="str">
        <f t="shared" si="182"/>
        <v>T-SOFC709-02</v>
      </c>
      <c r="D1044" s="18" t="s">
        <v>657</v>
      </c>
      <c r="E1044" s="51"/>
      <c r="F1044" s="20" t="s">
        <v>579</v>
      </c>
      <c r="G1044" s="17" t="s">
        <v>581</v>
      </c>
      <c r="H1044" s="18" t="s">
        <v>548</v>
      </c>
      <c r="I1044" s="18"/>
      <c r="J1044" s="18">
        <v>72</v>
      </c>
      <c r="K1044" s="56">
        <f t="shared" si="183"/>
        <v>6.5</v>
      </c>
      <c r="L1044" s="56">
        <f t="shared" si="184"/>
        <v>33.19</v>
      </c>
      <c r="M1044" s="140"/>
      <c r="N1044" s="140"/>
      <c r="O1044" s="18"/>
      <c r="P1044" s="18"/>
      <c r="Q1044" s="18"/>
      <c r="R1044" s="17" t="s">
        <v>1333</v>
      </c>
      <c r="S1044" s="17" t="s">
        <v>489</v>
      </c>
      <c r="T1044" s="17" t="s">
        <v>1354</v>
      </c>
      <c r="U1044" s="17" t="s">
        <v>1333</v>
      </c>
      <c r="V1044" s="17" t="s">
        <v>444</v>
      </c>
      <c r="W1044" s="17" t="s">
        <v>1332</v>
      </c>
      <c r="X1044" s="17" t="str">
        <f t="shared" si="180"/>
        <v xml:space="preserve">-                                    </v>
      </c>
      <c r="Y1044" s="17" t="s">
        <v>1858</v>
      </c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40"/>
      <c r="AT1044" s="33" t="s">
        <v>809</v>
      </c>
      <c r="AU1044" s="33" t="s">
        <v>1000</v>
      </c>
      <c r="AV1044" s="36" t="s">
        <v>1015</v>
      </c>
      <c r="AW1044" s="33" t="str">
        <f t="shared" si="185"/>
        <v>T-SOFC709-02</v>
      </c>
      <c r="AX1044" s="33" t="s">
        <v>1000</v>
      </c>
      <c r="AZ1044" s="81" t="str">
        <f t="shared" si="181"/>
        <v xml:space="preserve"> STP-CAT.5e 4P-24AWG㎟-C</v>
      </c>
    </row>
    <row r="1045" spans="1:52" s="4" customFormat="1" ht="25" hidden="1" customHeight="1">
      <c r="A1045" s="60" t="str">
        <f t="shared" si="179"/>
        <v>X</v>
      </c>
      <c r="B1045" s="60" t="e">
        <f t="shared" si="186"/>
        <v>#REF!</v>
      </c>
      <c r="C1045" s="55" t="str">
        <f t="shared" si="182"/>
        <v>T-SOFC709-03</v>
      </c>
      <c r="D1045" s="18" t="s">
        <v>657</v>
      </c>
      <c r="E1045" s="51"/>
      <c r="F1045" s="20" t="s">
        <v>579</v>
      </c>
      <c r="G1045" s="17" t="s">
        <v>581</v>
      </c>
      <c r="H1045" s="18" t="s">
        <v>548</v>
      </c>
      <c r="I1045" s="18"/>
      <c r="J1045" s="18">
        <v>72</v>
      </c>
      <c r="K1045" s="56">
        <f t="shared" si="183"/>
        <v>6.5</v>
      </c>
      <c r="L1045" s="56">
        <f t="shared" si="184"/>
        <v>33.19</v>
      </c>
      <c r="M1045" s="140"/>
      <c r="N1045" s="140"/>
      <c r="O1045" s="18"/>
      <c r="P1045" s="18"/>
      <c r="Q1045" s="18"/>
      <c r="R1045" s="17" t="s">
        <v>1333</v>
      </c>
      <c r="S1045" s="17" t="s">
        <v>489</v>
      </c>
      <c r="T1045" s="17" t="s">
        <v>1354</v>
      </c>
      <c r="U1045" s="17" t="s">
        <v>1333</v>
      </c>
      <c r="V1045" s="17" t="s">
        <v>444</v>
      </c>
      <c r="W1045" s="17" t="s">
        <v>1332</v>
      </c>
      <c r="X1045" s="17" t="str">
        <f t="shared" si="180"/>
        <v xml:space="preserve">-                                    </v>
      </c>
      <c r="Y1045" s="17" t="s">
        <v>1858</v>
      </c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40"/>
      <c r="AT1045" s="33" t="s">
        <v>809</v>
      </c>
      <c r="AU1045" s="33" t="s">
        <v>1000</v>
      </c>
      <c r="AV1045" s="36" t="s">
        <v>1016</v>
      </c>
      <c r="AW1045" s="33" t="str">
        <f t="shared" si="185"/>
        <v>T-SOFC709-03</v>
      </c>
      <c r="AX1045" s="33" t="s">
        <v>1000</v>
      </c>
      <c r="AZ1045" s="81" t="str">
        <f t="shared" si="181"/>
        <v xml:space="preserve"> STP-CAT.5e 4P-24AWG㎟-C</v>
      </c>
    </row>
    <row r="1046" spans="1:52" s="4" customFormat="1" ht="25" hidden="1" customHeight="1">
      <c r="A1046" s="60" t="str">
        <f t="shared" si="179"/>
        <v>X</v>
      </c>
      <c r="B1046" s="60" t="e">
        <f t="shared" si="186"/>
        <v>#REF!</v>
      </c>
      <c r="C1046" s="55" t="str">
        <f t="shared" si="182"/>
        <v>T-SOFC709-04</v>
      </c>
      <c r="D1046" s="18" t="s">
        <v>657</v>
      </c>
      <c r="E1046" s="51"/>
      <c r="F1046" s="20" t="s">
        <v>579</v>
      </c>
      <c r="G1046" s="17" t="s">
        <v>581</v>
      </c>
      <c r="H1046" s="18" t="s">
        <v>548</v>
      </c>
      <c r="I1046" s="18"/>
      <c r="J1046" s="18">
        <v>72</v>
      </c>
      <c r="K1046" s="56">
        <f t="shared" si="183"/>
        <v>6.5</v>
      </c>
      <c r="L1046" s="56">
        <f t="shared" si="184"/>
        <v>33.19</v>
      </c>
      <c r="M1046" s="140"/>
      <c r="N1046" s="140"/>
      <c r="O1046" s="18"/>
      <c r="P1046" s="18"/>
      <c r="Q1046" s="18"/>
      <c r="R1046" s="17" t="s">
        <v>1333</v>
      </c>
      <c r="S1046" s="17" t="s">
        <v>489</v>
      </c>
      <c r="T1046" s="17" t="s">
        <v>1354</v>
      </c>
      <c r="U1046" s="17" t="s">
        <v>1333</v>
      </c>
      <c r="V1046" s="17" t="s">
        <v>444</v>
      </c>
      <c r="W1046" s="17" t="s">
        <v>1332</v>
      </c>
      <c r="X1046" s="17" t="str">
        <f t="shared" si="180"/>
        <v xml:space="preserve">-                                    </v>
      </c>
      <c r="Y1046" s="17" t="s">
        <v>1858</v>
      </c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40"/>
      <c r="AT1046" s="33" t="s">
        <v>809</v>
      </c>
      <c r="AU1046" s="33" t="s">
        <v>1000</v>
      </c>
      <c r="AV1046" s="36" t="s">
        <v>1021</v>
      </c>
      <c r="AW1046" s="33" t="str">
        <f t="shared" si="185"/>
        <v>T-SOFC709-04</v>
      </c>
      <c r="AX1046" s="33" t="s">
        <v>1000</v>
      </c>
      <c r="AZ1046" s="81" t="str">
        <f t="shared" si="181"/>
        <v xml:space="preserve"> STP-CAT.5e 4P-24AWG㎟-C</v>
      </c>
    </row>
    <row r="1047" spans="1:52" s="4" customFormat="1" ht="25" hidden="1" customHeight="1">
      <c r="A1047" s="60" t="str">
        <f t="shared" si="179"/>
        <v>X</v>
      </c>
      <c r="B1047" s="60" t="e">
        <f t="shared" si="186"/>
        <v>#REF!</v>
      </c>
      <c r="C1047" s="55" t="str">
        <f t="shared" si="182"/>
        <v>T-SOFC709-05</v>
      </c>
      <c r="D1047" s="18" t="s">
        <v>657</v>
      </c>
      <c r="E1047" s="51"/>
      <c r="F1047" s="20" t="s">
        <v>579</v>
      </c>
      <c r="G1047" s="17" t="s">
        <v>581</v>
      </c>
      <c r="H1047" s="18" t="s">
        <v>548</v>
      </c>
      <c r="I1047" s="18"/>
      <c r="J1047" s="18">
        <v>72</v>
      </c>
      <c r="K1047" s="56">
        <f t="shared" si="183"/>
        <v>6.5</v>
      </c>
      <c r="L1047" s="56">
        <f t="shared" si="184"/>
        <v>33.19</v>
      </c>
      <c r="M1047" s="139"/>
      <c r="N1047" s="139"/>
      <c r="O1047" s="18"/>
      <c r="P1047" s="18"/>
      <c r="Q1047" s="18"/>
      <c r="R1047" s="17" t="s">
        <v>1333</v>
      </c>
      <c r="S1047" s="17" t="s">
        <v>489</v>
      </c>
      <c r="T1047" s="17" t="s">
        <v>1354</v>
      </c>
      <c r="U1047" s="17" t="s">
        <v>1333</v>
      </c>
      <c r="V1047" s="17" t="s">
        <v>444</v>
      </c>
      <c r="W1047" s="17" t="s">
        <v>1332</v>
      </c>
      <c r="X1047" s="17" t="str">
        <f t="shared" si="180"/>
        <v xml:space="preserve">-                                    </v>
      </c>
      <c r="Y1047" s="17" t="s">
        <v>1858</v>
      </c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40"/>
      <c r="AT1047" s="33" t="s">
        <v>809</v>
      </c>
      <c r="AU1047" s="33" t="s">
        <v>1000</v>
      </c>
      <c r="AV1047" s="36" t="s">
        <v>1022</v>
      </c>
      <c r="AW1047" s="33" t="str">
        <f t="shared" si="185"/>
        <v>T-SOFC709-05</v>
      </c>
      <c r="AX1047" s="33" t="s">
        <v>1000</v>
      </c>
      <c r="AZ1047" s="81" t="str">
        <f t="shared" si="181"/>
        <v xml:space="preserve"> STP-CAT.5e 4P-24AWG㎟-C</v>
      </c>
    </row>
    <row r="1048" spans="1:52" s="4" customFormat="1" ht="25" hidden="1" customHeight="1">
      <c r="A1048" s="60" t="str">
        <f t="shared" si="179"/>
        <v>X</v>
      </c>
      <c r="B1048" s="60" t="e">
        <f t="shared" si="186"/>
        <v>#REF!</v>
      </c>
      <c r="C1048" s="55" t="str">
        <f t="shared" si="182"/>
        <v>T-WDM701-01</v>
      </c>
      <c r="D1048" s="18" t="s">
        <v>659</v>
      </c>
      <c r="E1048" s="51"/>
      <c r="F1048" s="20" t="s">
        <v>579</v>
      </c>
      <c r="G1048" s="17" t="s">
        <v>581</v>
      </c>
      <c r="H1048" s="18" t="s">
        <v>580</v>
      </c>
      <c r="I1048" s="18"/>
      <c r="J1048" s="18">
        <v>11</v>
      </c>
      <c r="K1048" s="56">
        <f t="shared" si="183"/>
        <v>6.5</v>
      </c>
      <c r="L1048" s="56">
        <f t="shared" si="184"/>
        <v>33.19</v>
      </c>
      <c r="M1048" s="138" t="s">
        <v>1735</v>
      </c>
      <c r="N1048" s="138">
        <v>8</v>
      </c>
      <c r="O1048" s="18"/>
      <c r="P1048" s="18"/>
      <c r="Q1048" s="18"/>
      <c r="R1048" s="17" t="s">
        <v>1333</v>
      </c>
      <c r="S1048" s="17" t="s">
        <v>594</v>
      </c>
      <c r="T1048" s="17" t="s">
        <v>1354</v>
      </c>
      <c r="U1048" s="17" t="s">
        <v>1333</v>
      </c>
      <c r="V1048" s="17" t="s">
        <v>488</v>
      </c>
      <c r="W1048" s="17" t="s">
        <v>1346</v>
      </c>
      <c r="X1048" s="17" t="str">
        <f t="shared" si="180"/>
        <v xml:space="preserve">-                                    </v>
      </c>
      <c r="Y1048" s="17" t="s">
        <v>1858</v>
      </c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40"/>
      <c r="AT1048" s="33" t="s">
        <v>809</v>
      </c>
      <c r="AU1048" s="33" t="s">
        <v>1001</v>
      </c>
      <c r="AV1048" s="36" t="s">
        <v>1014</v>
      </c>
      <c r="AW1048" s="33" t="str">
        <f t="shared" si="185"/>
        <v>T-WDM701-01</v>
      </c>
      <c r="AX1048" s="33" t="s">
        <v>1001</v>
      </c>
      <c r="AZ1048" s="81" t="str">
        <f t="shared" si="181"/>
        <v xml:space="preserve"> STP-CAT.5e 4P-24AWG㎟-C</v>
      </c>
    </row>
    <row r="1049" spans="1:52" s="4" customFormat="1" ht="25" hidden="1" customHeight="1">
      <c r="A1049" s="60" t="str">
        <f t="shared" si="179"/>
        <v>X</v>
      </c>
      <c r="B1049" s="60" t="e">
        <f t="shared" si="186"/>
        <v>#REF!</v>
      </c>
      <c r="C1049" s="55" t="str">
        <f t="shared" si="182"/>
        <v>T-WDM701-02</v>
      </c>
      <c r="D1049" s="18" t="s">
        <v>659</v>
      </c>
      <c r="E1049" s="51"/>
      <c r="F1049" s="20" t="s">
        <v>579</v>
      </c>
      <c r="G1049" s="17" t="s">
        <v>581</v>
      </c>
      <c r="H1049" s="18" t="s">
        <v>580</v>
      </c>
      <c r="I1049" s="18"/>
      <c r="J1049" s="18">
        <v>11</v>
      </c>
      <c r="K1049" s="56">
        <f t="shared" si="183"/>
        <v>6.5</v>
      </c>
      <c r="L1049" s="56">
        <f t="shared" si="184"/>
        <v>33.19</v>
      </c>
      <c r="M1049" s="140"/>
      <c r="N1049" s="140"/>
      <c r="O1049" s="18"/>
      <c r="P1049" s="18"/>
      <c r="Q1049" s="18"/>
      <c r="R1049" s="17" t="s">
        <v>1333</v>
      </c>
      <c r="S1049" s="17" t="s">
        <v>594</v>
      </c>
      <c r="T1049" s="17" t="s">
        <v>1354</v>
      </c>
      <c r="U1049" s="17" t="s">
        <v>1333</v>
      </c>
      <c r="V1049" s="17" t="s">
        <v>488</v>
      </c>
      <c r="W1049" s="17" t="s">
        <v>1346</v>
      </c>
      <c r="X1049" s="17" t="str">
        <f t="shared" si="180"/>
        <v xml:space="preserve">-                                    </v>
      </c>
      <c r="Y1049" s="17" t="s">
        <v>1858</v>
      </c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40"/>
      <c r="AT1049" s="33" t="s">
        <v>809</v>
      </c>
      <c r="AU1049" s="33" t="s">
        <v>1001</v>
      </c>
      <c r="AV1049" s="36" t="s">
        <v>1015</v>
      </c>
      <c r="AW1049" s="33" t="str">
        <f t="shared" si="185"/>
        <v>T-WDM701-02</v>
      </c>
      <c r="AX1049" s="33" t="s">
        <v>1001</v>
      </c>
      <c r="AZ1049" s="81" t="str">
        <f t="shared" si="181"/>
        <v xml:space="preserve"> STP-CAT.5e 4P-24AWG㎟-C</v>
      </c>
    </row>
    <row r="1050" spans="1:52" s="4" customFormat="1" ht="25" hidden="1" customHeight="1">
      <c r="A1050" s="60" t="str">
        <f t="shared" si="179"/>
        <v>X</v>
      </c>
      <c r="B1050" s="60" t="e">
        <f t="shared" si="186"/>
        <v>#REF!</v>
      </c>
      <c r="C1050" s="55" t="str">
        <f t="shared" si="182"/>
        <v>T-WDM701-03</v>
      </c>
      <c r="D1050" s="18" t="s">
        <v>659</v>
      </c>
      <c r="E1050" s="51"/>
      <c r="F1050" s="20" t="s">
        <v>579</v>
      </c>
      <c r="G1050" s="17" t="s">
        <v>581</v>
      </c>
      <c r="H1050" s="18" t="s">
        <v>580</v>
      </c>
      <c r="I1050" s="18"/>
      <c r="J1050" s="18">
        <v>11</v>
      </c>
      <c r="K1050" s="56">
        <f t="shared" si="183"/>
        <v>6.5</v>
      </c>
      <c r="L1050" s="56">
        <f t="shared" si="184"/>
        <v>33.19</v>
      </c>
      <c r="M1050" s="139"/>
      <c r="N1050" s="139"/>
      <c r="O1050" s="18"/>
      <c r="P1050" s="18"/>
      <c r="Q1050" s="18"/>
      <c r="R1050" s="17" t="s">
        <v>1333</v>
      </c>
      <c r="S1050" s="17" t="s">
        <v>594</v>
      </c>
      <c r="T1050" s="17" t="s">
        <v>1354</v>
      </c>
      <c r="U1050" s="17" t="s">
        <v>1333</v>
      </c>
      <c r="V1050" s="17" t="s">
        <v>488</v>
      </c>
      <c r="W1050" s="17" t="s">
        <v>1346</v>
      </c>
      <c r="X1050" s="17" t="str">
        <f t="shared" si="180"/>
        <v xml:space="preserve">-                                    </v>
      </c>
      <c r="Y1050" s="17" t="s">
        <v>1858</v>
      </c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40"/>
      <c r="AT1050" s="33" t="s">
        <v>809</v>
      </c>
      <c r="AU1050" s="33" t="s">
        <v>1001</v>
      </c>
      <c r="AV1050" s="36" t="s">
        <v>1016</v>
      </c>
      <c r="AW1050" s="33" t="str">
        <f t="shared" si="185"/>
        <v>T-WDM701-03</v>
      </c>
      <c r="AX1050" s="33" t="s">
        <v>1001</v>
      </c>
      <c r="AZ1050" s="81" t="str">
        <f t="shared" si="181"/>
        <v xml:space="preserve"> STP-CAT.5e 4P-24AWG㎟-C</v>
      </c>
    </row>
    <row r="1051" spans="1:52" s="4" customFormat="1" ht="25" hidden="1" customHeight="1">
      <c r="A1051" s="60" t="str">
        <f t="shared" si="179"/>
        <v>X</v>
      </c>
      <c r="B1051" s="60" t="e">
        <f t="shared" si="186"/>
        <v>#REF!</v>
      </c>
      <c r="C1051" s="55" t="str">
        <f t="shared" si="182"/>
        <v>T-WDM702-01</v>
      </c>
      <c r="D1051" s="18" t="s">
        <v>659</v>
      </c>
      <c r="E1051" s="51"/>
      <c r="F1051" s="20" t="s">
        <v>579</v>
      </c>
      <c r="G1051" s="17" t="s">
        <v>581</v>
      </c>
      <c r="H1051" s="18" t="s">
        <v>580</v>
      </c>
      <c r="I1051" s="18"/>
      <c r="J1051" s="18">
        <v>9</v>
      </c>
      <c r="K1051" s="56">
        <f t="shared" si="183"/>
        <v>6.5</v>
      </c>
      <c r="L1051" s="56">
        <f t="shared" si="184"/>
        <v>33.19</v>
      </c>
      <c r="M1051" s="138" t="s">
        <v>1736</v>
      </c>
      <c r="N1051" s="138">
        <v>6</v>
      </c>
      <c r="O1051" s="18"/>
      <c r="P1051" s="18"/>
      <c r="Q1051" s="18"/>
      <c r="R1051" s="17" t="s">
        <v>1333</v>
      </c>
      <c r="S1051" s="17" t="s">
        <v>594</v>
      </c>
      <c r="T1051" s="17" t="s">
        <v>1354</v>
      </c>
      <c r="U1051" s="17" t="s">
        <v>1333</v>
      </c>
      <c r="V1051" s="17" t="s">
        <v>593</v>
      </c>
      <c r="W1051" s="17" t="s">
        <v>1347</v>
      </c>
      <c r="X1051" s="17" t="str">
        <f t="shared" si="180"/>
        <v xml:space="preserve">-                                    </v>
      </c>
      <c r="Y1051" s="17" t="s">
        <v>1858</v>
      </c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40"/>
      <c r="AT1051" s="33" t="s">
        <v>809</v>
      </c>
      <c r="AU1051" s="33" t="s">
        <v>1002</v>
      </c>
      <c r="AV1051" s="36" t="s">
        <v>1014</v>
      </c>
      <c r="AW1051" s="33" t="str">
        <f t="shared" si="185"/>
        <v>T-WDM702-01</v>
      </c>
      <c r="AX1051" s="33" t="s">
        <v>1002</v>
      </c>
      <c r="AZ1051" s="81" t="str">
        <f t="shared" si="181"/>
        <v xml:space="preserve"> STP-CAT.5e 4P-24AWG㎟-C</v>
      </c>
    </row>
    <row r="1052" spans="1:52" s="4" customFormat="1" ht="25" hidden="1" customHeight="1">
      <c r="A1052" s="60" t="str">
        <f t="shared" si="179"/>
        <v>X</v>
      </c>
      <c r="B1052" s="60" t="e">
        <f t="shared" si="186"/>
        <v>#REF!</v>
      </c>
      <c r="C1052" s="55" t="str">
        <f t="shared" si="182"/>
        <v>T-WDM702-02</v>
      </c>
      <c r="D1052" s="18" t="s">
        <v>659</v>
      </c>
      <c r="E1052" s="51"/>
      <c r="F1052" s="20" t="s">
        <v>579</v>
      </c>
      <c r="G1052" s="17" t="s">
        <v>581</v>
      </c>
      <c r="H1052" s="18" t="s">
        <v>580</v>
      </c>
      <c r="I1052" s="18"/>
      <c r="J1052" s="18">
        <v>9</v>
      </c>
      <c r="K1052" s="56">
        <f t="shared" si="183"/>
        <v>6.5</v>
      </c>
      <c r="L1052" s="56">
        <f t="shared" si="184"/>
        <v>33.19</v>
      </c>
      <c r="M1052" s="140"/>
      <c r="N1052" s="140"/>
      <c r="O1052" s="18"/>
      <c r="P1052" s="18"/>
      <c r="Q1052" s="18"/>
      <c r="R1052" s="17" t="s">
        <v>1333</v>
      </c>
      <c r="S1052" s="17" t="s">
        <v>594</v>
      </c>
      <c r="T1052" s="17" t="s">
        <v>1354</v>
      </c>
      <c r="U1052" s="17" t="s">
        <v>1333</v>
      </c>
      <c r="V1052" s="17" t="s">
        <v>593</v>
      </c>
      <c r="W1052" s="17" t="s">
        <v>1347</v>
      </c>
      <c r="X1052" s="17" t="str">
        <f t="shared" si="180"/>
        <v xml:space="preserve">-                                    </v>
      </c>
      <c r="Y1052" s="17" t="s">
        <v>1858</v>
      </c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40"/>
      <c r="AT1052" s="33" t="s">
        <v>809</v>
      </c>
      <c r="AU1052" s="33" t="s">
        <v>1002</v>
      </c>
      <c r="AV1052" s="36" t="s">
        <v>1015</v>
      </c>
      <c r="AW1052" s="33" t="str">
        <f t="shared" si="185"/>
        <v>T-WDM702-02</v>
      </c>
      <c r="AX1052" s="33" t="s">
        <v>1002</v>
      </c>
      <c r="AZ1052" s="81" t="str">
        <f t="shared" si="181"/>
        <v xml:space="preserve"> STP-CAT.5e 4P-24AWG㎟-C</v>
      </c>
    </row>
    <row r="1053" spans="1:52" s="4" customFormat="1" ht="25" hidden="1" customHeight="1">
      <c r="A1053" s="60" t="str">
        <f t="shared" si="179"/>
        <v>X</v>
      </c>
      <c r="B1053" s="60" t="e">
        <f t="shared" si="186"/>
        <v>#REF!</v>
      </c>
      <c r="C1053" s="55" t="str">
        <f t="shared" si="182"/>
        <v>T-WDM702-03</v>
      </c>
      <c r="D1053" s="18" t="s">
        <v>659</v>
      </c>
      <c r="E1053" s="51"/>
      <c r="F1053" s="20" t="s">
        <v>579</v>
      </c>
      <c r="G1053" s="17" t="s">
        <v>581</v>
      </c>
      <c r="H1053" s="18" t="s">
        <v>580</v>
      </c>
      <c r="I1053" s="18"/>
      <c r="J1053" s="18">
        <v>9</v>
      </c>
      <c r="K1053" s="56">
        <f t="shared" si="183"/>
        <v>6.5</v>
      </c>
      <c r="L1053" s="56">
        <f t="shared" si="184"/>
        <v>33.19</v>
      </c>
      <c r="M1053" s="139"/>
      <c r="N1053" s="139"/>
      <c r="O1053" s="18"/>
      <c r="P1053" s="18"/>
      <c r="Q1053" s="18"/>
      <c r="R1053" s="17" t="s">
        <v>1333</v>
      </c>
      <c r="S1053" s="17" t="s">
        <v>594</v>
      </c>
      <c r="T1053" s="17" t="s">
        <v>1354</v>
      </c>
      <c r="U1053" s="17" t="s">
        <v>1333</v>
      </c>
      <c r="V1053" s="17" t="s">
        <v>593</v>
      </c>
      <c r="W1053" s="17" t="s">
        <v>1347</v>
      </c>
      <c r="X1053" s="17" t="str">
        <f t="shared" si="180"/>
        <v xml:space="preserve">-                                    </v>
      </c>
      <c r="Y1053" s="17" t="s">
        <v>1858</v>
      </c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40"/>
      <c r="AT1053" s="33" t="s">
        <v>809</v>
      </c>
      <c r="AU1053" s="33" t="s">
        <v>1002</v>
      </c>
      <c r="AV1053" s="36" t="s">
        <v>1016</v>
      </c>
      <c r="AW1053" s="33" t="str">
        <f t="shared" si="185"/>
        <v>T-WDM702-03</v>
      </c>
      <c r="AX1053" s="33" t="s">
        <v>1002</v>
      </c>
      <c r="AZ1053" s="81" t="str">
        <f t="shared" si="181"/>
        <v xml:space="preserve"> STP-CAT.5e 4P-24AWG㎟-C</v>
      </c>
    </row>
    <row r="1054" spans="1:52" s="4" customFormat="1" ht="25" hidden="1" customHeight="1">
      <c r="A1054" s="60" t="str">
        <f t="shared" si="179"/>
        <v>X</v>
      </c>
      <c r="B1054" s="60"/>
      <c r="C1054" s="55" t="str">
        <f t="shared" si="182"/>
        <v/>
      </c>
      <c r="D1054" s="18"/>
      <c r="E1054" s="51"/>
      <c r="F1054" s="20"/>
      <c r="G1054" s="17"/>
      <c r="H1054" s="18"/>
      <c r="I1054" s="18"/>
      <c r="J1054" s="18"/>
      <c r="K1054" s="56" t="str">
        <f t="shared" si="183"/>
        <v/>
      </c>
      <c r="L1054" s="18"/>
      <c r="M1054" s="18"/>
      <c r="N1054" s="18"/>
      <c r="O1054" s="18"/>
      <c r="P1054" s="18"/>
      <c r="Q1054" s="18"/>
      <c r="R1054" s="17"/>
      <c r="S1054" s="17"/>
      <c r="T1054" s="17"/>
      <c r="U1054" s="17"/>
      <c r="V1054" s="17"/>
      <c r="W1054" s="17"/>
      <c r="X1054" s="17" t="str">
        <f t="shared" si="180"/>
        <v/>
      </c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40"/>
      <c r="AT1054" s="33"/>
      <c r="AU1054" s="33"/>
      <c r="AV1054" s="33"/>
      <c r="AW1054" s="33" t="str">
        <f t="shared" si="185"/>
        <v/>
      </c>
      <c r="AX1054" s="33"/>
      <c r="AZ1054" s="81" t="str">
        <f t="shared" si="181"/>
        <v/>
      </c>
    </row>
    <row r="1055" spans="1:52" s="4" customFormat="1" ht="25" hidden="1" customHeight="1">
      <c r="A1055" s="60" t="str">
        <f t="shared" si="179"/>
        <v>X</v>
      </c>
      <c r="B1055" s="60" t="e">
        <f t="shared" si="186"/>
        <v>#REF!</v>
      </c>
      <c r="C1055" s="55" t="str">
        <f t="shared" si="182"/>
        <v>T-TC101-01</v>
      </c>
      <c r="D1055" s="18" t="s">
        <v>1791</v>
      </c>
      <c r="E1055" s="51"/>
      <c r="F1055" s="20" t="s">
        <v>579</v>
      </c>
      <c r="G1055" s="17" t="s">
        <v>581</v>
      </c>
      <c r="H1055" s="18" t="s">
        <v>548</v>
      </c>
      <c r="I1055" s="18"/>
      <c r="J1055" s="18">
        <v>82</v>
      </c>
      <c r="K1055" s="56">
        <f t="shared" si="183"/>
        <v>6.5</v>
      </c>
      <c r="L1055" s="56">
        <f t="shared" ref="L1055:L1061" si="187">ROUNDUP(PI()*((K1055/2)*(K1055/2)),2)</f>
        <v>33.19</v>
      </c>
      <c r="M1055" s="18" t="s">
        <v>1522</v>
      </c>
      <c r="N1055" s="18">
        <v>15</v>
      </c>
      <c r="O1055" s="18"/>
      <c r="P1055" s="18"/>
      <c r="Q1055" s="18"/>
      <c r="R1055" s="32" t="s">
        <v>794</v>
      </c>
      <c r="S1055" s="17" t="s">
        <v>1150</v>
      </c>
      <c r="T1055" s="17" t="s">
        <v>760</v>
      </c>
      <c r="U1055" s="17" t="s">
        <v>1333</v>
      </c>
      <c r="V1055" s="17" t="s">
        <v>788</v>
      </c>
      <c r="W1055" s="17" t="s">
        <v>1348</v>
      </c>
      <c r="X1055" s="17" t="str">
        <f t="shared" si="180"/>
        <v xml:space="preserve">X-TN-153  X-TN-152  X-TN-151  X-TN-142  X-TN-141  X-TN-140  X-TN-135  X-TL-123  X-TL-116  X-TL-107  X-TL-101                </v>
      </c>
      <c r="Y1055" s="17" t="s">
        <v>1868</v>
      </c>
      <c r="Z1055" s="17" t="s">
        <v>1869</v>
      </c>
      <c r="AA1055" s="17" t="s">
        <v>1902</v>
      </c>
      <c r="AB1055" s="17" t="s">
        <v>1893</v>
      </c>
      <c r="AC1055" s="17" t="s">
        <v>1903</v>
      </c>
      <c r="AD1055" s="17" t="s">
        <v>1900</v>
      </c>
      <c r="AE1055" s="17" t="s">
        <v>1898</v>
      </c>
      <c r="AF1055" s="17" t="s">
        <v>1993</v>
      </c>
      <c r="AG1055" s="17" t="s">
        <v>1992</v>
      </c>
      <c r="AH1055" s="17" t="s">
        <v>2012</v>
      </c>
      <c r="AI1055" s="17" t="s">
        <v>1809</v>
      </c>
      <c r="AJ1055" s="17"/>
      <c r="AK1055" s="17"/>
      <c r="AL1055" s="17"/>
      <c r="AM1055" s="17"/>
      <c r="AN1055" s="17"/>
      <c r="AO1055" s="17"/>
      <c r="AP1055" s="17"/>
      <c r="AQ1055" s="17"/>
      <c r="AR1055" s="40"/>
      <c r="AT1055" s="33" t="s">
        <v>809</v>
      </c>
      <c r="AU1055" s="33" t="s">
        <v>871</v>
      </c>
      <c r="AV1055" s="36" t="s">
        <v>1014</v>
      </c>
      <c r="AW1055" s="33" t="str">
        <f t="shared" si="185"/>
        <v>T-TC101-01</v>
      </c>
      <c r="AX1055" s="33" t="s">
        <v>871</v>
      </c>
      <c r="AZ1055" s="81" t="str">
        <f t="shared" si="181"/>
        <v xml:space="preserve"> STP-CAT.5e 4P-24AWG㎟-C</v>
      </c>
    </row>
    <row r="1056" spans="1:52" s="4" customFormat="1" ht="25" hidden="1" customHeight="1">
      <c r="A1056" s="60" t="str">
        <f t="shared" si="179"/>
        <v>X</v>
      </c>
      <c r="B1056" s="60" t="e">
        <f t="shared" si="186"/>
        <v>#REF!</v>
      </c>
      <c r="C1056" s="55" t="str">
        <f t="shared" si="182"/>
        <v>T-TC201-01</v>
      </c>
      <c r="D1056" s="18" t="s">
        <v>659</v>
      </c>
      <c r="E1056" s="51"/>
      <c r="F1056" s="20" t="s">
        <v>579</v>
      </c>
      <c r="G1056" s="17" t="s">
        <v>581</v>
      </c>
      <c r="H1056" s="18" t="s">
        <v>580</v>
      </c>
      <c r="I1056" s="18"/>
      <c r="J1056" s="18">
        <v>16</v>
      </c>
      <c r="K1056" s="56">
        <f t="shared" si="183"/>
        <v>6.5</v>
      </c>
      <c r="L1056" s="56">
        <f t="shared" si="187"/>
        <v>33.19</v>
      </c>
      <c r="M1056" s="18" t="s">
        <v>1523</v>
      </c>
      <c r="N1056" s="18">
        <v>15</v>
      </c>
      <c r="O1056" s="18"/>
      <c r="P1056" s="18"/>
      <c r="Q1056" s="18"/>
      <c r="R1056" s="17" t="s">
        <v>1333</v>
      </c>
      <c r="S1056" s="17" t="s">
        <v>788</v>
      </c>
      <c r="T1056" s="17" t="s">
        <v>1348</v>
      </c>
      <c r="U1056" s="17" t="s">
        <v>1333</v>
      </c>
      <c r="V1056" s="17" t="s">
        <v>571</v>
      </c>
      <c r="W1056" s="17" t="s">
        <v>1349</v>
      </c>
      <c r="X1056" s="17" t="str">
        <f t="shared" si="180"/>
        <v xml:space="preserve">-                                    </v>
      </c>
      <c r="Y1056" s="17" t="s">
        <v>1355</v>
      </c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40"/>
      <c r="AT1056" s="33" t="s">
        <v>809</v>
      </c>
      <c r="AU1056" s="33" t="s">
        <v>893</v>
      </c>
      <c r="AV1056" s="36" t="s">
        <v>1014</v>
      </c>
      <c r="AW1056" s="33" t="str">
        <f t="shared" si="185"/>
        <v>T-TC201-01</v>
      </c>
      <c r="AX1056" s="33" t="s">
        <v>893</v>
      </c>
      <c r="AZ1056" s="81" t="str">
        <f t="shared" si="181"/>
        <v xml:space="preserve"> STP-CAT.5e 4P-24AWG㎟-C</v>
      </c>
    </row>
    <row r="1057" spans="1:52" s="4" customFormat="1" ht="25" hidden="1" customHeight="1">
      <c r="A1057" s="60" t="str">
        <f t="shared" si="179"/>
        <v>X</v>
      </c>
      <c r="B1057" s="60" t="e">
        <f t="shared" si="186"/>
        <v>#REF!</v>
      </c>
      <c r="C1057" s="55" t="str">
        <f t="shared" si="182"/>
        <v>T-TC401-01</v>
      </c>
      <c r="D1057" s="18" t="s">
        <v>659</v>
      </c>
      <c r="E1057" s="51"/>
      <c r="F1057" s="20" t="s">
        <v>579</v>
      </c>
      <c r="G1057" s="17" t="s">
        <v>581</v>
      </c>
      <c r="H1057" s="18" t="s">
        <v>580</v>
      </c>
      <c r="I1057" s="18"/>
      <c r="J1057" s="18">
        <v>45</v>
      </c>
      <c r="K1057" s="56">
        <f t="shared" si="183"/>
        <v>6.5</v>
      </c>
      <c r="L1057" s="56">
        <f t="shared" si="187"/>
        <v>33.19</v>
      </c>
      <c r="M1057" s="18" t="s">
        <v>1524</v>
      </c>
      <c r="N1057" s="18">
        <v>7</v>
      </c>
      <c r="O1057" s="18"/>
      <c r="P1057" s="18"/>
      <c r="Q1057" s="18"/>
      <c r="R1057" s="17" t="s">
        <v>1333</v>
      </c>
      <c r="S1057" s="17" t="s">
        <v>788</v>
      </c>
      <c r="T1057" s="17" t="s">
        <v>1348</v>
      </c>
      <c r="U1057" s="17" t="s">
        <v>1333</v>
      </c>
      <c r="V1057" s="17" t="s">
        <v>573</v>
      </c>
      <c r="W1057" s="17" t="s">
        <v>1351</v>
      </c>
      <c r="X1057" s="17" t="str">
        <f t="shared" si="180"/>
        <v xml:space="preserve">-                                    </v>
      </c>
      <c r="Y1057" s="17" t="s">
        <v>1355</v>
      </c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40"/>
      <c r="AT1057" s="33" t="s">
        <v>809</v>
      </c>
      <c r="AU1057" s="33" t="s">
        <v>939</v>
      </c>
      <c r="AV1057" s="36" t="s">
        <v>1014</v>
      </c>
      <c r="AW1057" s="33" t="str">
        <f t="shared" si="185"/>
        <v>T-TC401-01</v>
      </c>
      <c r="AX1057" s="33" t="s">
        <v>939</v>
      </c>
      <c r="AZ1057" s="81" t="str">
        <f t="shared" si="181"/>
        <v xml:space="preserve"> STP-CAT.5e 4P-24AWG㎟-C</v>
      </c>
    </row>
    <row r="1058" spans="1:52" s="4" customFormat="1" ht="25" hidden="1" customHeight="1">
      <c r="A1058" s="60" t="str">
        <f t="shared" si="179"/>
        <v>X</v>
      </c>
      <c r="B1058" s="60" t="e">
        <f t="shared" si="186"/>
        <v>#REF!</v>
      </c>
      <c r="C1058" s="55" t="str">
        <f t="shared" si="182"/>
        <v>T-TC601-01</v>
      </c>
      <c r="D1058" s="18" t="s">
        <v>659</v>
      </c>
      <c r="E1058" s="51"/>
      <c r="F1058" s="20" t="s">
        <v>579</v>
      </c>
      <c r="G1058" s="17" t="s">
        <v>581</v>
      </c>
      <c r="H1058" s="18" t="s">
        <v>580</v>
      </c>
      <c r="I1058" s="18"/>
      <c r="J1058" s="18">
        <v>70</v>
      </c>
      <c r="K1058" s="56">
        <f t="shared" si="183"/>
        <v>6.5</v>
      </c>
      <c r="L1058" s="56">
        <f t="shared" si="187"/>
        <v>33.19</v>
      </c>
      <c r="M1058" s="18" t="s">
        <v>1525</v>
      </c>
      <c r="N1058" s="18">
        <v>33</v>
      </c>
      <c r="O1058" s="18"/>
      <c r="P1058" s="18"/>
      <c r="Q1058" s="18"/>
      <c r="R1058" s="17" t="s">
        <v>1333</v>
      </c>
      <c r="S1058" s="17" t="s">
        <v>788</v>
      </c>
      <c r="T1058" s="17" t="s">
        <v>1348</v>
      </c>
      <c r="U1058" s="17" t="s">
        <v>1333</v>
      </c>
      <c r="V1058" s="17" t="s">
        <v>576</v>
      </c>
      <c r="W1058" s="17" t="s">
        <v>1353</v>
      </c>
      <c r="X1058" s="17" t="str">
        <f t="shared" si="180"/>
        <v xml:space="preserve">-                                    </v>
      </c>
      <c r="Y1058" s="17" t="s">
        <v>1355</v>
      </c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40"/>
      <c r="AT1058" s="33" t="s">
        <v>809</v>
      </c>
      <c r="AU1058" s="33" t="s">
        <v>982</v>
      </c>
      <c r="AV1058" s="36" t="s">
        <v>1014</v>
      </c>
      <c r="AW1058" s="33" t="str">
        <f t="shared" si="185"/>
        <v>T-TC601-01</v>
      </c>
      <c r="AX1058" s="33" t="s">
        <v>982</v>
      </c>
      <c r="AZ1058" s="81" t="str">
        <f t="shared" si="181"/>
        <v xml:space="preserve"> STP-CAT.5e 4P-24AWG㎟-C</v>
      </c>
    </row>
    <row r="1059" spans="1:52" s="4" customFormat="1" ht="25" hidden="1" customHeight="1">
      <c r="A1059" s="60" t="str">
        <f t="shared" si="179"/>
        <v>X</v>
      </c>
      <c r="B1059" s="60" t="e">
        <f t="shared" si="186"/>
        <v>#REF!</v>
      </c>
      <c r="C1059" s="55" t="str">
        <f t="shared" si="182"/>
        <v>T-TC301-01</v>
      </c>
      <c r="D1059" s="18" t="s">
        <v>659</v>
      </c>
      <c r="E1059" s="51"/>
      <c r="F1059" s="20" t="s">
        <v>579</v>
      </c>
      <c r="G1059" s="17" t="s">
        <v>581</v>
      </c>
      <c r="H1059" s="18" t="s">
        <v>580</v>
      </c>
      <c r="I1059" s="18"/>
      <c r="J1059" s="18">
        <v>25</v>
      </c>
      <c r="K1059" s="56">
        <f t="shared" si="183"/>
        <v>6.5</v>
      </c>
      <c r="L1059" s="56">
        <f t="shared" si="187"/>
        <v>33.19</v>
      </c>
      <c r="M1059" s="18" t="s">
        <v>1526</v>
      </c>
      <c r="N1059" s="18">
        <v>22</v>
      </c>
      <c r="O1059" s="18"/>
      <c r="P1059" s="18"/>
      <c r="Q1059" s="18"/>
      <c r="R1059" s="17" t="s">
        <v>1333</v>
      </c>
      <c r="S1059" s="17" t="s">
        <v>571</v>
      </c>
      <c r="T1059" s="17" t="s">
        <v>1349</v>
      </c>
      <c r="U1059" s="17" t="s">
        <v>1333</v>
      </c>
      <c r="V1059" s="17" t="s">
        <v>572</v>
      </c>
      <c r="W1059" s="17" t="s">
        <v>1350</v>
      </c>
      <c r="X1059" s="17" t="str">
        <f t="shared" si="180"/>
        <v xml:space="preserve">-                                    </v>
      </c>
      <c r="Y1059" s="17" t="s">
        <v>1355</v>
      </c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40"/>
      <c r="AT1059" s="33" t="s">
        <v>809</v>
      </c>
      <c r="AU1059" s="33" t="s">
        <v>916</v>
      </c>
      <c r="AV1059" s="36" t="s">
        <v>1014</v>
      </c>
      <c r="AW1059" s="33" t="str">
        <f t="shared" si="185"/>
        <v>T-TC301-01</v>
      </c>
      <c r="AX1059" s="33" t="s">
        <v>916</v>
      </c>
      <c r="AZ1059" s="81" t="str">
        <f t="shared" si="181"/>
        <v xml:space="preserve"> STP-CAT.5e 4P-24AWG㎟-C</v>
      </c>
    </row>
    <row r="1060" spans="1:52" s="4" customFormat="1" ht="25" hidden="1" customHeight="1">
      <c r="A1060" s="60" t="str">
        <f t="shared" si="179"/>
        <v>X</v>
      </c>
      <c r="B1060" s="60" t="e">
        <f t="shared" si="186"/>
        <v>#REF!</v>
      </c>
      <c r="C1060" s="55" t="str">
        <f t="shared" si="182"/>
        <v>T-TC501-01</v>
      </c>
      <c r="D1060" s="18" t="s">
        <v>659</v>
      </c>
      <c r="E1060" s="51"/>
      <c r="F1060" s="20" t="s">
        <v>579</v>
      </c>
      <c r="G1060" s="17" t="s">
        <v>581</v>
      </c>
      <c r="H1060" s="18" t="s">
        <v>580</v>
      </c>
      <c r="I1060" s="18"/>
      <c r="J1060" s="18">
        <v>25</v>
      </c>
      <c r="K1060" s="56">
        <f t="shared" si="183"/>
        <v>6.5</v>
      </c>
      <c r="L1060" s="56">
        <f t="shared" si="187"/>
        <v>33.19</v>
      </c>
      <c r="M1060" s="18" t="s">
        <v>1527</v>
      </c>
      <c r="N1060" s="18">
        <v>24</v>
      </c>
      <c r="O1060" s="18"/>
      <c r="P1060" s="18"/>
      <c r="Q1060" s="18"/>
      <c r="R1060" s="17" t="s">
        <v>1333</v>
      </c>
      <c r="S1060" s="17" t="s">
        <v>573</v>
      </c>
      <c r="T1060" s="17" t="s">
        <v>1351</v>
      </c>
      <c r="U1060" s="17" t="s">
        <v>1333</v>
      </c>
      <c r="V1060" s="17" t="s">
        <v>575</v>
      </c>
      <c r="W1060" s="17" t="s">
        <v>1352</v>
      </c>
      <c r="X1060" s="17" t="str">
        <f t="shared" si="180"/>
        <v xml:space="preserve">-                                    </v>
      </c>
      <c r="Y1060" s="17" t="s">
        <v>1355</v>
      </c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40"/>
      <c r="AT1060" s="33" t="s">
        <v>809</v>
      </c>
      <c r="AU1060" s="33" t="s">
        <v>961</v>
      </c>
      <c r="AV1060" s="36" t="s">
        <v>1014</v>
      </c>
      <c r="AW1060" s="33" t="str">
        <f t="shared" si="185"/>
        <v>T-TC501-01</v>
      </c>
      <c r="AX1060" s="33" t="s">
        <v>961</v>
      </c>
      <c r="AZ1060" s="81" t="str">
        <f t="shared" si="181"/>
        <v xml:space="preserve"> STP-CAT.5e 4P-24AWG㎟-C</v>
      </c>
    </row>
    <row r="1061" spans="1:52" s="4" customFormat="1" ht="25" hidden="1" customHeight="1">
      <c r="A1061" s="60" t="str">
        <f t="shared" si="179"/>
        <v>X</v>
      </c>
      <c r="B1061" s="60" t="e">
        <f t="shared" si="186"/>
        <v>#REF!</v>
      </c>
      <c r="C1061" s="55" t="str">
        <f t="shared" si="182"/>
        <v>T-TC701-01</v>
      </c>
      <c r="D1061" s="18" t="s">
        <v>659</v>
      </c>
      <c r="E1061" s="51"/>
      <c r="F1061" s="20" t="s">
        <v>579</v>
      </c>
      <c r="G1061" s="17" t="s">
        <v>581</v>
      </c>
      <c r="H1061" s="18" t="s">
        <v>580</v>
      </c>
      <c r="I1061" s="18"/>
      <c r="J1061" s="18">
        <v>25</v>
      </c>
      <c r="K1061" s="56">
        <f t="shared" si="183"/>
        <v>6.5</v>
      </c>
      <c r="L1061" s="56">
        <f t="shared" si="187"/>
        <v>33.19</v>
      </c>
      <c r="M1061" s="18" t="s">
        <v>1528</v>
      </c>
      <c r="N1061" s="18">
        <v>23</v>
      </c>
      <c r="O1061" s="18"/>
      <c r="P1061" s="18"/>
      <c r="Q1061" s="18"/>
      <c r="R1061" s="17" t="s">
        <v>1333</v>
      </c>
      <c r="S1061" s="17" t="s">
        <v>576</v>
      </c>
      <c r="T1061" s="17" t="s">
        <v>1353</v>
      </c>
      <c r="U1061" s="17" t="s">
        <v>1333</v>
      </c>
      <c r="V1061" s="17" t="s">
        <v>789</v>
      </c>
      <c r="W1061" s="17" t="s">
        <v>1354</v>
      </c>
      <c r="X1061" s="17" t="str">
        <f t="shared" si="180"/>
        <v xml:space="preserve">-                                    </v>
      </c>
      <c r="Y1061" s="17" t="s">
        <v>1355</v>
      </c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40"/>
      <c r="AT1061" s="33" t="s">
        <v>809</v>
      </c>
      <c r="AU1061" s="33" t="s">
        <v>1003</v>
      </c>
      <c r="AV1061" s="36" t="s">
        <v>1014</v>
      </c>
      <c r="AW1061" s="33" t="str">
        <f t="shared" si="185"/>
        <v>T-TC701-01</v>
      </c>
      <c r="AX1061" s="33" t="s">
        <v>1003</v>
      </c>
      <c r="AZ1061" s="81" t="str">
        <f t="shared" si="181"/>
        <v xml:space="preserve"> STP-CAT.5e 4P-24AWG㎟-C</v>
      </c>
    </row>
    <row r="1062" spans="1:52" ht="25" hidden="1" customHeight="1">
      <c r="A1062" s="60" t="str">
        <f t="shared" si="179"/>
        <v>X</v>
      </c>
      <c r="B1062" s="60"/>
      <c r="C1062" s="55" t="str">
        <f t="shared" si="182"/>
        <v/>
      </c>
      <c r="D1062" s="18"/>
      <c r="E1062" s="52"/>
      <c r="F1062" s="19"/>
      <c r="G1062" s="17"/>
      <c r="H1062" s="18"/>
      <c r="I1062" s="18"/>
      <c r="J1062" s="18"/>
      <c r="K1062" s="56" t="str">
        <f t="shared" si="183"/>
        <v/>
      </c>
      <c r="L1062" s="18"/>
      <c r="M1062" s="18"/>
      <c r="N1062" s="18"/>
      <c r="O1062" s="18"/>
      <c r="P1062" s="18"/>
      <c r="Q1062" s="18"/>
      <c r="R1062" s="17"/>
      <c r="S1062" s="17"/>
      <c r="T1062" s="17"/>
      <c r="U1062" s="17"/>
      <c r="V1062" s="17"/>
      <c r="W1062" s="17"/>
      <c r="X1062" s="17" t="str">
        <f t="shared" si="180"/>
        <v/>
      </c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40"/>
      <c r="AT1062" s="33"/>
      <c r="AU1062" s="33"/>
      <c r="AV1062" s="33"/>
      <c r="AW1062" s="33" t="str">
        <f t="shared" si="185"/>
        <v/>
      </c>
      <c r="AX1062" s="33"/>
      <c r="AZ1062" s="81" t="str">
        <f t="shared" si="181"/>
        <v/>
      </c>
    </row>
    <row r="1063" spans="1:52" s="4" customFormat="1" ht="25" hidden="1" customHeight="1">
      <c r="A1063" s="60" t="str">
        <f t="shared" ref="A1063:A1133" si="188">IFERROR(IF(MATCH($A$18,Y1063:AQ1063,0),"O","X"),"X")</f>
        <v>X</v>
      </c>
      <c r="B1063" s="60" t="e">
        <f t="shared" si="186"/>
        <v>#REF!</v>
      </c>
      <c r="C1063" s="55" t="str">
        <f t="shared" si="182"/>
        <v>T-ELLV802-01</v>
      </c>
      <c r="D1063" s="18" t="s">
        <v>657</v>
      </c>
      <c r="E1063" s="52" t="s">
        <v>34</v>
      </c>
      <c r="F1063" s="20" t="s">
        <v>1764</v>
      </c>
      <c r="G1063" s="17" t="s">
        <v>8</v>
      </c>
      <c r="H1063" s="18">
        <v>2.5</v>
      </c>
      <c r="I1063" s="18"/>
      <c r="J1063" s="18">
        <v>55</v>
      </c>
      <c r="K1063" s="56">
        <f t="shared" si="183"/>
        <v>12</v>
      </c>
      <c r="L1063" s="56">
        <f>ROUNDUP(PI()*((K1063/2)*(K1063/2)),2)</f>
        <v>113.10000000000001</v>
      </c>
      <c r="M1063" s="18" t="s">
        <v>1776</v>
      </c>
      <c r="N1063" s="18" t="s">
        <v>2037</v>
      </c>
      <c r="O1063" s="18"/>
      <c r="P1063" s="18"/>
      <c r="Q1063" s="18"/>
      <c r="R1063" s="32" t="s">
        <v>1765</v>
      </c>
      <c r="S1063" s="17" t="s">
        <v>1743</v>
      </c>
      <c r="T1063" s="17" t="s">
        <v>1767</v>
      </c>
      <c r="U1063" s="32" t="s">
        <v>1768</v>
      </c>
      <c r="V1063" s="17" t="s">
        <v>1769</v>
      </c>
      <c r="W1063" s="17" t="s">
        <v>1178</v>
      </c>
      <c r="X1063" s="17" t="str">
        <f t="shared" ref="X1063:X1133" si="189">IF(Y1063="","",CONCATENATE(Y1063,"  ",Z1063,"  ",AA1063,"  ",AB1063,"  ",AC1063,"  ",AD1063,"  ",AE1063,"  ",AF1063,"  ",AG1063,"  ",AH1063,"  ",AI1063,"  ",AJ1063,"  ",AK1063,"  ",AL1063,"  ",AM1063,"  ",AN1063,"  ",AO1063,"  ",AP1063,"  ",AQ1063))</f>
        <v xml:space="preserve">X-TL-154  X-TN-153  X-TN-152  X-TN-151  X-TN-142  X-TL-138  X-TL-128  X-TL-129                      </v>
      </c>
      <c r="Y1063" s="17" t="s">
        <v>2408</v>
      </c>
      <c r="Z1063" s="17" t="s">
        <v>1868</v>
      </c>
      <c r="AA1063" s="17" t="s">
        <v>1869</v>
      </c>
      <c r="AB1063" s="17" t="s">
        <v>1902</v>
      </c>
      <c r="AC1063" s="17" t="s">
        <v>1893</v>
      </c>
      <c r="AD1063" s="17" t="s">
        <v>1987</v>
      </c>
      <c r="AE1063" s="17" t="s">
        <v>1986</v>
      </c>
      <c r="AF1063" s="17" t="s">
        <v>1866</v>
      </c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40" t="s">
        <v>2455</v>
      </c>
      <c r="AT1063" s="33" t="s">
        <v>809</v>
      </c>
      <c r="AU1063" s="33" t="s">
        <v>1771</v>
      </c>
      <c r="AV1063" s="36" t="s">
        <v>1014</v>
      </c>
      <c r="AW1063" s="33" t="str">
        <f>IF(AT1063="","",CONCATENATE(AT1063,"-",AU1063,"-",AV1063))</f>
        <v>T-ELLV802-01</v>
      </c>
      <c r="AX1063" s="33" t="s">
        <v>1760</v>
      </c>
      <c r="AZ1063" s="81" t="str">
        <f t="shared" ref="AZ1063:AZ1133" si="190">IF(F1063="","",CONCATENATE(E1063," ",F1063," ",G1063,"-",H1063,"㎟","-",D1063))</f>
        <v>0.6/1kV FR-3 2C-2.5㎟-C</v>
      </c>
    </row>
    <row r="1064" spans="1:52" s="4" customFormat="1" ht="25" hidden="1" customHeight="1">
      <c r="A1064" s="60" t="str">
        <f t="shared" si="188"/>
        <v>X</v>
      </c>
      <c r="B1064" s="60" t="e">
        <f t="shared" si="186"/>
        <v>#REF!</v>
      </c>
      <c r="C1064" s="55" t="str">
        <f t="shared" si="182"/>
        <v>T-ELLV902-01</v>
      </c>
      <c r="D1064" s="18" t="s">
        <v>657</v>
      </c>
      <c r="E1064" s="52" t="s">
        <v>34</v>
      </c>
      <c r="F1064" s="20" t="s">
        <v>1764</v>
      </c>
      <c r="G1064" s="17" t="s">
        <v>8</v>
      </c>
      <c r="H1064" s="18">
        <v>2.5</v>
      </c>
      <c r="I1064" s="18"/>
      <c r="J1064" s="18">
        <v>50</v>
      </c>
      <c r="K1064" s="56">
        <f t="shared" si="183"/>
        <v>12</v>
      </c>
      <c r="L1064" s="56">
        <f>ROUNDUP(PI()*((K1064/2)*(K1064/2)),2)</f>
        <v>113.10000000000001</v>
      </c>
      <c r="M1064" s="18" t="s">
        <v>1777</v>
      </c>
      <c r="N1064" s="18" t="s">
        <v>2038</v>
      </c>
      <c r="O1064" s="18"/>
      <c r="P1064" s="18"/>
      <c r="Q1064" s="18"/>
      <c r="R1064" s="32" t="s">
        <v>1766</v>
      </c>
      <c r="S1064" s="17" t="s">
        <v>1743</v>
      </c>
      <c r="T1064" s="17" t="s">
        <v>1767</v>
      </c>
      <c r="U1064" s="32" t="s">
        <v>1768</v>
      </c>
      <c r="V1064" s="17" t="s">
        <v>1770</v>
      </c>
      <c r="W1064" s="17" t="s">
        <v>1178</v>
      </c>
      <c r="X1064" s="17" t="str">
        <f t="shared" si="189"/>
        <v xml:space="preserve">X-TL-154  X-TN-153  X-TN-152  X-TN-151  X-TN-142  X-TL-138  X-TL-130                        </v>
      </c>
      <c r="Y1064" s="17" t="s">
        <v>2409</v>
      </c>
      <c r="Z1064" s="17" t="s">
        <v>1868</v>
      </c>
      <c r="AA1064" s="17" t="s">
        <v>1869</v>
      </c>
      <c r="AB1064" s="17" t="s">
        <v>1902</v>
      </c>
      <c r="AC1064" s="17" t="s">
        <v>1893</v>
      </c>
      <c r="AD1064" s="17" t="s">
        <v>1987</v>
      </c>
      <c r="AE1064" s="17" t="s">
        <v>1867</v>
      </c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40" t="s">
        <v>2455</v>
      </c>
      <c r="AT1064" s="33" t="s">
        <v>809</v>
      </c>
      <c r="AU1064" s="33" t="s">
        <v>1772</v>
      </c>
      <c r="AV1064" s="36" t="s">
        <v>1014</v>
      </c>
      <c r="AW1064" s="33" t="str">
        <f>IF(AT1064="","",CONCATENATE(AT1064,"-",AU1064,"-",AV1064))</f>
        <v>T-ELLV902-01</v>
      </c>
      <c r="AX1064" s="33" t="s">
        <v>1762</v>
      </c>
      <c r="AZ1064" s="81" t="str">
        <f t="shared" si="190"/>
        <v>0.6/1kV FR-3 2C-2.5㎟-C</v>
      </c>
    </row>
    <row r="1065" spans="1:52" ht="25" hidden="1" customHeight="1">
      <c r="A1065" s="60" t="str">
        <f t="shared" si="188"/>
        <v>X</v>
      </c>
      <c r="B1065" s="60"/>
      <c r="C1065" s="55" t="str">
        <f t="shared" si="182"/>
        <v/>
      </c>
      <c r="D1065" s="18"/>
      <c r="E1065" s="52"/>
      <c r="F1065" s="19"/>
      <c r="G1065" s="17"/>
      <c r="H1065" s="18"/>
      <c r="I1065" s="18"/>
      <c r="J1065" s="18"/>
      <c r="K1065" s="56" t="str">
        <f t="shared" si="183"/>
        <v/>
      </c>
      <c r="L1065" s="18"/>
      <c r="M1065" s="18"/>
      <c r="N1065" s="18"/>
      <c r="O1065" s="18"/>
      <c r="P1065" s="18"/>
      <c r="Q1065" s="18"/>
      <c r="R1065" s="17"/>
      <c r="S1065" s="17"/>
      <c r="T1065" s="17"/>
      <c r="U1065" s="17"/>
      <c r="V1065" s="17"/>
      <c r="W1065" s="17"/>
      <c r="X1065" s="17" t="str">
        <f t="shared" si="189"/>
        <v/>
      </c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40"/>
      <c r="AT1065" s="33"/>
      <c r="AU1065" s="33"/>
      <c r="AV1065" s="33"/>
      <c r="AW1065" s="33" t="str">
        <f>IF(AT1065="","",CONCATENATE(AT1065,"-",AU1065,"-",AV1065))</f>
        <v/>
      </c>
      <c r="AX1065" s="33"/>
      <c r="AZ1065" s="81" t="str">
        <f t="shared" si="190"/>
        <v/>
      </c>
    </row>
    <row r="1066" spans="1:52" ht="25" hidden="1" customHeight="1">
      <c r="A1066" s="60" t="str">
        <f t="shared" si="188"/>
        <v>X</v>
      </c>
      <c r="B1066" s="60" t="e">
        <f t="shared" si="186"/>
        <v>#REF!</v>
      </c>
      <c r="C1066" s="30" t="s">
        <v>1034</v>
      </c>
      <c r="D1066" s="28"/>
      <c r="E1066" s="28"/>
      <c r="F1066" s="28"/>
      <c r="G1066" s="28"/>
      <c r="H1066" s="28"/>
      <c r="I1066" s="28"/>
      <c r="J1066" s="28"/>
      <c r="K1066" s="9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79"/>
      <c r="Y1066" s="61"/>
      <c r="Z1066" s="61"/>
      <c r="AA1066" s="61"/>
      <c r="AB1066" s="61"/>
      <c r="AC1066" s="61"/>
      <c r="AD1066" s="61"/>
      <c r="AE1066" s="61"/>
      <c r="AF1066" s="61"/>
      <c r="AG1066" s="61"/>
      <c r="AH1066" s="61"/>
      <c r="AI1066" s="61"/>
      <c r="AJ1066" s="61"/>
      <c r="AK1066" s="61"/>
      <c r="AL1066" s="61"/>
      <c r="AM1066" s="61"/>
      <c r="AN1066" s="61"/>
      <c r="AO1066" s="61"/>
      <c r="AP1066" s="61"/>
      <c r="AQ1066" s="61"/>
      <c r="AR1066" s="29"/>
      <c r="AT1066" s="33"/>
      <c r="AU1066" s="33"/>
      <c r="AV1066" s="33"/>
      <c r="AW1066" s="33" t="str">
        <f t="shared" si="185"/>
        <v/>
      </c>
      <c r="AX1066" s="33"/>
      <c r="AZ1066" s="81" t="str">
        <f t="shared" si="190"/>
        <v/>
      </c>
    </row>
    <row r="1067" spans="1:52" ht="25" hidden="1" customHeight="1">
      <c r="A1067" s="60" t="str">
        <f t="shared" si="188"/>
        <v>X</v>
      </c>
      <c r="B1067" s="60" t="e">
        <f t="shared" si="186"/>
        <v>#REF!</v>
      </c>
      <c r="C1067" s="55" t="str">
        <f t="shared" ref="C1067:C1098" si="191">AW1067</f>
        <v>K-FC1FQIT101-01</v>
      </c>
      <c r="D1067" s="18" t="s">
        <v>802</v>
      </c>
      <c r="E1067" s="52" t="s">
        <v>34</v>
      </c>
      <c r="F1067" s="20" t="s">
        <v>772</v>
      </c>
      <c r="G1067" s="17" t="s">
        <v>550</v>
      </c>
      <c r="H1067" s="18">
        <v>1.5</v>
      </c>
      <c r="I1067" s="18"/>
      <c r="J1067" s="18">
        <v>59</v>
      </c>
      <c r="K1067" s="56">
        <f t="shared" ref="K1067:K1098" si="192">IF(AZ1067="","",(VLOOKUP(AZ1067,cable,2,FALSE)))</f>
        <v>12</v>
      </c>
      <c r="L1067" s="56">
        <f t="shared" ref="L1067:L1075" si="193">ROUNDUP(PI()*((K1067/2)*(K1067/2)),2)</f>
        <v>113.10000000000001</v>
      </c>
      <c r="M1067" s="18" t="s">
        <v>1779</v>
      </c>
      <c r="N1067" s="18">
        <v>8</v>
      </c>
      <c r="O1067" s="18"/>
      <c r="P1067" s="18"/>
      <c r="Q1067" s="18"/>
      <c r="R1067" s="17" t="s">
        <v>1161</v>
      </c>
      <c r="S1067" s="17" t="s">
        <v>551</v>
      </c>
      <c r="T1067" s="17"/>
      <c r="U1067" s="32" t="s">
        <v>794</v>
      </c>
      <c r="V1067" s="17" t="s">
        <v>1739</v>
      </c>
      <c r="W1067" s="17" t="s">
        <v>547</v>
      </c>
      <c r="X1067" s="17" t="str">
        <f t="shared" si="189"/>
        <v xml:space="preserve">X-TL-115  X-TL-118  X-TL-128  X-TL-138  X-TN-142  X-TN-151  X-TN-152  X-TN-153                      </v>
      </c>
      <c r="Y1067" s="17" t="s">
        <v>1808</v>
      </c>
      <c r="Z1067" s="17" t="s">
        <v>1985</v>
      </c>
      <c r="AA1067" s="17" t="s">
        <v>1986</v>
      </c>
      <c r="AB1067" s="17" t="s">
        <v>1987</v>
      </c>
      <c r="AC1067" s="17" t="s">
        <v>1988</v>
      </c>
      <c r="AD1067" s="17" t="s">
        <v>1989</v>
      </c>
      <c r="AE1067" s="17" t="s">
        <v>1990</v>
      </c>
      <c r="AF1067" s="17" t="s">
        <v>1991</v>
      </c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40"/>
      <c r="AS1067" s="3">
        <v>190822</v>
      </c>
      <c r="AT1067" s="33" t="s">
        <v>808</v>
      </c>
      <c r="AU1067" s="44" t="s">
        <v>1064</v>
      </c>
      <c r="AV1067" s="45" t="s">
        <v>1061</v>
      </c>
      <c r="AW1067" s="44" t="str">
        <f t="shared" si="185"/>
        <v>K-FC1FQIT101-01</v>
      </c>
      <c r="AX1067" s="33" t="s">
        <v>849</v>
      </c>
      <c r="AZ1067" s="81" t="str">
        <f t="shared" si="190"/>
        <v>0.6/1kV FR-CVV-I/C AMS 1P-1.5㎟-S</v>
      </c>
    </row>
    <row r="1068" spans="1:52" ht="25" hidden="1" customHeight="1">
      <c r="A1068" s="60" t="str">
        <f t="shared" si="188"/>
        <v>X</v>
      </c>
      <c r="B1068" s="60" t="e">
        <f t="shared" si="186"/>
        <v>#REF!</v>
      </c>
      <c r="C1068" s="55" t="str">
        <f t="shared" si="191"/>
        <v>T-FC1FQIT101-02</v>
      </c>
      <c r="D1068" s="18" t="s">
        <v>802</v>
      </c>
      <c r="E1068" s="52" t="s">
        <v>763</v>
      </c>
      <c r="F1068" s="19" t="s">
        <v>552</v>
      </c>
      <c r="G1068" s="17" t="s">
        <v>553</v>
      </c>
      <c r="H1068" s="18" t="s">
        <v>548</v>
      </c>
      <c r="I1068" s="18"/>
      <c r="J1068" s="18">
        <v>59</v>
      </c>
      <c r="K1068" s="56">
        <f t="shared" si="192"/>
        <v>9</v>
      </c>
      <c r="L1068" s="56">
        <f t="shared" si="193"/>
        <v>63.62</v>
      </c>
      <c r="M1068" s="18" t="s">
        <v>1744</v>
      </c>
      <c r="N1068" s="18">
        <v>8</v>
      </c>
      <c r="O1068" s="18"/>
      <c r="P1068" s="18"/>
      <c r="Q1068" s="18"/>
      <c r="R1068" s="17" t="s">
        <v>1161</v>
      </c>
      <c r="S1068" s="17" t="s">
        <v>554</v>
      </c>
      <c r="T1068" s="17"/>
      <c r="U1068" s="32" t="s">
        <v>794</v>
      </c>
      <c r="V1068" s="17" t="s">
        <v>805</v>
      </c>
      <c r="W1068" s="17" t="s">
        <v>547</v>
      </c>
      <c r="X1068" s="17" t="str">
        <f t="shared" si="189"/>
        <v xml:space="preserve">X-TL-115  X-TL-118  X-TL-128  X-TL-138  X-TN-142  X-TN-151  X-TN-152  X-TN-153                      </v>
      </c>
      <c r="Y1068" s="17" t="s">
        <v>1808</v>
      </c>
      <c r="Z1068" s="17" t="s">
        <v>1985</v>
      </c>
      <c r="AA1068" s="17" t="s">
        <v>1986</v>
      </c>
      <c r="AB1068" s="17" t="s">
        <v>1987</v>
      </c>
      <c r="AC1068" s="17" t="s">
        <v>1988</v>
      </c>
      <c r="AD1068" s="17" t="s">
        <v>1989</v>
      </c>
      <c r="AE1068" s="17" t="s">
        <v>1990</v>
      </c>
      <c r="AF1068" s="17" t="s">
        <v>1991</v>
      </c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40"/>
      <c r="AS1068" s="3">
        <v>190822</v>
      </c>
      <c r="AT1068" s="33" t="s">
        <v>809</v>
      </c>
      <c r="AU1068" s="44" t="s">
        <v>1064</v>
      </c>
      <c r="AV1068" s="45" t="s">
        <v>1065</v>
      </c>
      <c r="AW1068" s="44" t="str">
        <f t="shared" si="185"/>
        <v>T-FC1FQIT101-02</v>
      </c>
      <c r="AX1068" s="33" t="s">
        <v>849</v>
      </c>
      <c r="AZ1068" s="81" t="str">
        <f t="shared" si="190"/>
        <v>- UL2919(RS485) 2P-24AWG㎟-S</v>
      </c>
    </row>
    <row r="1069" spans="1:52" ht="25" hidden="1" customHeight="1">
      <c r="A1069" s="60" t="str">
        <f t="shared" si="188"/>
        <v>X</v>
      </c>
      <c r="B1069" s="60" t="e">
        <f t="shared" si="186"/>
        <v>#REF!</v>
      </c>
      <c r="C1069" s="55" t="str">
        <f t="shared" si="191"/>
        <v>K-MEPP001-01</v>
      </c>
      <c r="D1069" s="18" t="s">
        <v>802</v>
      </c>
      <c r="E1069" s="52" t="s">
        <v>34</v>
      </c>
      <c r="F1069" s="20" t="s">
        <v>772</v>
      </c>
      <c r="G1069" s="17" t="s">
        <v>555</v>
      </c>
      <c r="H1069" s="18">
        <v>1.5</v>
      </c>
      <c r="I1069" s="18"/>
      <c r="J1069" s="18">
        <v>55</v>
      </c>
      <c r="K1069" s="56">
        <f t="shared" si="192"/>
        <v>12</v>
      </c>
      <c r="L1069" s="56">
        <f t="shared" si="193"/>
        <v>113.10000000000001</v>
      </c>
      <c r="M1069" s="138" t="s">
        <v>1745</v>
      </c>
      <c r="N1069" s="138">
        <v>7</v>
      </c>
      <c r="O1069" s="18"/>
      <c r="P1069" s="18"/>
      <c r="Q1069" s="18"/>
      <c r="R1069" s="17" t="s">
        <v>1161</v>
      </c>
      <c r="S1069" s="17" t="s">
        <v>1162</v>
      </c>
      <c r="T1069" s="17"/>
      <c r="U1069" s="32" t="s">
        <v>794</v>
      </c>
      <c r="V1069" s="17" t="s">
        <v>1739</v>
      </c>
      <c r="W1069" s="17" t="s">
        <v>547</v>
      </c>
      <c r="X1069" s="17" t="str">
        <f t="shared" si="189"/>
        <v xml:space="preserve">X-TL-115  X-TL-118  X-TL-128  X-TL-138  X-TN-142  X-TN-151  X-TN-152  X-TN-153                      </v>
      </c>
      <c r="Y1069" s="17" t="s">
        <v>1808</v>
      </c>
      <c r="Z1069" s="17" t="s">
        <v>1985</v>
      </c>
      <c r="AA1069" s="17" t="s">
        <v>1986</v>
      </c>
      <c r="AB1069" s="17" t="s">
        <v>1987</v>
      </c>
      <c r="AC1069" s="17" t="s">
        <v>1988</v>
      </c>
      <c r="AD1069" s="17" t="s">
        <v>1989</v>
      </c>
      <c r="AE1069" s="17" t="s">
        <v>1990</v>
      </c>
      <c r="AF1069" s="17" t="s">
        <v>1991</v>
      </c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40"/>
      <c r="AS1069" s="3">
        <v>190822</v>
      </c>
      <c r="AT1069" s="33" t="s">
        <v>808</v>
      </c>
      <c r="AU1069" s="44" t="s">
        <v>1066</v>
      </c>
      <c r="AV1069" s="45" t="s">
        <v>1061</v>
      </c>
      <c r="AW1069" s="44" t="str">
        <f t="shared" si="185"/>
        <v>K-MEPP001-01</v>
      </c>
      <c r="AX1069" s="33" t="s">
        <v>849</v>
      </c>
      <c r="AZ1069" s="81" t="str">
        <f t="shared" si="190"/>
        <v>0.6/1kV FR-CVV-I/C AMS 1P-1.5㎟-S</v>
      </c>
    </row>
    <row r="1070" spans="1:52" ht="25" hidden="1" customHeight="1">
      <c r="A1070" s="60" t="str">
        <f t="shared" si="188"/>
        <v>X</v>
      </c>
      <c r="B1070" s="60" t="e">
        <f t="shared" si="186"/>
        <v>#REF!</v>
      </c>
      <c r="C1070" s="55" t="str">
        <f t="shared" si="191"/>
        <v>K-MEPP001-02</v>
      </c>
      <c r="D1070" s="18" t="s">
        <v>802</v>
      </c>
      <c r="E1070" s="52" t="s">
        <v>106</v>
      </c>
      <c r="F1070" s="20" t="s">
        <v>772</v>
      </c>
      <c r="G1070" s="17" t="s">
        <v>550</v>
      </c>
      <c r="H1070" s="18">
        <v>1.5</v>
      </c>
      <c r="I1070" s="18"/>
      <c r="J1070" s="18">
        <v>55</v>
      </c>
      <c r="K1070" s="56">
        <f t="shared" si="192"/>
        <v>12</v>
      </c>
      <c r="L1070" s="56">
        <f t="shared" si="193"/>
        <v>113.10000000000001</v>
      </c>
      <c r="M1070" s="139"/>
      <c r="N1070" s="139"/>
      <c r="O1070" s="18"/>
      <c r="P1070" s="18"/>
      <c r="Q1070" s="18"/>
      <c r="R1070" s="17" t="s">
        <v>1161</v>
      </c>
      <c r="S1070" s="17" t="s">
        <v>1163</v>
      </c>
      <c r="T1070" s="17"/>
      <c r="U1070" s="32" t="s">
        <v>794</v>
      </c>
      <c r="V1070" s="17" t="s">
        <v>1739</v>
      </c>
      <c r="W1070" s="17" t="s">
        <v>547</v>
      </c>
      <c r="X1070" s="17" t="str">
        <f t="shared" si="189"/>
        <v xml:space="preserve">X-TL-115  X-TL-118  X-TL-128  X-TL-138  X-TN-142  X-TN-151  X-TN-152  X-TN-153                      </v>
      </c>
      <c r="Y1070" s="17" t="s">
        <v>1808</v>
      </c>
      <c r="Z1070" s="17" t="s">
        <v>1985</v>
      </c>
      <c r="AA1070" s="17" t="s">
        <v>1986</v>
      </c>
      <c r="AB1070" s="17" t="s">
        <v>1987</v>
      </c>
      <c r="AC1070" s="17" t="s">
        <v>1988</v>
      </c>
      <c r="AD1070" s="17" t="s">
        <v>1989</v>
      </c>
      <c r="AE1070" s="17" t="s">
        <v>1990</v>
      </c>
      <c r="AF1070" s="17" t="s">
        <v>1991</v>
      </c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40"/>
      <c r="AS1070" s="3">
        <v>190822</v>
      </c>
      <c r="AT1070" s="33" t="s">
        <v>808</v>
      </c>
      <c r="AU1070" s="44" t="s">
        <v>1066</v>
      </c>
      <c r="AV1070" s="45" t="s">
        <v>1039</v>
      </c>
      <c r="AW1070" s="44" t="str">
        <f t="shared" si="185"/>
        <v>K-MEPP001-02</v>
      </c>
      <c r="AX1070" s="33" t="s">
        <v>849</v>
      </c>
      <c r="AZ1070" s="81" t="str">
        <f t="shared" si="190"/>
        <v>0.6/1kV FR-CVV-I/C AMS 1P-1.5㎟-S</v>
      </c>
    </row>
    <row r="1071" spans="1:52" ht="25" hidden="1" customHeight="1">
      <c r="A1071" s="60" t="str">
        <f t="shared" si="188"/>
        <v>X</v>
      </c>
      <c r="B1071" s="60" t="e">
        <f t="shared" si="186"/>
        <v>#REF!</v>
      </c>
      <c r="C1071" s="55" t="str">
        <f t="shared" si="191"/>
        <v>C-MEPP001-01</v>
      </c>
      <c r="D1071" s="18" t="s">
        <v>803</v>
      </c>
      <c r="E1071" s="52" t="s">
        <v>34</v>
      </c>
      <c r="F1071" s="19" t="s">
        <v>800</v>
      </c>
      <c r="G1071" s="17" t="s">
        <v>556</v>
      </c>
      <c r="H1071" s="18">
        <v>2.5</v>
      </c>
      <c r="I1071" s="18"/>
      <c r="J1071" s="18">
        <v>55</v>
      </c>
      <c r="K1071" s="56">
        <f t="shared" si="192"/>
        <v>20.5</v>
      </c>
      <c r="L1071" s="56">
        <f t="shared" si="193"/>
        <v>330.07</v>
      </c>
      <c r="M1071" s="18" t="s">
        <v>1746</v>
      </c>
      <c r="N1071" s="18">
        <v>7</v>
      </c>
      <c r="O1071" s="18"/>
      <c r="P1071" s="18"/>
      <c r="Q1071" s="18"/>
      <c r="R1071" s="17" t="s">
        <v>1161</v>
      </c>
      <c r="S1071" s="17" t="s">
        <v>557</v>
      </c>
      <c r="T1071" s="17"/>
      <c r="U1071" s="32" t="s">
        <v>794</v>
      </c>
      <c r="V1071" s="17" t="s">
        <v>1739</v>
      </c>
      <c r="W1071" s="17" t="s">
        <v>547</v>
      </c>
      <c r="X1071" s="17" t="str">
        <f t="shared" si="189"/>
        <v xml:space="preserve">X-TL-115  X-TL-118  X-TL-128  X-TL-138  X-TN-142  X-TN-151  X-TN-152  X-TN-153                      </v>
      </c>
      <c r="Y1071" s="17" t="s">
        <v>1808</v>
      </c>
      <c r="Z1071" s="17" t="s">
        <v>1985</v>
      </c>
      <c r="AA1071" s="17" t="s">
        <v>1986</v>
      </c>
      <c r="AB1071" s="17" t="s">
        <v>1987</v>
      </c>
      <c r="AC1071" s="17" t="s">
        <v>1988</v>
      </c>
      <c r="AD1071" s="17" t="s">
        <v>1989</v>
      </c>
      <c r="AE1071" s="17" t="s">
        <v>1990</v>
      </c>
      <c r="AF1071" s="17" t="s">
        <v>1991</v>
      </c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40"/>
      <c r="AS1071" s="3">
        <v>190822</v>
      </c>
      <c r="AT1071" s="33" t="s">
        <v>657</v>
      </c>
      <c r="AU1071" s="44" t="s">
        <v>1066</v>
      </c>
      <c r="AV1071" s="45" t="s">
        <v>1082</v>
      </c>
      <c r="AW1071" s="44" t="str">
        <f t="shared" si="185"/>
        <v>C-MEPP001-01</v>
      </c>
      <c r="AX1071" s="33" t="s">
        <v>849</v>
      </c>
      <c r="AZ1071" s="81" t="str">
        <f t="shared" si="190"/>
        <v>0.6/1kV FR-CVV-S 10C-2.5㎟-C</v>
      </c>
    </row>
    <row r="1072" spans="1:52" ht="25" hidden="1" customHeight="1">
      <c r="A1072" s="60" t="str">
        <f t="shared" si="188"/>
        <v>X</v>
      </c>
      <c r="B1072" s="60" t="e">
        <f t="shared" si="186"/>
        <v>#REF!</v>
      </c>
      <c r="C1072" s="55" t="str">
        <f t="shared" si="191"/>
        <v>K-MEGO001SJB-01</v>
      </c>
      <c r="D1072" s="18" t="s">
        <v>802</v>
      </c>
      <c r="E1072" s="52" t="s">
        <v>34</v>
      </c>
      <c r="F1072" s="20" t="s">
        <v>772</v>
      </c>
      <c r="G1072" s="17" t="s">
        <v>667</v>
      </c>
      <c r="H1072" s="18">
        <v>1.5</v>
      </c>
      <c r="I1072" s="18"/>
      <c r="J1072" s="18">
        <v>60</v>
      </c>
      <c r="K1072" s="56">
        <f t="shared" si="192"/>
        <v>21.5</v>
      </c>
      <c r="L1072" s="56">
        <f t="shared" si="193"/>
        <v>363.06</v>
      </c>
      <c r="M1072" s="18" t="s">
        <v>1747</v>
      </c>
      <c r="N1072" s="18">
        <v>10</v>
      </c>
      <c r="O1072" s="18"/>
      <c r="P1072" s="18"/>
      <c r="Q1072" s="18"/>
      <c r="R1072" s="17" t="s">
        <v>1161</v>
      </c>
      <c r="S1072" s="17" t="s">
        <v>558</v>
      </c>
      <c r="T1072" s="17"/>
      <c r="U1072" s="32" t="s">
        <v>794</v>
      </c>
      <c r="V1072" s="17" t="s">
        <v>1739</v>
      </c>
      <c r="W1072" s="17" t="s">
        <v>547</v>
      </c>
      <c r="X1072" s="17" t="str">
        <f t="shared" si="189"/>
        <v xml:space="preserve">X-TL-115  X-TL-118  X-TL-128  X-TL-138  X-TN-142  X-TN-151  X-TN-152  X-TN-153                      </v>
      </c>
      <c r="Y1072" s="17" t="s">
        <v>1808</v>
      </c>
      <c r="Z1072" s="17" t="s">
        <v>1985</v>
      </c>
      <c r="AA1072" s="17" t="s">
        <v>1986</v>
      </c>
      <c r="AB1072" s="17" t="s">
        <v>1987</v>
      </c>
      <c r="AC1072" s="17" t="s">
        <v>1988</v>
      </c>
      <c r="AD1072" s="17" t="s">
        <v>1989</v>
      </c>
      <c r="AE1072" s="17" t="s">
        <v>1990</v>
      </c>
      <c r="AF1072" s="17" t="s">
        <v>1991</v>
      </c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40"/>
      <c r="AS1072" s="3">
        <v>190822</v>
      </c>
      <c r="AT1072" s="33" t="s">
        <v>808</v>
      </c>
      <c r="AU1072" s="44" t="s">
        <v>1067</v>
      </c>
      <c r="AV1072" s="45" t="s">
        <v>1061</v>
      </c>
      <c r="AW1072" s="44" t="str">
        <f t="shared" si="185"/>
        <v>K-MEGO001SJB-01</v>
      </c>
      <c r="AX1072" s="33" t="s">
        <v>849</v>
      </c>
      <c r="AZ1072" s="81" t="str">
        <f t="shared" si="190"/>
        <v>0.6/1kV FR-CVV-I/C AMS 6P-1.5㎟-S</v>
      </c>
    </row>
    <row r="1073" spans="1:52" ht="25" hidden="1" customHeight="1">
      <c r="A1073" s="60" t="str">
        <f t="shared" si="188"/>
        <v>X</v>
      </c>
      <c r="B1073" s="60" t="e">
        <f t="shared" si="186"/>
        <v>#REF!</v>
      </c>
      <c r="C1073" s="55" t="str">
        <f t="shared" si="191"/>
        <v>T-FC1FQIT201-01</v>
      </c>
      <c r="D1073" s="18" t="s">
        <v>802</v>
      </c>
      <c r="E1073" s="52" t="s">
        <v>763</v>
      </c>
      <c r="F1073" s="19" t="s">
        <v>552</v>
      </c>
      <c r="G1073" s="17" t="s">
        <v>553</v>
      </c>
      <c r="H1073" s="18" t="s">
        <v>549</v>
      </c>
      <c r="I1073" s="18"/>
      <c r="J1073" s="18">
        <v>60</v>
      </c>
      <c r="K1073" s="56">
        <f t="shared" si="192"/>
        <v>9</v>
      </c>
      <c r="L1073" s="56">
        <f t="shared" si="193"/>
        <v>63.62</v>
      </c>
      <c r="M1073" s="138" t="s">
        <v>1748</v>
      </c>
      <c r="N1073" s="138">
        <v>10</v>
      </c>
      <c r="O1073" s="18"/>
      <c r="P1073" s="18"/>
      <c r="Q1073" s="18"/>
      <c r="R1073" s="17" t="s">
        <v>1164</v>
      </c>
      <c r="S1073" s="17" t="s">
        <v>559</v>
      </c>
      <c r="T1073" s="17"/>
      <c r="U1073" s="32" t="s">
        <v>794</v>
      </c>
      <c r="V1073" s="17" t="s">
        <v>805</v>
      </c>
      <c r="W1073" s="17" t="s">
        <v>547</v>
      </c>
      <c r="X1073" s="17" t="str">
        <f t="shared" si="189"/>
        <v xml:space="preserve">X-TL-115  X-TL-118  X-TL-128  X-TL-138  X-TN-142  X-TN-151  X-TN-152  X-TN-153                      </v>
      </c>
      <c r="Y1073" s="17" t="s">
        <v>1808</v>
      </c>
      <c r="Z1073" s="17" t="s">
        <v>1985</v>
      </c>
      <c r="AA1073" s="17" t="s">
        <v>1986</v>
      </c>
      <c r="AB1073" s="17" t="s">
        <v>1987</v>
      </c>
      <c r="AC1073" s="17" t="s">
        <v>1988</v>
      </c>
      <c r="AD1073" s="17" t="s">
        <v>1989</v>
      </c>
      <c r="AE1073" s="17" t="s">
        <v>1990</v>
      </c>
      <c r="AF1073" s="17" t="s">
        <v>1991</v>
      </c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40"/>
      <c r="AS1073" s="3">
        <v>190822</v>
      </c>
      <c r="AT1073" s="33" t="s">
        <v>809</v>
      </c>
      <c r="AU1073" s="44" t="s">
        <v>1068</v>
      </c>
      <c r="AV1073" s="45" t="s">
        <v>1061</v>
      </c>
      <c r="AW1073" s="44" t="str">
        <f t="shared" si="185"/>
        <v>T-FC1FQIT201-01</v>
      </c>
      <c r="AX1073" s="33" t="s">
        <v>849</v>
      </c>
      <c r="AZ1073" s="81" t="str">
        <f t="shared" si="190"/>
        <v>- UL2919(RS485) 2P-24AWG㎟-S</v>
      </c>
    </row>
    <row r="1074" spans="1:52" ht="25" hidden="1" customHeight="1">
      <c r="A1074" s="60" t="str">
        <f t="shared" si="188"/>
        <v>X</v>
      </c>
      <c r="B1074" s="60" t="e">
        <f t="shared" si="186"/>
        <v>#REF!</v>
      </c>
      <c r="C1074" s="55" t="str">
        <f t="shared" si="191"/>
        <v>K-FC1FQIT201-02</v>
      </c>
      <c r="D1074" s="18" t="s">
        <v>802</v>
      </c>
      <c r="E1074" s="52" t="s">
        <v>106</v>
      </c>
      <c r="F1074" s="20" t="s">
        <v>772</v>
      </c>
      <c r="G1074" s="17" t="s">
        <v>555</v>
      </c>
      <c r="H1074" s="18">
        <v>1.5</v>
      </c>
      <c r="I1074" s="18"/>
      <c r="J1074" s="18">
        <v>60</v>
      </c>
      <c r="K1074" s="56">
        <f t="shared" si="192"/>
        <v>12</v>
      </c>
      <c r="L1074" s="56">
        <f t="shared" si="193"/>
        <v>113.10000000000001</v>
      </c>
      <c r="M1074" s="140"/>
      <c r="N1074" s="140"/>
      <c r="O1074" s="18"/>
      <c r="P1074" s="18"/>
      <c r="Q1074" s="18"/>
      <c r="R1074" s="17" t="s">
        <v>1161</v>
      </c>
      <c r="S1074" s="17" t="s">
        <v>560</v>
      </c>
      <c r="T1074" s="17"/>
      <c r="U1074" s="32" t="s">
        <v>794</v>
      </c>
      <c r="V1074" s="17" t="s">
        <v>805</v>
      </c>
      <c r="W1074" s="17" t="s">
        <v>547</v>
      </c>
      <c r="X1074" s="17" t="str">
        <f t="shared" si="189"/>
        <v xml:space="preserve">X-TL-115  X-TL-118  X-TL-128  X-TL-138  X-TN-142  X-TN-151  X-TN-152  X-TN-153                      </v>
      </c>
      <c r="Y1074" s="17" t="s">
        <v>1808</v>
      </c>
      <c r="Z1074" s="17" t="s">
        <v>1985</v>
      </c>
      <c r="AA1074" s="17" t="s">
        <v>1986</v>
      </c>
      <c r="AB1074" s="17" t="s">
        <v>1987</v>
      </c>
      <c r="AC1074" s="17" t="s">
        <v>1988</v>
      </c>
      <c r="AD1074" s="17" t="s">
        <v>1989</v>
      </c>
      <c r="AE1074" s="17" t="s">
        <v>1990</v>
      </c>
      <c r="AF1074" s="17" t="s">
        <v>1991</v>
      </c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40" t="s">
        <v>1750</v>
      </c>
      <c r="AS1074" s="3">
        <v>190822</v>
      </c>
      <c r="AT1074" s="33" t="s">
        <v>808</v>
      </c>
      <c r="AU1074" s="44" t="s">
        <v>1068</v>
      </c>
      <c r="AV1074" s="45" t="s">
        <v>1039</v>
      </c>
      <c r="AW1074" s="44" t="str">
        <f t="shared" si="185"/>
        <v>K-FC1FQIT201-02</v>
      </c>
      <c r="AX1074" s="33" t="s">
        <v>849</v>
      </c>
      <c r="AZ1074" s="81" t="str">
        <f t="shared" si="190"/>
        <v>0.6/1kV FR-CVV-I/C AMS 1P-1.5㎟-S</v>
      </c>
    </row>
    <row r="1075" spans="1:52" ht="25" hidden="1" customHeight="1">
      <c r="A1075" s="60" t="str">
        <f t="shared" si="188"/>
        <v>X</v>
      </c>
      <c r="B1075" s="60" t="e">
        <f t="shared" si="186"/>
        <v>#REF!</v>
      </c>
      <c r="C1075" s="55" t="str">
        <f t="shared" si="191"/>
        <v>T-FC1FQIT202-01</v>
      </c>
      <c r="D1075" s="18" t="s">
        <v>802</v>
      </c>
      <c r="E1075" s="52" t="s">
        <v>763</v>
      </c>
      <c r="F1075" s="19" t="s">
        <v>552</v>
      </c>
      <c r="G1075" s="17" t="s">
        <v>14</v>
      </c>
      <c r="H1075" s="18" t="s">
        <v>549</v>
      </c>
      <c r="I1075" s="18"/>
      <c r="J1075" s="18">
        <v>60</v>
      </c>
      <c r="K1075" s="56">
        <f t="shared" si="192"/>
        <v>9</v>
      </c>
      <c r="L1075" s="56">
        <f t="shared" si="193"/>
        <v>63.62</v>
      </c>
      <c r="M1075" s="140"/>
      <c r="N1075" s="140"/>
      <c r="O1075" s="18"/>
      <c r="P1075" s="18"/>
      <c r="Q1075" s="18"/>
      <c r="R1075" s="17" t="s">
        <v>1165</v>
      </c>
      <c r="S1075" s="17" t="s">
        <v>561</v>
      </c>
      <c r="T1075" s="17"/>
      <c r="U1075" s="32" t="s">
        <v>794</v>
      </c>
      <c r="V1075" s="17" t="s">
        <v>805</v>
      </c>
      <c r="W1075" s="17" t="s">
        <v>547</v>
      </c>
      <c r="X1075" s="17" t="str">
        <f t="shared" si="189"/>
        <v xml:space="preserve">X-TL-115  X-TL-118  X-TL-128  X-TL-138  X-TN-142  X-TN-151  X-TN-152  X-TN-153                      </v>
      </c>
      <c r="Y1075" s="17" t="s">
        <v>1808</v>
      </c>
      <c r="Z1075" s="17" t="s">
        <v>1985</v>
      </c>
      <c r="AA1075" s="17" t="s">
        <v>1986</v>
      </c>
      <c r="AB1075" s="17" t="s">
        <v>1987</v>
      </c>
      <c r="AC1075" s="17" t="s">
        <v>1988</v>
      </c>
      <c r="AD1075" s="17" t="s">
        <v>1989</v>
      </c>
      <c r="AE1075" s="17" t="s">
        <v>1990</v>
      </c>
      <c r="AF1075" s="17" t="s">
        <v>1991</v>
      </c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40"/>
      <c r="AS1075" s="3">
        <v>190822</v>
      </c>
      <c r="AT1075" s="33" t="s">
        <v>809</v>
      </c>
      <c r="AU1075" s="44" t="s">
        <v>1040</v>
      </c>
      <c r="AV1075" s="45" t="s">
        <v>1061</v>
      </c>
      <c r="AW1075" s="44" t="str">
        <f>IF(AT1075="","",CONCATENATE(AT1075,"-",AU1075,"-",AV1075))</f>
        <v>T-FC1FQIT202-01</v>
      </c>
      <c r="AX1075" s="33" t="s">
        <v>849</v>
      </c>
      <c r="AZ1075" s="81" t="str">
        <f t="shared" si="190"/>
        <v>- UL2919(RS485) 2P-24AWG㎟-S</v>
      </c>
    </row>
    <row r="1076" spans="1:52" ht="25" hidden="1" customHeight="1">
      <c r="A1076" s="60" t="str">
        <f t="shared" si="188"/>
        <v>X</v>
      </c>
      <c r="B1076" s="60" t="e">
        <f t="shared" si="186"/>
        <v>#REF!</v>
      </c>
      <c r="C1076" s="55" t="str">
        <f t="shared" si="191"/>
        <v>K-FC1FQIT202-02</v>
      </c>
      <c r="D1076" s="18" t="s">
        <v>802</v>
      </c>
      <c r="E1076" s="52" t="s">
        <v>106</v>
      </c>
      <c r="F1076" s="20" t="s">
        <v>772</v>
      </c>
      <c r="G1076" s="17" t="s">
        <v>555</v>
      </c>
      <c r="H1076" s="18">
        <v>1.5</v>
      </c>
      <c r="I1076" s="18"/>
      <c r="J1076" s="18">
        <v>60</v>
      </c>
      <c r="K1076" s="56">
        <f t="shared" si="192"/>
        <v>12</v>
      </c>
      <c r="L1076" s="56">
        <f t="shared" ref="L1076:L1146" si="194">ROUNDUP(PI()*((K1076/2)*(K1076/2)),2)</f>
        <v>113.10000000000001</v>
      </c>
      <c r="M1076" s="139"/>
      <c r="N1076" s="139"/>
      <c r="O1076" s="18"/>
      <c r="P1076" s="18"/>
      <c r="Q1076" s="18"/>
      <c r="R1076" s="17" t="s">
        <v>1161</v>
      </c>
      <c r="S1076" s="17" t="s">
        <v>561</v>
      </c>
      <c r="T1076" s="17"/>
      <c r="U1076" s="32" t="s">
        <v>794</v>
      </c>
      <c r="V1076" s="17" t="s">
        <v>805</v>
      </c>
      <c r="W1076" s="17" t="s">
        <v>547</v>
      </c>
      <c r="X1076" s="17" t="str">
        <f t="shared" si="189"/>
        <v xml:space="preserve">X-TL-115  X-TL-118  X-TL-128  X-TL-138  X-TN-142  X-TN-151  X-TN-152  X-TN-153                      </v>
      </c>
      <c r="Y1076" s="17" t="s">
        <v>1808</v>
      </c>
      <c r="Z1076" s="17" t="s">
        <v>1985</v>
      </c>
      <c r="AA1076" s="17" t="s">
        <v>1986</v>
      </c>
      <c r="AB1076" s="17" t="s">
        <v>1987</v>
      </c>
      <c r="AC1076" s="17" t="s">
        <v>1988</v>
      </c>
      <c r="AD1076" s="17" t="s">
        <v>1989</v>
      </c>
      <c r="AE1076" s="17" t="s">
        <v>1990</v>
      </c>
      <c r="AF1076" s="17" t="s">
        <v>1991</v>
      </c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40" t="s">
        <v>1750</v>
      </c>
      <c r="AS1076" s="3">
        <v>190822</v>
      </c>
      <c r="AT1076" s="33" t="s">
        <v>808</v>
      </c>
      <c r="AU1076" s="44" t="s">
        <v>1040</v>
      </c>
      <c r="AV1076" s="45" t="s">
        <v>1039</v>
      </c>
      <c r="AW1076" s="44" t="str">
        <f t="shared" si="185"/>
        <v>K-FC1FQIT202-02</v>
      </c>
      <c r="AX1076" s="33" t="s">
        <v>849</v>
      </c>
      <c r="AZ1076" s="81" t="str">
        <f t="shared" si="190"/>
        <v>0.6/1kV FR-CVV-I/C AMS 1P-1.5㎟-S</v>
      </c>
    </row>
    <row r="1077" spans="1:52" ht="25" hidden="1" customHeight="1">
      <c r="A1077" s="60" t="str">
        <f t="shared" si="188"/>
        <v>X</v>
      </c>
      <c r="B1077" s="60" t="e">
        <f t="shared" si="186"/>
        <v>#REF!</v>
      </c>
      <c r="C1077" s="55" t="str">
        <f t="shared" si="191"/>
        <v>K-FC1GD201-01</v>
      </c>
      <c r="D1077" s="18" t="s">
        <v>802</v>
      </c>
      <c r="E1077" s="52" t="s">
        <v>106</v>
      </c>
      <c r="F1077" s="20" t="s">
        <v>772</v>
      </c>
      <c r="G1077" s="17" t="s">
        <v>562</v>
      </c>
      <c r="H1077" s="18">
        <v>1.5</v>
      </c>
      <c r="I1077" s="18"/>
      <c r="J1077" s="18">
        <v>58</v>
      </c>
      <c r="K1077" s="56">
        <f t="shared" si="192"/>
        <v>12.5</v>
      </c>
      <c r="L1077" s="56">
        <f t="shared" si="194"/>
        <v>122.72</v>
      </c>
      <c r="M1077" s="18" t="s">
        <v>1749</v>
      </c>
      <c r="N1077" s="18">
        <v>10</v>
      </c>
      <c r="O1077" s="18"/>
      <c r="P1077" s="18"/>
      <c r="Q1077" s="18"/>
      <c r="R1077" s="17" t="s">
        <v>1165</v>
      </c>
      <c r="S1077" s="17" t="s">
        <v>2514</v>
      </c>
      <c r="T1077" s="17"/>
      <c r="U1077" s="32" t="s">
        <v>794</v>
      </c>
      <c r="V1077" s="17" t="s">
        <v>1038</v>
      </c>
      <c r="W1077" s="17" t="s">
        <v>563</v>
      </c>
      <c r="X1077" s="17" t="str">
        <f t="shared" si="189"/>
        <v xml:space="preserve">X-TL-115  X-TL-118  X-TL-128  X-TL-138  X-TN-142  X-TN-151  X-TN-152  X-TN-153  X-TL-154                    </v>
      </c>
      <c r="Y1077" s="17" t="s">
        <v>1808</v>
      </c>
      <c r="Z1077" s="17" t="s">
        <v>1985</v>
      </c>
      <c r="AA1077" s="17" t="s">
        <v>1986</v>
      </c>
      <c r="AB1077" s="17" t="s">
        <v>1987</v>
      </c>
      <c r="AC1077" s="17" t="s">
        <v>1988</v>
      </c>
      <c r="AD1077" s="17" t="s">
        <v>1989</v>
      </c>
      <c r="AE1077" s="17" t="s">
        <v>1990</v>
      </c>
      <c r="AF1077" s="17" t="s">
        <v>1991</v>
      </c>
      <c r="AG1077" s="17" t="s">
        <v>2407</v>
      </c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40"/>
      <c r="AS1077" s="3">
        <v>190822</v>
      </c>
      <c r="AT1077" s="33" t="s">
        <v>808</v>
      </c>
      <c r="AU1077" s="44" t="s">
        <v>2516</v>
      </c>
      <c r="AV1077" s="45" t="s">
        <v>1061</v>
      </c>
      <c r="AW1077" s="44" t="str">
        <f t="shared" si="185"/>
        <v>K-FC1GD201-01</v>
      </c>
      <c r="AX1077" s="33" t="s">
        <v>790</v>
      </c>
      <c r="AZ1077" s="81" t="str">
        <f t="shared" si="190"/>
        <v>0.6/1kV FR-CVV-I/C AMS 1T-1.5㎟-S</v>
      </c>
    </row>
    <row r="1078" spans="1:52" ht="25" hidden="1" customHeight="1">
      <c r="A1078" s="60" t="str">
        <f t="shared" si="188"/>
        <v>X</v>
      </c>
      <c r="B1078" s="60" t="e">
        <f t="shared" si="186"/>
        <v>#REF!</v>
      </c>
      <c r="C1078" s="55" t="str">
        <f t="shared" si="191"/>
        <v>K-FC1GD211-01</v>
      </c>
      <c r="D1078" s="18" t="s">
        <v>802</v>
      </c>
      <c r="E1078" s="52" t="s">
        <v>34</v>
      </c>
      <c r="F1078" s="20" t="s">
        <v>772</v>
      </c>
      <c r="G1078" s="17" t="s">
        <v>564</v>
      </c>
      <c r="H1078" s="18">
        <v>1.5</v>
      </c>
      <c r="I1078" s="18"/>
      <c r="J1078" s="18">
        <v>75</v>
      </c>
      <c r="K1078" s="56">
        <f t="shared" si="192"/>
        <v>12.5</v>
      </c>
      <c r="L1078" s="56">
        <f t="shared" si="194"/>
        <v>122.72</v>
      </c>
      <c r="M1078" s="138" t="s">
        <v>1529</v>
      </c>
      <c r="N1078" s="138">
        <v>10</v>
      </c>
      <c r="O1078" s="18"/>
      <c r="P1078" s="18"/>
      <c r="Q1078" s="18"/>
      <c r="R1078" s="17" t="s">
        <v>1333</v>
      </c>
      <c r="S1078" s="17" t="s">
        <v>2515</v>
      </c>
      <c r="T1078" s="17"/>
      <c r="U1078" s="32" t="s">
        <v>794</v>
      </c>
      <c r="V1078" s="17" t="s">
        <v>1038</v>
      </c>
      <c r="W1078" s="17" t="s">
        <v>565</v>
      </c>
      <c r="X1078" s="17" t="str">
        <f t="shared" si="189"/>
        <v xml:space="preserve">X-TL-101  X-TL-107  X-TL-116  X-TL-123  X-TN-135  X-TN-140  X-TN-141  X-TN-142  X-TN-151  X-TN-152  X-TN-153  X-TL-154              </v>
      </c>
      <c r="Y1078" s="17" t="s">
        <v>1809</v>
      </c>
      <c r="Z1078" s="17" t="s">
        <v>2012</v>
      </c>
      <c r="AA1078" s="17" t="s">
        <v>1992</v>
      </c>
      <c r="AB1078" s="17" t="s">
        <v>1993</v>
      </c>
      <c r="AC1078" s="17" t="s">
        <v>1994</v>
      </c>
      <c r="AD1078" s="17" t="s">
        <v>1995</v>
      </c>
      <c r="AE1078" s="17" t="s">
        <v>1996</v>
      </c>
      <c r="AF1078" s="17" t="s">
        <v>1988</v>
      </c>
      <c r="AG1078" s="17" t="s">
        <v>1989</v>
      </c>
      <c r="AH1078" s="17" t="s">
        <v>1990</v>
      </c>
      <c r="AI1078" s="17" t="s">
        <v>1991</v>
      </c>
      <c r="AJ1078" s="17" t="s">
        <v>2407</v>
      </c>
      <c r="AK1078" s="17"/>
      <c r="AL1078" s="17"/>
      <c r="AM1078" s="17"/>
      <c r="AN1078" s="17"/>
      <c r="AO1078" s="17"/>
      <c r="AP1078" s="17"/>
      <c r="AQ1078" s="17"/>
      <c r="AR1078" s="40" t="s">
        <v>668</v>
      </c>
      <c r="AS1078" s="3">
        <v>191018</v>
      </c>
      <c r="AT1078" s="33" t="s">
        <v>808</v>
      </c>
      <c r="AU1078" s="44" t="s">
        <v>2517</v>
      </c>
      <c r="AV1078" s="45" t="s">
        <v>1061</v>
      </c>
      <c r="AW1078" s="44" t="str">
        <f t="shared" si="185"/>
        <v>K-FC1GD211-01</v>
      </c>
      <c r="AX1078" s="33" t="s">
        <v>790</v>
      </c>
      <c r="AZ1078" s="81" t="str">
        <f t="shared" si="190"/>
        <v>0.6/1kV FR-CVV-I/C AMS 1T-1.5㎟-S</v>
      </c>
    </row>
    <row r="1079" spans="1:52" ht="25" hidden="1" customHeight="1">
      <c r="A1079" s="60" t="str">
        <f t="shared" ref="A1079" si="195">IFERROR(IF(MATCH($A$18,Y1079:AQ1079,0),"O","X"),"X")</f>
        <v>X</v>
      </c>
      <c r="B1079" s="60" t="e">
        <f t="shared" si="186"/>
        <v>#REF!</v>
      </c>
      <c r="C1079" s="55" t="str">
        <f t="shared" si="191"/>
        <v>K-FC1PIT217-01</v>
      </c>
      <c r="D1079" s="18" t="s">
        <v>802</v>
      </c>
      <c r="E1079" s="52" t="s">
        <v>34</v>
      </c>
      <c r="F1079" s="20" t="s">
        <v>772</v>
      </c>
      <c r="G1079" s="17" t="s">
        <v>2436</v>
      </c>
      <c r="H1079" s="18">
        <v>1.5</v>
      </c>
      <c r="I1079" s="18"/>
      <c r="J1079" s="18">
        <v>75</v>
      </c>
      <c r="K1079" s="56">
        <f t="shared" si="192"/>
        <v>12</v>
      </c>
      <c r="L1079" s="56">
        <f t="shared" ref="L1079" si="196">ROUNDUP(PI()*((K1079/2)*(K1079/2)),2)</f>
        <v>113.10000000000001</v>
      </c>
      <c r="M1079" s="139"/>
      <c r="N1079" s="139"/>
      <c r="O1079" s="18"/>
      <c r="P1079" s="18"/>
      <c r="Q1079" s="18"/>
      <c r="R1079" s="17" t="s">
        <v>1333</v>
      </c>
      <c r="S1079" s="17" t="s">
        <v>2435</v>
      </c>
      <c r="T1079" s="17"/>
      <c r="U1079" s="32" t="s">
        <v>794</v>
      </c>
      <c r="V1079" s="17" t="s">
        <v>1739</v>
      </c>
      <c r="W1079" s="17" t="s">
        <v>547</v>
      </c>
      <c r="X1079" s="17" t="str">
        <f t="shared" ref="X1079" si="197">IF(Y1079="","",CONCATENATE(Y1079,"  ",Z1079,"  ",AA1079,"  ",AB1079,"  ",AC1079,"  ",AD1079,"  ",AE1079,"  ",AF1079,"  ",AG1079,"  ",AH1079,"  ",AI1079,"  ",AJ1079,"  ",AK1079,"  ",AL1079,"  ",AM1079,"  ",AN1079,"  ",AO1079,"  ",AP1079,"  ",AQ1079))</f>
        <v xml:space="preserve">X-TL-101  X-TL-107  X-TL-116  X-TL-123  X-TN-135  X-TN-140  X-TN-141  X-TN-142  X-TN-151  X-TN-152  X-TN-153                </v>
      </c>
      <c r="Y1079" s="17" t="s">
        <v>1809</v>
      </c>
      <c r="Z1079" s="17" t="s">
        <v>2012</v>
      </c>
      <c r="AA1079" s="17" t="s">
        <v>1992</v>
      </c>
      <c r="AB1079" s="17" t="s">
        <v>1993</v>
      </c>
      <c r="AC1079" s="17" t="s">
        <v>1898</v>
      </c>
      <c r="AD1079" s="17" t="s">
        <v>1900</v>
      </c>
      <c r="AE1079" s="17" t="s">
        <v>1901</v>
      </c>
      <c r="AF1079" s="17" t="s">
        <v>1893</v>
      </c>
      <c r="AG1079" s="17" t="s">
        <v>1894</v>
      </c>
      <c r="AH1079" s="17" t="s">
        <v>1895</v>
      </c>
      <c r="AI1079" s="17" t="s">
        <v>1868</v>
      </c>
      <c r="AJ1079" s="17"/>
      <c r="AK1079" s="17"/>
      <c r="AL1079" s="17"/>
      <c r="AM1079" s="17"/>
      <c r="AN1079" s="17"/>
      <c r="AO1079" s="17"/>
      <c r="AP1079" s="17"/>
      <c r="AQ1079" s="17"/>
      <c r="AR1079" s="40" t="s">
        <v>668</v>
      </c>
      <c r="AS1079" s="3">
        <v>191018</v>
      </c>
      <c r="AT1079" s="33" t="s">
        <v>808</v>
      </c>
      <c r="AU1079" s="44" t="s">
        <v>2437</v>
      </c>
      <c r="AV1079" s="45" t="s">
        <v>1061</v>
      </c>
      <c r="AW1079" s="44" t="str">
        <f t="shared" ref="AW1079" si="198">IF(AT1079="","",CONCATENATE(AT1079,"-",AU1079,"-",AV1079))</f>
        <v>K-FC1PIT217-01</v>
      </c>
      <c r="AX1079" s="33" t="s">
        <v>790</v>
      </c>
      <c r="AZ1079" s="81" t="str">
        <f t="shared" ref="AZ1079" si="199">IF(F1079="","",CONCATENATE(E1079," ",F1079," ",G1079,"-",H1079,"㎟","-",D1079))</f>
        <v>0.6/1kV FR-CVV-I/C AMS 1P-1.5㎟-S</v>
      </c>
    </row>
    <row r="1080" spans="1:52" ht="25" hidden="1" customHeight="1">
      <c r="A1080" s="60" t="str">
        <f t="shared" si="188"/>
        <v>X</v>
      </c>
      <c r="B1080" s="60" t="e">
        <f t="shared" si="186"/>
        <v>#REF!</v>
      </c>
      <c r="C1080" s="55" t="str">
        <f t="shared" si="191"/>
        <v>K-FC1GD221-01</v>
      </c>
      <c r="D1080" s="18" t="s">
        <v>802</v>
      </c>
      <c r="E1080" s="52" t="s">
        <v>34</v>
      </c>
      <c r="F1080" s="20" t="s">
        <v>772</v>
      </c>
      <c r="G1080" s="17" t="s">
        <v>564</v>
      </c>
      <c r="H1080" s="18">
        <v>1.5</v>
      </c>
      <c r="I1080" s="18"/>
      <c r="J1080" s="18">
        <v>95</v>
      </c>
      <c r="K1080" s="56">
        <f t="shared" si="192"/>
        <v>12.5</v>
      </c>
      <c r="L1080" s="56">
        <f t="shared" si="194"/>
        <v>122.72</v>
      </c>
      <c r="M1080" s="138" t="s">
        <v>1530</v>
      </c>
      <c r="N1080" s="138">
        <v>15</v>
      </c>
      <c r="O1080" s="18"/>
      <c r="P1080" s="18"/>
      <c r="Q1080" s="18"/>
      <c r="R1080" s="17" t="s">
        <v>1333</v>
      </c>
      <c r="S1080" s="17" t="s">
        <v>2518</v>
      </c>
      <c r="T1080" s="17"/>
      <c r="U1080" s="32" t="s">
        <v>794</v>
      </c>
      <c r="V1080" s="17" t="s">
        <v>1038</v>
      </c>
      <c r="W1080" s="17" t="s">
        <v>563</v>
      </c>
      <c r="X1080" s="17" t="str">
        <f t="shared" si="189"/>
        <v xml:space="preserve">X-TL-101  X-TL-107  X-TL-116  X-TL-123  X-TN-135  X-TN-140  X-TN-141  X-TN-142  X-TN-151  X-TN-152  X-TN-153  X-TL-154              </v>
      </c>
      <c r="Y1080" s="17" t="s">
        <v>1809</v>
      </c>
      <c r="Z1080" s="17" t="s">
        <v>2012</v>
      </c>
      <c r="AA1080" s="17" t="s">
        <v>1992</v>
      </c>
      <c r="AB1080" s="17" t="s">
        <v>1993</v>
      </c>
      <c r="AC1080" s="17" t="s">
        <v>1994</v>
      </c>
      <c r="AD1080" s="17" t="s">
        <v>1995</v>
      </c>
      <c r="AE1080" s="17" t="s">
        <v>1996</v>
      </c>
      <c r="AF1080" s="17" t="s">
        <v>1988</v>
      </c>
      <c r="AG1080" s="17" t="s">
        <v>1989</v>
      </c>
      <c r="AH1080" s="17" t="s">
        <v>1990</v>
      </c>
      <c r="AI1080" s="17" t="s">
        <v>1991</v>
      </c>
      <c r="AJ1080" s="17" t="s">
        <v>2407</v>
      </c>
      <c r="AK1080" s="17"/>
      <c r="AL1080" s="17"/>
      <c r="AM1080" s="17"/>
      <c r="AN1080" s="17"/>
      <c r="AO1080" s="17"/>
      <c r="AP1080" s="17"/>
      <c r="AQ1080" s="17"/>
      <c r="AR1080" s="40" t="s">
        <v>669</v>
      </c>
      <c r="AS1080" s="3">
        <v>191018</v>
      </c>
      <c r="AT1080" s="33" t="s">
        <v>808</v>
      </c>
      <c r="AU1080" s="44" t="s">
        <v>2519</v>
      </c>
      <c r="AV1080" s="45" t="s">
        <v>1061</v>
      </c>
      <c r="AW1080" s="44" t="str">
        <f t="shared" si="185"/>
        <v>K-FC1GD221-01</v>
      </c>
      <c r="AX1080" s="33" t="s">
        <v>790</v>
      </c>
      <c r="AZ1080" s="81" t="str">
        <f t="shared" si="190"/>
        <v>0.6/1kV FR-CVV-I/C AMS 1T-1.5㎟-S</v>
      </c>
    </row>
    <row r="1081" spans="1:52" ht="25" hidden="1" customHeight="1">
      <c r="A1081" s="60" t="str">
        <f t="shared" ref="A1081" si="200">IFERROR(IF(MATCH($A$18,Y1081:AQ1081,0),"O","X"),"X")</f>
        <v>X</v>
      </c>
      <c r="B1081" s="60" t="e">
        <f t="shared" si="186"/>
        <v>#REF!</v>
      </c>
      <c r="C1081" s="55" t="str">
        <f t="shared" si="191"/>
        <v>K-FC1PIT227-01</v>
      </c>
      <c r="D1081" s="18" t="s">
        <v>802</v>
      </c>
      <c r="E1081" s="52" t="s">
        <v>34</v>
      </c>
      <c r="F1081" s="20" t="s">
        <v>772</v>
      </c>
      <c r="G1081" s="17" t="s">
        <v>2436</v>
      </c>
      <c r="H1081" s="18">
        <v>1.5</v>
      </c>
      <c r="I1081" s="18"/>
      <c r="J1081" s="18">
        <v>95</v>
      </c>
      <c r="K1081" s="56">
        <f t="shared" si="192"/>
        <v>12</v>
      </c>
      <c r="L1081" s="56">
        <f t="shared" ref="L1081" si="201">ROUNDUP(PI()*((K1081/2)*(K1081/2)),2)</f>
        <v>113.10000000000001</v>
      </c>
      <c r="M1081" s="139"/>
      <c r="N1081" s="139"/>
      <c r="O1081" s="18"/>
      <c r="P1081" s="18"/>
      <c r="Q1081" s="18"/>
      <c r="R1081" s="17" t="s">
        <v>1333</v>
      </c>
      <c r="S1081" s="17" t="s">
        <v>2438</v>
      </c>
      <c r="T1081" s="17"/>
      <c r="U1081" s="32" t="s">
        <v>794</v>
      </c>
      <c r="V1081" s="17" t="s">
        <v>1739</v>
      </c>
      <c r="W1081" s="17" t="s">
        <v>547</v>
      </c>
      <c r="X1081" s="17" t="str">
        <f t="shared" ref="X1081" si="202">IF(Y1081="","",CONCATENATE(Y1081,"  ",Z1081,"  ",AA1081,"  ",AB1081,"  ",AC1081,"  ",AD1081,"  ",AE1081,"  ",AF1081,"  ",AG1081,"  ",AH1081,"  ",AI1081,"  ",AJ1081,"  ",AK1081,"  ",AL1081,"  ",AM1081,"  ",AN1081,"  ",AO1081,"  ",AP1081,"  ",AQ1081))</f>
        <v xml:space="preserve">X-TL-101  X-TL-107  X-TL-116  X-TL-123  X-TN-135  X-TN-140  X-TN-141  X-TN-142  X-TN-151  X-TN-152  X-TN-153                </v>
      </c>
      <c r="Y1081" s="17" t="s">
        <v>1809</v>
      </c>
      <c r="Z1081" s="17" t="s">
        <v>2012</v>
      </c>
      <c r="AA1081" s="17" t="s">
        <v>1992</v>
      </c>
      <c r="AB1081" s="17" t="s">
        <v>1993</v>
      </c>
      <c r="AC1081" s="17" t="s">
        <v>1898</v>
      </c>
      <c r="AD1081" s="17" t="s">
        <v>1900</v>
      </c>
      <c r="AE1081" s="17" t="s">
        <v>1901</v>
      </c>
      <c r="AF1081" s="17" t="s">
        <v>1893</v>
      </c>
      <c r="AG1081" s="17" t="s">
        <v>1894</v>
      </c>
      <c r="AH1081" s="17" t="s">
        <v>1895</v>
      </c>
      <c r="AI1081" s="17" t="s">
        <v>1868</v>
      </c>
      <c r="AJ1081" s="17"/>
      <c r="AK1081" s="17"/>
      <c r="AL1081" s="17"/>
      <c r="AM1081" s="17"/>
      <c r="AN1081" s="17"/>
      <c r="AO1081" s="17"/>
      <c r="AP1081" s="17"/>
      <c r="AQ1081" s="17"/>
      <c r="AR1081" s="40" t="s">
        <v>669</v>
      </c>
      <c r="AS1081" s="3">
        <v>191018</v>
      </c>
      <c r="AT1081" s="33" t="s">
        <v>808</v>
      </c>
      <c r="AU1081" s="44" t="s">
        <v>2444</v>
      </c>
      <c r="AV1081" s="45" t="s">
        <v>1061</v>
      </c>
      <c r="AW1081" s="44" t="str">
        <f t="shared" ref="AW1081" si="203">IF(AT1081="","",CONCATENATE(AT1081,"-",AU1081,"-",AV1081))</f>
        <v>K-FC1PIT227-01</v>
      </c>
      <c r="AX1081" s="33" t="s">
        <v>790</v>
      </c>
      <c r="AZ1081" s="81" t="str">
        <f t="shared" ref="AZ1081" si="204">IF(F1081="","",CONCATENATE(E1081," ",F1081," ",G1081,"-",H1081,"㎟","-",D1081))</f>
        <v>0.6/1kV FR-CVV-I/C AMS 1P-1.5㎟-S</v>
      </c>
    </row>
    <row r="1082" spans="1:52" ht="25" hidden="1" customHeight="1">
      <c r="A1082" s="60" t="str">
        <f t="shared" si="188"/>
        <v>X</v>
      </c>
      <c r="B1082" s="60" t="e">
        <f t="shared" si="186"/>
        <v>#REF!</v>
      </c>
      <c r="C1082" s="55" t="str">
        <f t="shared" si="191"/>
        <v>K-FC1GD231-01</v>
      </c>
      <c r="D1082" s="18" t="s">
        <v>802</v>
      </c>
      <c r="E1082" s="52" t="s">
        <v>34</v>
      </c>
      <c r="F1082" s="20" t="s">
        <v>772</v>
      </c>
      <c r="G1082" s="17" t="s">
        <v>562</v>
      </c>
      <c r="H1082" s="18">
        <v>1.5</v>
      </c>
      <c r="I1082" s="18"/>
      <c r="J1082" s="18">
        <v>102</v>
      </c>
      <c r="K1082" s="56">
        <f t="shared" si="192"/>
        <v>12.5</v>
      </c>
      <c r="L1082" s="56">
        <f t="shared" si="194"/>
        <v>122.72</v>
      </c>
      <c r="M1082" s="138" t="s">
        <v>1531</v>
      </c>
      <c r="N1082" s="138">
        <v>22</v>
      </c>
      <c r="O1082" s="18"/>
      <c r="P1082" s="18"/>
      <c r="Q1082" s="18"/>
      <c r="R1082" s="17" t="s">
        <v>1333</v>
      </c>
      <c r="S1082" s="17" t="s">
        <v>2520</v>
      </c>
      <c r="T1082" s="17"/>
      <c r="U1082" s="32" t="s">
        <v>794</v>
      </c>
      <c r="V1082" s="17" t="s">
        <v>1038</v>
      </c>
      <c r="W1082" s="17" t="s">
        <v>565</v>
      </c>
      <c r="X1082" s="17" t="str">
        <f t="shared" si="189"/>
        <v xml:space="preserve">X-TL-101  X-TL-107  X-TL-116  X-TL-123  X-TN-135  X-TN-140  X-TN-141  X-TN-142  X-TN-151  X-TN-152  X-TN-153  X-TL-154              </v>
      </c>
      <c r="Y1082" s="17" t="s">
        <v>1809</v>
      </c>
      <c r="Z1082" s="17" t="s">
        <v>2012</v>
      </c>
      <c r="AA1082" s="17" t="s">
        <v>1992</v>
      </c>
      <c r="AB1082" s="17" t="s">
        <v>1993</v>
      </c>
      <c r="AC1082" s="17" t="s">
        <v>1994</v>
      </c>
      <c r="AD1082" s="17" t="s">
        <v>1995</v>
      </c>
      <c r="AE1082" s="17" t="s">
        <v>1996</v>
      </c>
      <c r="AF1082" s="17" t="s">
        <v>1988</v>
      </c>
      <c r="AG1082" s="17" t="s">
        <v>1989</v>
      </c>
      <c r="AH1082" s="17" t="s">
        <v>1990</v>
      </c>
      <c r="AI1082" s="17" t="s">
        <v>1991</v>
      </c>
      <c r="AJ1082" s="17" t="s">
        <v>2407</v>
      </c>
      <c r="AK1082" s="17"/>
      <c r="AL1082" s="17"/>
      <c r="AM1082" s="17"/>
      <c r="AN1082" s="17"/>
      <c r="AO1082" s="17"/>
      <c r="AP1082" s="17"/>
      <c r="AQ1082" s="17"/>
      <c r="AR1082" s="40" t="s">
        <v>670</v>
      </c>
      <c r="AS1082" s="3">
        <v>191018</v>
      </c>
      <c r="AT1082" s="33" t="s">
        <v>808</v>
      </c>
      <c r="AU1082" s="44" t="s">
        <v>2521</v>
      </c>
      <c r="AV1082" s="45" t="s">
        <v>1061</v>
      </c>
      <c r="AW1082" s="44" t="str">
        <f t="shared" si="185"/>
        <v>K-FC1GD231-01</v>
      </c>
      <c r="AX1082" s="33" t="s">
        <v>790</v>
      </c>
      <c r="AZ1082" s="81" t="str">
        <f t="shared" si="190"/>
        <v>0.6/1kV FR-CVV-I/C AMS 1T-1.5㎟-S</v>
      </c>
    </row>
    <row r="1083" spans="1:52" ht="25" hidden="1" customHeight="1">
      <c r="A1083" s="60" t="str">
        <f t="shared" ref="A1083" si="205">IFERROR(IF(MATCH($A$18,Y1083:AQ1083,0),"O","X"),"X")</f>
        <v>X</v>
      </c>
      <c r="B1083" s="60" t="e">
        <f t="shared" si="186"/>
        <v>#REF!</v>
      </c>
      <c r="C1083" s="55" t="str">
        <f t="shared" si="191"/>
        <v>K-FC1PIT237-01</v>
      </c>
      <c r="D1083" s="18" t="s">
        <v>802</v>
      </c>
      <c r="E1083" s="52" t="s">
        <v>34</v>
      </c>
      <c r="F1083" s="20" t="s">
        <v>772</v>
      </c>
      <c r="G1083" s="17" t="s">
        <v>2436</v>
      </c>
      <c r="H1083" s="18">
        <v>1.5</v>
      </c>
      <c r="I1083" s="18"/>
      <c r="J1083" s="18">
        <v>102</v>
      </c>
      <c r="K1083" s="56">
        <f t="shared" si="192"/>
        <v>12</v>
      </c>
      <c r="L1083" s="56">
        <f t="shared" ref="L1083" si="206">ROUNDUP(PI()*((K1083/2)*(K1083/2)),2)</f>
        <v>113.10000000000001</v>
      </c>
      <c r="M1083" s="139"/>
      <c r="N1083" s="139"/>
      <c r="O1083" s="18"/>
      <c r="P1083" s="18"/>
      <c r="Q1083" s="18"/>
      <c r="R1083" s="17" t="s">
        <v>1333</v>
      </c>
      <c r="S1083" s="17" t="s">
        <v>2439</v>
      </c>
      <c r="T1083" s="17"/>
      <c r="U1083" s="32" t="s">
        <v>794</v>
      </c>
      <c r="V1083" s="17" t="s">
        <v>1739</v>
      </c>
      <c r="W1083" s="17" t="s">
        <v>547</v>
      </c>
      <c r="X1083" s="17" t="str">
        <f t="shared" ref="X1083" si="207">IF(Y1083="","",CONCATENATE(Y1083,"  ",Z1083,"  ",AA1083,"  ",AB1083,"  ",AC1083,"  ",AD1083,"  ",AE1083,"  ",AF1083,"  ",AG1083,"  ",AH1083,"  ",AI1083,"  ",AJ1083,"  ",AK1083,"  ",AL1083,"  ",AM1083,"  ",AN1083,"  ",AO1083,"  ",AP1083,"  ",AQ1083))</f>
        <v xml:space="preserve">X-TL-101  X-TL-107  X-TL-116  X-TL-123  X-TN-135  X-TN-140  X-TN-141  X-TN-142  X-TN-151  X-TN-152  X-TN-153                </v>
      </c>
      <c r="Y1083" s="17" t="s">
        <v>1809</v>
      </c>
      <c r="Z1083" s="17" t="s">
        <v>2012</v>
      </c>
      <c r="AA1083" s="17" t="s">
        <v>1992</v>
      </c>
      <c r="AB1083" s="17" t="s">
        <v>1993</v>
      </c>
      <c r="AC1083" s="17" t="s">
        <v>1898</v>
      </c>
      <c r="AD1083" s="17" t="s">
        <v>1900</v>
      </c>
      <c r="AE1083" s="17" t="s">
        <v>1901</v>
      </c>
      <c r="AF1083" s="17" t="s">
        <v>1893</v>
      </c>
      <c r="AG1083" s="17" t="s">
        <v>1894</v>
      </c>
      <c r="AH1083" s="17" t="s">
        <v>1895</v>
      </c>
      <c r="AI1083" s="17" t="s">
        <v>1868</v>
      </c>
      <c r="AJ1083" s="17"/>
      <c r="AK1083" s="17"/>
      <c r="AL1083" s="17"/>
      <c r="AM1083" s="17"/>
      <c r="AN1083" s="17"/>
      <c r="AO1083" s="17"/>
      <c r="AP1083" s="17"/>
      <c r="AQ1083" s="17"/>
      <c r="AR1083" s="40" t="s">
        <v>670</v>
      </c>
      <c r="AS1083" s="3">
        <v>191018</v>
      </c>
      <c r="AT1083" s="33" t="s">
        <v>808</v>
      </c>
      <c r="AU1083" s="44" t="s">
        <v>2445</v>
      </c>
      <c r="AV1083" s="45" t="s">
        <v>1061</v>
      </c>
      <c r="AW1083" s="44" t="str">
        <f t="shared" ref="AW1083" si="208">IF(AT1083="","",CONCATENATE(AT1083,"-",AU1083,"-",AV1083))</f>
        <v>K-FC1PIT237-01</v>
      </c>
      <c r="AX1083" s="33" t="s">
        <v>790</v>
      </c>
      <c r="AZ1083" s="81" t="str">
        <f t="shared" ref="AZ1083" si="209">IF(F1083="","",CONCATENATE(E1083," ",F1083," ",G1083,"-",H1083,"㎟","-",D1083))</f>
        <v>0.6/1kV FR-CVV-I/C AMS 1P-1.5㎟-S</v>
      </c>
    </row>
    <row r="1084" spans="1:52" ht="25" hidden="1" customHeight="1">
      <c r="A1084" s="60" t="str">
        <f t="shared" si="188"/>
        <v>X</v>
      </c>
      <c r="B1084" s="60" t="e">
        <f t="shared" si="186"/>
        <v>#REF!</v>
      </c>
      <c r="C1084" s="55" t="str">
        <f t="shared" si="191"/>
        <v>K-FC1GD241-01</v>
      </c>
      <c r="D1084" s="18" t="s">
        <v>802</v>
      </c>
      <c r="E1084" s="52" t="s">
        <v>106</v>
      </c>
      <c r="F1084" s="20" t="s">
        <v>772</v>
      </c>
      <c r="G1084" s="17" t="s">
        <v>564</v>
      </c>
      <c r="H1084" s="18">
        <v>1.5</v>
      </c>
      <c r="I1084" s="18"/>
      <c r="J1084" s="18">
        <v>125</v>
      </c>
      <c r="K1084" s="56">
        <f t="shared" si="192"/>
        <v>12.5</v>
      </c>
      <c r="L1084" s="56">
        <f t="shared" si="194"/>
        <v>122.72</v>
      </c>
      <c r="M1084" s="138" t="s">
        <v>1532</v>
      </c>
      <c r="N1084" s="138">
        <v>11</v>
      </c>
      <c r="O1084" s="18"/>
      <c r="P1084" s="18"/>
      <c r="Q1084" s="18"/>
      <c r="R1084" s="17" t="s">
        <v>1333</v>
      </c>
      <c r="S1084" s="17" t="s">
        <v>2522</v>
      </c>
      <c r="T1084" s="17"/>
      <c r="U1084" s="32" t="s">
        <v>794</v>
      </c>
      <c r="V1084" s="17" t="s">
        <v>1038</v>
      </c>
      <c r="W1084" s="17" t="s">
        <v>565</v>
      </c>
      <c r="X1084" s="17" t="str">
        <f t="shared" si="189"/>
        <v xml:space="preserve">X-TL-101  X-TL-107  X-TL-116  X-TL-123  X-TN-135  X-TN-140  X-TN-141  X-TN-142  X-TN-151  X-TN-152  X-TN-153  X-TL-154              </v>
      </c>
      <c r="Y1084" s="17" t="s">
        <v>1809</v>
      </c>
      <c r="Z1084" s="17" t="s">
        <v>2012</v>
      </c>
      <c r="AA1084" s="17" t="s">
        <v>1992</v>
      </c>
      <c r="AB1084" s="17" t="s">
        <v>1993</v>
      </c>
      <c r="AC1084" s="17" t="s">
        <v>1994</v>
      </c>
      <c r="AD1084" s="17" t="s">
        <v>1995</v>
      </c>
      <c r="AE1084" s="17" t="s">
        <v>1996</v>
      </c>
      <c r="AF1084" s="17" t="s">
        <v>1988</v>
      </c>
      <c r="AG1084" s="17" t="s">
        <v>1989</v>
      </c>
      <c r="AH1084" s="17" t="s">
        <v>1990</v>
      </c>
      <c r="AI1084" s="17" t="s">
        <v>1991</v>
      </c>
      <c r="AJ1084" s="17" t="s">
        <v>2407</v>
      </c>
      <c r="AK1084" s="17"/>
      <c r="AL1084" s="17"/>
      <c r="AM1084" s="17"/>
      <c r="AN1084" s="17"/>
      <c r="AO1084" s="17"/>
      <c r="AP1084" s="17"/>
      <c r="AQ1084" s="17"/>
      <c r="AR1084" s="40" t="s">
        <v>671</v>
      </c>
      <c r="AS1084" s="3">
        <v>191018</v>
      </c>
      <c r="AT1084" s="33" t="s">
        <v>808</v>
      </c>
      <c r="AU1084" s="44" t="s">
        <v>2523</v>
      </c>
      <c r="AV1084" s="45" t="s">
        <v>1061</v>
      </c>
      <c r="AW1084" s="44" t="str">
        <f t="shared" si="185"/>
        <v>K-FC1GD241-01</v>
      </c>
      <c r="AX1084" s="33" t="s">
        <v>790</v>
      </c>
      <c r="AZ1084" s="81" t="str">
        <f t="shared" si="190"/>
        <v>0.6/1kV FR-CVV-I/C AMS 1T-1.5㎟-S</v>
      </c>
    </row>
    <row r="1085" spans="1:52" ht="25" hidden="1" customHeight="1">
      <c r="A1085" s="60" t="str">
        <f t="shared" ref="A1085" si="210">IFERROR(IF(MATCH($A$18,Y1085:AQ1085,0),"O","X"),"X")</f>
        <v>X</v>
      </c>
      <c r="B1085" s="60" t="e">
        <f t="shared" si="186"/>
        <v>#REF!</v>
      </c>
      <c r="C1085" s="55" t="str">
        <f t="shared" si="191"/>
        <v>K-FC1PIT247-01</v>
      </c>
      <c r="D1085" s="18" t="s">
        <v>802</v>
      </c>
      <c r="E1085" s="52" t="s">
        <v>106</v>
      </c>
      <c r="F1085" s="20" t="s">
        <v>772</v>
      </c>
      <c r="G1085" s="17" t="s">
        <v>2436</v>
      </c>
      <c r="H1085" s="18">
        <v>1.5</v>
      </c>
      <c r="I1085" s="18"/>
      <c r="J1085" s="18">
        <v>125</v>
      </c>
      <c r="K1085" s="56">
        <f t="shared" si="192"/>
        <v>12</v>
      </c>
      <c r="L1085" s="56">
        <f t="shared" ref="L1085" si="211">ROUNDUP(PI()*((K1085/2)*(K1085/2)),2)</f>
        <v>113.10000000000001</v>
      </c>
      <c r="M1085" s="139"/>
      <c r="N1085" s="139"/>
      <c r="O1085" s="18"/>
      <c r="P1085" s="18"/>
      <c r="Q1085" s="18"/>
      <c r="R1085" s="17" t="s">
        <v>1333</v>
      </c>
      <c r="S1085" s="17" t="s">
        <v>2440</v>
      </c>
      <c r="T1085" s="17"/>
      <c r="U1085" s="32" t="s">
        <v>794</v>
      </c>
      <c r="V1085" s="17" t="s">
        <v>1739</v>
      </c>
      <c r="W1085" s="17" t="s">
        <v>547</v>
      </c>
      <c r="X1085" s="17" t="str">
        <f t="shared" ref="X1085" si="212">IF(Y1085="","",CONCATENATE(Y1085,"  ",Z1085,"  ",AA1085,"  ",AB1085,"  ",AC1085,"  ",AD1085,"  ",AE1085,"  ",AF1085,"  ",AG1085,"  ",AH1085,"  ",AI1085,"  ",AJ1085,"  ",AK1085,"  ",AL1085,"  ",AM1085,"  ",AN1085,"  ",AO1085,"  ",AP1085,"  ",AQ1085))</f>
        <v xml:space="preserve">X-TL-101  X-TL-107  X-TL-116  X-TL-123  X-TN-135  X-TN-140  X-TN-141  X-TN-142  X-TN-151  X-TN-152  X-TN-153                </v>
      </c>
      <c r="Y1085" s="17" t="s">
        <v>1809</v>
      </c>
      <c r="Z1085" s="17" t="s">
        <v>2012</v>
      </c>
      <c r="AA1085" s="17" t="s">
        <v>1992</v>
      </c>
      <c r="AB1085" s="17" t="s">
        <v>1993</v>
      </c>
      <c r="AC1085" s="17" t="s">
        <v>1898</v>
      </c>
      <c r="AD1085" s="17" t="s">
        <v>1900</v>
      </c>
      <c r="AE1085" s="17" t="s">
        <v>1901</v>
      </c>
      <c r="AF1085" s="17" t="s">
        <v>1893</v>
      </c>
      <c r="AG1085" s="17" t="s">
        <v>1894</v>
      </c>
      <c r="AH1085" s="17" t="s">
        <v>1895</v>
      </c>
      <c r="AI1085" s="17" t="s">
        <v>1868</v>
      </c>
      <c r="AJ1085" s="17"/>
      <c r="AK1085" s="17"/>
      <c r="AL1085" s="17"/>
      <c r="AM1085" s="17"/>
      <c r="AN1085" s="17"/>
      <c r="AO1085" s="17"/>
      <c r="AP1085" s="17"/>
      <c r="AQ1085" s="17"/>
      <c r="AR1085" s="40" t="s">
        <v>671</v>
      </c>
      <c r="AS1085" s="3">
        <v>191018</v>
      </c>
      <c r="AT1085" s="33" t="s">
        <v>808</v>
      </c>
      <c r="AU1085" s="44" t="s">
        <v>2446</v>
      </c>
      <c r="AV1085" s="45" t="s">
        <v>1061</v>
      </c>
      <c r="AW1085" s="44" t="str">
        <f t="shared" ref="AW1085" si="213">IF(AT1085="","",CONCATENATE(AT1085,"-",AU1085,"-",AV1085))</f>
        <v>K-FC1PIT247-01</v>
      </c>
      <c r="AX1085" s="33" t="s">
        <v>790</v>
      </c>
      <c r="AZ1085" s="81" t="str">
        <f t="shared" ref="AZ1085" si="214">IF(F1085="","",CONCATENATE(E1085," ",F1085," ",G1085,"-",H1085,"㎟","-",D1085))</f>
        <v>0.6/1kV FR-CVV-I/C AMS 1P-1.5㎟-S</v>
      </c>
    </row>
    <row r="1086" spans="1:52" ht="25" hidden="1" customHeight="1">
      <c r="A1086" s="60" t="str">
        <f t="shared" si="188"/>
        <v>X</v>
      </c>
      <c r="B1086" s="60" t="e">
        <f t="shared" si="186"/>
        <v>#REF!</v>
      </c>
      <c r="C1086" s="55" t="str">
        <f t="shared" si="191"/>
        <v>K-FC1GD251-01</v>
      </c>
      <c r="D1086" s="18" t="s">
        <v>802</v>
      </c>
      <c r="E1086" s="52" t="s">
        <v>34</v>
      </c>
      <c r="F1086" s="20" t="s">
        <v>772</v>
      </c>
      <c r="G1086" s="17" t="s">
        <v>562</v>
      </c>
      <c r="H1086" s="18">
        <v>1.5</v>
      </c>
      <c r="I1086" s="18"/>
      <c r="J1086" s="18">
        <v>132</v>
      </c>
      <c r="K1086" s="56">
        <f t="shared" si="192"/>
        <v>12.5</v>
      </c>
      <c r="L1086" s="56">
        <f t="shared" si="194"/>
        <v>122.72</v>
      </c>
      <c r="M1086" s="138" t="s">
        <v>1533</v>
      </c>
      <c r="N1086" s="138">
        <v>16</v>
      </c>
      <c r="O1086" s="18"/>
      <c r="P1086" s="18"/>
      <c r="Q1086" s="18"/>
      <c r="R1086" s="17" t="s">
        <v>1333</v>
      </c>
      <c r="S1086" s="17" t="s">
        <v>2524</v>
      </c>
      <c r="T1086" s="17"/>
      <c r="U1086" s="32" t="s">
        <v>794</v>
      </c>
      <c r="V1086" s="17" t="s">
        <v>1038</v>
      </c>
      <c r="W1086" s="17" t="s">
        <v>563</v>
      </c>
      <c r="X1086" s="17" t="str">
        <f t="shared" si="189"/>
        <v xml:space="preserve">X-TL-101  X-TL-107  X-TL-116  X-TL-123  X-TN-135  X-TN-140  X-TN-141  X-TN-142  X-TN-151  X-TN-152  X-TN-153  X-TL-154              </v>
      </c>
      <c r="Y1086" s="17" t="s">
        <v>1809</v>
      </c>
      <c r="Z1086" s="17" t="s">
        <v>2012</v>
      </c>
      <c r="AA1086" s="17" t="s">
        <v>1992</v>
      </c>
      <c r="AB1086" s="17" t="s">
        <v>1993</v>
      </c>
      <c r="AC1086" s="17" t="s">
        <v>1994</v>
      </c>
      <c r="AD1086" s="17" t="s">
        <v>1995</v>
      </c>
      <c r="AE1086" s="17" t="s">
        <v>1996</v>
      </c>
      <c r="AF1086" s="17" t="s">
        <v>1988</v>
      </c>
      <c r="AG1086" s="17" t="s">
        <v>1989</v>
      </c>
      <c r="AH1086" s="17" t="s">
        <v>1990</v>
      </c>
      <c r="AI1086" s="17" t="s">
        <v>1991</v>
      </c>
      <c r="AJ1086" s="17" t="s">
        <v>2407</v>
      </c>
      <c r="AK1086" s="17"/>
      <c r="AL1086" s="17"/>
      <c r="AM1086" s="17"/>
      <c r="AN1086" s="17"/>
      <c r="AO1086" s="17"/>
      <c r="AP1086" s="17"/>
      <c r="AQ1086" s="17"/>
      <c r="AR1086" s="40" t="s">
        <v>672</v>
      </c>
      <c r="AS1086" s="3">
        <v>191018</v>
      </c>
      <c r="AT1086" s="33" t="s">
        <v>808</v>
      </c>
      <c r="AU1086" s="44" t="s">
        <v>2527</v>
      </c>
      <c r="AV1086" s="45" t="s">
        <v>1061</v>
      </c>
      <c r="AW1086" s="44" t="str">
        <f t="shared" si="185"/>
        <v>K-FC1GD251-01</v>
      </c>
      <c r="AX1086" s="33" t="s">
        <v>790</v>
      </c>
      <c r="AZ1086" s="81" t="str">
        <f t="shared" si="190"/>
        <v>0.6/1kV FR-CVV-I/C AMS 1T-1.5㎟-S</v>
      </c>
    </row>
    <row r="1087" spans="1:52" ht="25" hidden="1" customHeight="1">
      <c r="A1087" s="60" t="str">
        <f t="shared" ref="A1087:A1088" si="215">IFERROR(IF(MATCH($A$18,Y1087:AQ1087,0),"O","X"),"X")</f>
        <v>X</v>
      </c>
      <c r="B1087" s="60" t="e">
        <f t="shared" si="186"/>
        <v>#REF!</v>
      </c>
      <c r="C1087" s="55" t="str">
        <f t="shared" si="191"/>
        <v>K-FC1PIT257-01</v>
      </c>
      <c r="D1087" s="18" t="s">
        <v>802</v>
      </c>
      <c r="E1087" s="52" t="s">
        <v>34</v>
      </c>
      <c r="F1087" s="20" t="s">
        <v>772</v>
      </c>
      <c r="G1087" s="17" t="s">
        <v>2436</v>
      </c>
      <c r="H1087" s="18">
        <v>1.5</v>
      </c>
      <c r="I1087" s="18"/>
      <c r="J1087" s="18">
        <v>132</v>
      </c>
      <c r="K1087" s="56">
        <f t="shared" si="192"/>
        <v>12</v>
      </c>
      <c r="L1087" s="56">
        <f t="shared" ref="L1087:L1088" si="216">ROUNDUP(PI()*((K1087/2)*(K1087/2)),2)</f>
        <v>113.10000000000001</v>
      </c>
      <c r="M1087" s="139"/>
      <c r="N1087" s="139"/>
      <c r="O1087" s="18"/>
      <c r="P1087" s="18"/>
      <c r="Q1087" s="18"/>
      <c r="R1087" s="17" t="s">
        <v>1333</v>
      </c>
      <c r="S1087" s="17" t="s">
        <v>2441</v>
      </c>
      <c r="T1087" s="17"/>
      <c r="U1087" s="32" t="s">
        <v>794</v>
      </c>
      <c r="V1087" s="17" t="s">
        <v>1739</v>
      </c>
      <c r="W1087" s="17" t="s">
        <v>547</v>
      </c>
      <c r="X1087" s="17" t="str">
        <f t="shared" ref="X1087:X1088" si="217">IF(Y1087="","",CONCATENATE(Y1087,"  ",Z1087,"  ",AA1087,"  ",AB1087,"  ",AC1087,"  ",AD1087,"  ",AE1087,"  ",AF1087,"  ",AG1087,"  ",AH1087,"  ",AI1087,"  ",AJ1087,"  ",AK1087,"  ",AL1087,"  ",AM1087,"  ",AN1087,"  ",AO1087,"  ",AP1087,"  ",AQ1087))</f>
        <v xml:space="preserve">X-TL-101  X-TL-107  X-TL-116  X-TL-123  X-TN-135  X-TN-140  X-TN-141  X-TN-142  X-TN-151  X-TN-152  X-TN-153                </v>
      </c>
      <c r="Y1087" s="17" t="s">
        <v>1809</v>
      </c>
      <c r="Z1087" s="17" t="s">
        <v>2012</v>
      </c>
      <c r="AA1087" s="17" t="s">
        <v>1992</v>
      </c>
      <c r="AB1087" s="17" t="s">
        <v>1993</v>
      </c>
      <c r="AC1087" s="17" t="s">
        <v>1898</v>
      </c>
      <c r="AD1087" s="17" t="s">
        <v>1900</v>
      </c>
      <c r="AE1087" s="17" t="s">
        <v>1901</v>
      </c>
      <c r="AF1087" s="17" t="s">
        <v>1893</v>
      </c>
      <c r="AG1087" s="17" t="s">
        <v>1894</v>
      </c>
      <c r="AH1087" s="17" t="s">
        <v>1895</v>
      </c>
      <c r="AI1087" s="17" t="s">
        <v>1868</v>
      </c>
      <c r="AJ1087" s="17"/>
      <c r="AK1087" s="17"/>
      <c r="AL1087" s="17"/>
      <c r="AM1087" s="17"/>
      <c r="AN1087" s="17"/>
      <c r="AO1087" s="17"/>
      <c r="AP1087" s="17"/>
      <c r="AQ1087" s="17"/>
      <c r="AR1087" s="40" t="s">
        <v>672</v>
      </c>
      <c r="AS1087" s="3">
        <v>191018</v>
      </c>
      <c r="AT1087" s="33" t="s">
        <v>808</v>
      </c>
      <c r="AU1087" s="44" t="s">
        <v>2447</v>
      </c>
      <c r="AV1087" s="45" t="s">
        <v>1061</v>
      </c>
      <c r="AW1087" s="44" t="str">
        <f t="shared" ref="AW1087:AW1088" si="218">IF(AT1087="","",CONCATENATE(AT1087,"-",AU1087,"-",AV1087))</f>
        <v>K-FC1PIT257-01</v>
      </c>
      <c r="AX1087" s="33" t="s">
        <v>790</v>
      </c>
      <c r="AZ1087" s="81" t="str">
        <f t="shared" ref="AZ1087:AZ1088" si="219">IF(F1087="","",CONCATENATE(E1087," ",F1087," ",G1087,"-",H1087,"㎟","-",D1087))</f>
        <v>0.6/1kV FR-CVV-I/C AMS 1P-1.5㎟-S</v>
      </c>
    </row>
    <row r="1088" spans="1:52" ht="25" hidden="1" customHeight="1">
      <c r="A1088" s="60" t="str">
        <f t="shared" si="215"/>
        <v>X</v>
      </c>
      <c r="B1088" s="60" t="e">
        <f t="shared" si="186"/>
        <v>#REF!</v>
      </c>
      <c r="C1088" s="55" t="str">
        <f t="shared" si="191"/>
        <v>K-FC1GD261-01</v>
      </c>
      <c r="D1088" s="18" t="s">
        <v>802</v>
      </c>
      <c r="E1088" s="52" t="s">
        <v>106</v>
      </c>
      <c r="F1088" s="20" t="s">
        <v>772</v>
      </c>
      <c r="G1088" s="17" t="s">
        <v>564</v>
      </c>
      <c r="H1088" s="18">
        <v>1.5</v>
      </c>
      <c r="I1088" s="18"/>
      <c r="J1088" s="18">
        <v>150</v>
      </c>
      <c r="K1088" s="56">
        <f t="shared" si="192"/>
        <v>12.5</v>
      </c>
      <c r="L1088" s="56">
        <f t="shared" si="216"/>
        <v>122.72</v>
      </c>
      <c r="M1088" s="138" t="s">
        <v>1534</v>
      </c>
      <c r="N1088" s="138">
        <v>38</v>
      </c>
      <c r="O1088" s="18"/>
      <c r="P1088" s="18"/>
      <c r="Q1088" s="18"/>
      <c r="R1088" s="17" t="s">
        <v>1333</v>
      </c>
      <c r="S1088" s="17" t="s">
        <v>2525</v>
      </c>
      <c r="T1088" s="17"/>
      <c r="U1088" s="32" t="s">
        <v>794</v>
      </c>
      <c r="V1088" s="17" t="s">
        <v>1038</v>
      </c>
      <c r="W1088" s="17" t="s">
        <v>565</v>
      </c>
      <c r="X1088" s="17" t="str">
        <f t="shared" si="217"/>
        <v xml:space="preserve">X-TL-101  X-TL-107  X-TL-116  X-TL-123  X-TN-135  X-TN-140  X-TN-141  X-TN-142  X-TN-151  X-TN-152  X-TN-153  X-TL-154              </v>
      </c>
      <c r="Y1088" s="17" t="s">
        <v>1809</v>
      </c>
      <c r="Z1088" s="17" t="s">
        <v>2012</v>
      </c>
      <c r="AA1088" s="17" t="s">
        <v>1992</v>
      </c>
      <c r="AB1088" s="17" t="s">
        <v>1993</v>
      </c>
      <c r="AC1088" s="17" t="s">
        <v>1898</v>
      </c>
      <c r="AD1088" s="17" t="s">
        <v>1900</v>
      </c>
      <c r="AE1088" s="17" t="s">
        <v>1901</v>
      </c>
      <c r="AF1088" s="17" t="s">
        <v>1893</v>
      </c>
      <c r="AG1088" s="17" t="s">
        <v>1894</v>
      </c>
      <c r="AH1088" s="17" t="s">
        <v>1895</v>
      </c>
      <c r="AI1088" s="17" t="s">
        <v>1868</v>
      </c>
      <c r="AJ1088" s="17" t="s">
        <v>2407</v>
      </c>
      <c r="AK1088" s="17"/>
      <c r="AL1088" s="17"/>
      <c r="AM1088" s="17"/>
      <c r="AN1088" s="17"/>
      <c r="AO1088" s="17"/>
      <c r="AP1088" s="17"/>
      <c r="AQ1088" s="17"/>
      <c r="AR1088" s="40" t="s">
        <v>673</v>
      </c>
      <c r="AS1088" s="3">
        <v>191018</v>
      </c>
      <c r="AT1088" s="33" t="s">
        <v>808</v>
      </c>
      <c r="AU1088" s="44" t="s">
        <v>2528</v>
      </c>
      <c r="AV1088" s="45" t="s">
        <v>1061</v>
      </c>
      <c r="AW1088" s="44" t="str">
        <f t="shared" si="218"/>
        <v>K-FC1GD261-01</v>
      </c>
      <c r="AX1088" s="33" t="s">
        <v>790</v>
      </c>
      <c r="AZ1088" s="81" t="str">
        <f t="shared" si="219"/>
        <v>0.6/1kV FR-CVV-I/C AMS 1T-1.5㎟-S</v>
      </c>
    </row>
    <row r="1089" spans="1:52" ht="25" hidden="1" customHeight="1">
      <c r="A1089" s="60" t="str">
        <f t="shared" si="188"/>
        <v>X</v>
      </c>
      <c r="B1089" s="60" t="e">
        <f t="shared" si="186"/>
        <v>#REF!</v>
      </c>
      <c r="C1089" s="55" t="str">
        <f t="shared" si="191"/>
        <v>K-FC1PIT267-01</v>
      </c>
      <c r="D1089" s="18" t="s">
        <v>802</v>
      </c>
      <c r="E1089" s="52" t="s">
        <v>106</v>
      </c>
      <c r="F1089" s="20" t="s">
        <v>772</v>
      </c>
      <c r="G1089" s="17" t="s">
        <v>2436</v>
      </c>
      <c r="H1089" s="18">
        <v>1.5</v>
      </c>
      <c r="I1089" s="18"/>
      <c r="J1089" s="18">
        <v>150</v>
      </c>
      <c r="K1089" s="56">
        <f t="shared" si="192"/>
        <v>12</v>
      </c>
      <c r="L1089" s="56">
        <f t="shared" si="194"/>
        <v>113.10000000000001</v>
      </c>
      <c r="M1089" s="139"/>
      <c r="N1089" s="139"/>
      <c r="O1089" s="18"/>
      <c r="P1089" s="18"/>
      <c r="Q1089" s="18"/>
      <c r="R1089" s="17" t="s">
        <v>1333</v>
      </c>
      <c r="S1089" s="17" t="s">
        <v>2442</v>
      </c>
      <c r="T1089" s="17"/>
      <c r="U1089" s="32" t="s">
        <v>794</v>
      </c>
      <c r="V1089" s="17" t="s">
        <v>1739</v>
      </c>
      <c r="W1089" s="17" t="s">
        <v>547</v>
      </c>
      <c r="X1089" s="17" t="str">
        <f t="shared" si="189"/>
        <v xml:space="preserve">X-TL-101  X-TL-107  X-TL-116  X-TL-123  X-TN-135  X-TN-140  X-TN-141  X-TN-142  X-TN-151  X-TN-152  X-TN-153                </v>
      </c>
      <c r="Y1089" s="17" t="s">
        <v>1809</v>
      </c>
      <c r="Z1089" s="17" t="s">
        <v>2012</v>
      </c>
      <c r="AA1089" s="17" t="s">
        <v>1992</v>
      </c>
      <c r="AB1089" s="17" t="s">
        <v>1993</v>
      </c>
      <c r="AC1089" s="17" t="s">
        <v>1994</v>
      </c>
      <c r="AD1089" s="17" t="s">
        <v>1995</v>
      </c>
      <c r="AE1089" s="17" t="s">
        <v>1996</v>
      </c>
      <c r="AF1089" s="17" t="s">
        <v>1988</v>
      </c>
      <c r="AG1089" s="17" t="s">
        <v>1989</v>
      </c>
      <c r="AH1089" s="17" t="s">
        <v>1990</v>
      </c>
      <c r="AI1089" s="17" t="s">
        <v>1991</v>
      </c>
      <c r="AJ1089" s="17"/>
      <c r="AK1089" s="17"/>
      <c r="AL1089" s="17"/>
      <c r="AM1089" s="17"/>
      <c r="AN1089" s="17"/>
      <c r="AO1089" s="17"/>
      <c r="AP1089" s="17"/>
      <c r="AQ1089" s="17"/>
      <c r="AR1089" s="40" t="s">
        <v>673</v>
      </c>
      <c r="AS1089" s="3">
        <v>191018</v>
      </c>
      <c r="AT1089" s="33" t="s">
        <v>808</v>
      </c>
      <c r="AU1089" s="44" t="s">
        <v>2448</v>
      </c>
      <c r="AV1089" s="45" t="s">
        <v>1061</v>
      </c>
      <c r="AW1089" s="44" t="str">
        <f t="shared" si="185"/>
        <v>K-FC1PIT267-01</v>
      </c>
      <c r="AX1089" s="33" t="s">
        <v>790</v>
      </c>
      <c r="AZ1089" s="81" t="str">
        <f t="shared" si="190"/>
        <v>0.6/1kV FR-CVV-I/C AMS 1P-1.5㎟-S</v>
      </c>
    </row>
    <row r="1090" spans="1:52" ht="25" hidden="1" customHeight="1">
      <c r="A1090" s="60" t="str">
        <f t="shared" ref="A1090" si="220">IFERROR(IF(MATCH($A$18,Y1090:AQ1090,0),"O","X"),"X")</f>
        <v>X</v>
      </c>
      <c r="B1090" s="60" t="e">
        <f t="shared" si="186"/>
        <v>#REF!</v>
      </c>
      <c r="C1090" s="55" t="str">
        <f t="shared" si="191"/>
        <v>K-FC1GD271-01</v>
      </c>
      <c r="D1090" s="18" t="s">
        <v>802</v>
      </c>
      <c r="E1090" s="52" t="s">
        <v>34</v>
      </c>
      <c r="F1090" s="20" t="s">
        <v>772</v>
      </c>
      <c r="G1090" s="17" t="s">
        <v>564</v>
      </c>
      <c r="H1090" s="18">
        <v>1.5</v>
      </c>
      <c r="I1090" s="18"/>
      <c r="J1090" s="18">
        <v>157</v>
      </c>
      <c r="K1090" s="56">
        <f t="shared" si="192"/>
        <v>12.5</v>
      </c>
      <c r="L1090" s="56">
        <f t="shared" ref="L1090" si="221">ROUNDUP(PI()*((K1090/2)*(K1090/2)),2)</f>
        <v>122.72</v>
      </c>
      <c r="M1090" s="138" t="s">
        <v>1535</v>
      </c>
      <c r="N1090" s="138">
        <v>45</v>
      </c>
      <c r="O1090" s="18"/>
      <c r="P1090" s="18"/>
      <c r="Q1090" s="18"/>
      <c r="R1090" s="17" t="s">
        <v>1333</v>
      </c>
      <c r="S1090" s="17" t="s">
        <v>2526</v>
      </c>
      <c r="T1090" s="17"/>
      <c r="U1090" s="32" t="s">
        <v>794</v>
      </c>
      <c r="V1090" s="17" t="s">
        <v>1038</v>
      </c>
      <c r="W1090" s="17" t="s">
        <v>565</v>
      </c>
      <c r="X1090" s="17" t="str">
        <f t="shared" ref="X1090" si="222">IF(Y1090="","",CONCATENATE(Y1090,"  ",Z1090,"  ",AA1090,"  ",AB1090,"  ",AC1090,"  ",AD1090,"  ",AE1090,"  ",AF1090,"  ",AG1090,"  ",AH1090,"  ",AI1090,"  ",AJ1090,"  ",AK1090,"  ",AL1090,"  ",AM1090,"  ",AN1090,"  ",AO1090,"  ",AP1090,"  ",AQ1090))</f>
        <v xml:space="preserve">X-TL-101  X-TL-107  X-TL-116  X-TL-123  X-TN-135  X-TN-140  X-TN-141  X-TN-142  X-TN-151  X-TN-152  X-TN-153  X-TL-154              </v>
      </c>
      <c r="Y1090" s="17" t="s">
        <v>1809</v>
      </c>
      <c r="Z1090" s="17" t="s">
        <v>2012</v>
      </c>
      <c r="AA1090" s="17" t="s">
        <v>1992</v>
      </c>
      <c r="AB1090" s="17" t="s">
        <v>1993</v>
      </c>
      <c r="AC1090" s="17" t="s">
        <v>1898</v>
      </c>
      <c r="AD1090" s="17" t="s">
        <v>1900</v>
      </c>
      <c r="AE1090" s="17" t="s">
        <v>1901</v>
      </c>
      <c r="AF1090" s="17" t="s">
        <v>1893</v>
      </c>
      <c r="AG1090" s="17" t="s">
        <v>1894</v>
      </c>
      <c r="AH1090" s="17" t="s">
        <v>1895</v>
      </c>
      <c r="AI1090" s="17" t="s">
        <v>1868</v>
      </c>
      <c r="AJ1090" s="17" t="s">
        <v>2407</v>
      </c>
      <c r="AK1090" s="17"/>
      <c r="AL1090" s="17"/>
      <c r="AM1090" s="17"/>
      <c r="AN1090" s="17"/>
      <c r="AO1090" s="17"/>
      <c r="AP1090" s="17"/>
      <c r="AQ1090" s="17"/>
      <c r="AR1090" s="40" t="s">
        <v>674</v>
      </c>
      <c r="AS1090" s="3">
        <v>191018</v>
      </c>
      <c r="AT1090" s="33" t="s">
        <v>808</v>
      </c>
      <c r="AU1090" s="44" t="s">
        <v>2529</v>
      </c>
      <c r="AV1090" s="45" t="s">
        <v>1061</v>
      </c>
      <c r="AW1090" s="44" t="str">
        <f t="shared" ref="AW1090" si="223">IF(AT1090="","",CONCATENATE(AT1090,"-",AU1090,"-",AV1090))</f>
        <v>K-FC1GD271-01</v>
      </c>
      <c r="AX1090" s="33" t="s">
        <v>790</v>
      </c>
      <c r="AZ1090" s="81" t="str">
        <f t="shared" ref="AZ1090" si="224">IF(F1090="","",CONCATENATE(E1090," ",F1090," ",G1090,"-",H1090,"㎟","-",D1090))</f>
        <v>0.6/1kV FR-CVV-I/C AMS 1T-1.5㎟-S</v>
      </c>
    </row>
    <row r="1091" spans="1:52" ht="25" hidden="1" customHeight="1">
      <c r="A1091" s="60" t="str">
        <f t="shared" si="188"/>
        <v>X</v>
      </c>
      <c r="B1091" s="60" t="e">
        <f t="shared" si="186"/>
        <v>#REF!</v>
      </c>
      <c r="C1091" s="55" t="str">
        <f t="shared" si="191"/>
        <v>K-FC1PIT277-01</v>
      </c>
      <c r="D1091" s="18" t="s">
        <v>802</v>
      </c>
      <c r="E1091" s="52" t="s">
        <v>34</v>
      </c>
      <c r="F1091" s="20" t="s">
        <v>772</v>
      </c>
      <c r="G1091" s="17" t="s">
        <v>2436</v>
      </c>
      <c r="H1091" s="18">
        <v>1.5</v>
      </c>
      <c r="I1091" s="18"/>
      <c r="J1091" s="18">
        <v>157</v>
      </c>
      <c r="K1091" s="56">
        <f t="shared" si="192"/>
        <v>12</v>
      </c>
      <c r="L1091" s="56">
        <f t="shared" si="194"/>
        <v>113.10000000000001</v>
      </c>
      <c r="M1091" s="139"/>
      <c r="N1091" s="139"/>
      <c r="O1091" s="18"/>
      <c r="P1091" s="18"/>
      <c r="Q1091" s="18"/>
      <c r="R1091" s="17" t="s">
        <v>1333</v>
      </c>
      <c r="S1091" s="17" t="s">
        <v>2443</v>
      </c>
      <c r="T1091" s="17"/>
      <c r="U1091" s="32" t="s">
        <v>794</v>
      </c>
      <c r="V1091" s="17" t="s">
        <v>1739</v>
      </c>
      <c r="W1091" s="17" t="s">
        <v>547</v>
      </c>
      <c r="X1091" s="17" t="str">
        <f t="shared" si="189"/>
        <v xml:space="preserve">X-TL-101  X-TL-107  X-TL-116  X-TL-123  X-TN-135  X-TN-140  X-TN-141  X-TN-142  X-TN-151  X-TN-152  X-TN-153                </v>
      </c>
      <c r="Y1091" s="17" t="s">
        <v>1809</v>
      </c>
      <c r="Z1091" s="17" t="s">
        <v>2012</v>
      </c>
      <c r="AA1091" s="17" t="s">
        <v>1992</v>
      </c>
      <c r="AB1091" s="17" t="s">
        <v>1993</v>
      </c>
      <c r="AC1091" s="17" t="s">
        <v>1994</v>
      </c>
      <c r="AD1091" s="17" t="s">
        <v>1995</v>
      </c>
      <c r="AE1091" s="17" t="s">
        <v>1996</v>
      </c>
      <c r="AF1091" s="17" t="s">
        <v>1988</v>
      </c>
      <c r="AG1091" s="17" t="s">
        <v>1989</v>
      </c>
      <c r="AH1091" s="17" t="s">
        <v>1990</v>
      </c>
      <c r="AI1091" s="17" t="s">
        <v>1991</v>
      </c>
      <c r="AJ1091" s="17"/>
      <c r="AK1091" s="17"/>
      <c r="AL1091" s="17"/>
      <c r="AM1091" s="17"/>
      <c r="AN1091" s="17"/>
      <c r="AO1091" s="17"/>
      <c r="AP1091" s="17"/>
      <c r="AQ1091" s="17"/>
      <c r="AR1091" s="40" t="s">
        <v>674</v>
      </c>
      <c r="AS1091" s="3">
        <v>191018</v>
      </c>
      <c r="AT1091" s="33" t="s">
        <v>808</v>
      </c>
      <c r="AU1091" s="44" t="s">
        <v>2449</v>
      </c>
      <c r="AV1091" s="45" t="s">
        <v>1061</v>
      </c>
      <c r="AW1091" s="44" t="str">
        <f t="shared" si="185"/>
        <v>K-FC1PIT277-01</v>
      </c>
      <c r="AX1091" s="33" t="s">
        <v>790</v>
      </c>
      <c r="AZ1091" s="81" t="str">
        <f t="shared" si="190"/>
        <v>0.6/1kV FR-CVV-I/C AMS 1P-1.5㎟-S</v>
      </c>
    </row>
    <row r="1092" spans="1:52" ht="25" hidden="1" customHeight="1">
      <c r="A1092" s="60" t="str">
        <f t="shared" si="188"/>
        <v>X</v>
      </c>
      <c r="B1092" s="60" t="e">
        <f t="shared" si="186"/>
        <v>#REF!</v>
      </c>
      <c r="C1092" s="55" t="str">
        <f t="shared" si="191"/>
        <v>K-FC1GD301-01</v>
      </c>
      <c r="D1092" s="18" t="s">
        <v>802</v>
      </c>
      <c r="E1092" s="52" t="s">
        <v>34</v>
      </c>
      <c r="F1092" s="20" t="s">
        <v>772</v>
      </c>
      <c r="G1092" s="17" t="s">
        <v>562</v>
      </c>
      <c r="H1092" s="18">
        <v>1.5</v>
      </c>
      <c r="I1092" s="18"/>
      <c r="J1092" s="18">
        <v>80</v>
      </c>
      <c r="K1092" s="56">
        <f t="shared" si="192"/>
        <v>12.5</v>
      </c>
      <c r="L1092" s="56">
        <f t="shared" si="194"/>
        <v>122.72</v>
      </c>
      <c r="M1092" s="18" t="s">
        <v>1536</v>
      </c>
      <c r="N1092" s="18">
        <v>13</v>
      </c>
      <c r="O1092" s="18"/>
      <c r="P1092" s="18"/>
      <c r="Q1092" s="18"/>
      <c r="R1092" s="17" t="s">
        <v>1333</v>
      </c>
      <c r="S1092" s="17" t="s">
        <v>2530</v>
      </c>
      <c r="T1092" s="17"/>
      <c r="U1092" s="32" t="s">
        <v>794</v>
      </c>
      <c r="V1092" s="17" t="s">
        <v>1038</v>
      </c>
      <c r="W1092" s="17" t="s">
        <v>565</v>
      </c>
      <c r="X1092" s="17" t="str">
        <f t="shared" si="189"/>
        <v xml:space="preserve">X-TL-101  X-TL-107  X-TL-116  X-TL-123  X-TN-135  X-TN-140  X-TN-141  X-TN-142  X-TN-151  X-TN-152  X-TN-153  X-TL-154              </v>
      </c>
      <c r="Y1092" s="17" t="s">
        <v>1809</v>
      </c>
      <c r="Z1092" s="17" t="s">
        <v>2012</v>
      </c>
      <c r="AA1092" s="17" t="s">
        <v>1992</v>
      </c>
      <c r="AB1092" s="17" t="s">
        <v>1993</v>
      </c>
      <c r="AC1092" s="17" t="s">
        <v>1994</v>
      </c>
      <c r="AD1092" s="17" t="s">
        <v>1995</v>
      </c>
      <c r="AE1092" s="17" t="s">
        <v>1996</v>
      </c>
      <c r="AF1092" s="17" t="s">
        <v>1988</v>
      </c>
      <c r="AG1092" s="17" t="s">
        <v>1989</v>
      </c>
      <c r="AH1092" s="17" t="s">
        <v>1990</v>
      </c>
      <c r="AI1092" s="17" t="s">
        <v>1991</v>
      </c>
      <c r="AJ1092" s="17" t="s">
        <v>2407</v>
      </c>
      <c r="AK1092" s="17"/>
      <c r="AL1092" s="17"/>
      <c r="AM1092" s="17"/>
      <c r="AN1092" s="17"/>
      <c r="AO1092" s="17"/>
      <c r="AP1092" s="17"/>
      <c r="AQ1092" s="17"/>
      <c r="AR1092" s="40" t="s">
        <v>675</v>
      </c>
      <c r="AS1092" s="3">
        <v>190822</v>
      </c>
      <c r="AT1092" s="33" t="s">
        <v>808</v>
      </c>
      <c r="AU1092" s="44" t="s">
        <v>2596</v>
      </c>
      <c r="AV1092" s="45" t="s">
        <v>1061</v>
      </c>
      <c r="AW1092" s="44" t="str">
        <f t="shared" si="185"/>
        <v>K-FC1GD301-01</v>
      </c>
      <c r="AX1092" s="33" t="s">
        <v>790</v>
      </c>
      <c r="AZ1092" s="81" t="str">
        <f t="shared" si="190"/>
        <v>0.6/1kV FR-CVV-I/C AMS 1T-1.5㎟-S</v>
      </c>
    </row>
    <row r="1093" spans="1:52" ht="25" hidden="1" customHeight="1">
      <c r="A1093" s="60" t="str">
        <f t="shared" si="188"/>
        <v>X</v>
      </c>
      <c r="B1093" s="60" t="e">
        <f t="shared" si="186"/>
        <v>#REF!</v>
      </c>
      <c r="C1093" s="55" t="str">
        <f t="shared" si="191"/>
        <v>K-FC1GD302-01</v>
      </c>
      <c r="D1093" s="18" t="s">
        <v>802</v>
      </c>
      <c r="E1093" s="52" t="s">
        <v>106</v>
      </c>
      <c r="F1093" s="20" t="s">
        <v>772</v>
      </c>
      <c r="G1093" s="17" t="s">
        <v>564</v>
      </c>
      <c r="H1093" s="18">
        <v>1.5</v>
      </c>
      <c r="I1093" s="18"/>
      <c r="J1093" s="18">
        <v>80</v>
      </c>
      <c r="K1093" s="56">
        <f t="shared" si="192"/>
        <v>12.5</v>
      </c>
      <c r="L1093" s="56">
        <f t="shared" si="194"/>
        <v>122.72</v>
      </c>
      <c r="M1093" s="18" t="s">
        <v>1537</v>
      </c>
      <c r="N1093" s="18">
        <v>13</v>
      </c>
      <c r="O1093" s="18"/>
      <c r="P1093" s="18"/>
      <c r="Q1093" s="18"/>
      <c r="R1093" s="17" t="s">
        <v>1333</v>
      </c>
      <c r="S1093" s="17" t="s">
        <v>2531</v>
      </c>
      <c r="T1093" s="17"/>
      <c r="U1093" s="32" t="s">
        <v>794</v>
      </c>
      <c r="V1093" s="17" t="s">
        <v>1038</v>
      </c>
      <c r="W1093" s="17" t="s">
        <v>565</v>
      </c>
      <c r="X1093" s="17" t="str">
        <f t="shared" si="189"/>
        <v xml:space="preserve">X-TL-101  X-TL-107  X-TL-116  X-TL-123  X-TN-135  X-TN-140  X-TN-141  X-TN-142  X-TN-151  X-TN-152  X-TN-153  X-TL-154              </v>
      </c>
      <c r="Y1093" s="17" t="s">
        <v>1809</v>
      </c>
      <c r="Z1093" s="17" t="s">
        <v>2012</v>
      </c>
      <c r="AA1093" s="17" t="s">
        <v>1992</v>
      </c>
      <c r="AB1093" s="17" t="s">
        <v>1993</v>
      </c>
      <c r="AC1093" s="17" t="s">
        <v>1994</v>
      </c>
      <c r="AD1093" s="17" t="s">
        <v>1995</v>
      </c>
      <c r="AE1093" s="17" t="s">
        <v>1996</v>
      </c>
      <c r="AF1093" s="17" t="s">
        <v>1988</v>
      </c>
      <c r="AG1093" s="17" t="s">
        <v>1989</v>
      </c>
      <c r="AH1093" s="17" t="s">
        <v>1990</v>
      </c>
      <c r="AI1093" s="17" t="s">
        <v>1991</v>
      </c>
      <c r="AJ1093" s="17" t="s">
        <v>2407</v>
      </c>
      <c r="AK1093" s="17"/>
      <c r="AL1093" s="17"/>
      <c r="AM1093" s="17"/>
      <c r="AN1093" s="17"/>
      <c r="AO1093" s="17"/>
      <c r="AP1093" s="17"/>
      <c r="AQ1093" s="17"/>
      <c r="AR1093" s="40" t="s">
        <v>676</v>
      </c>
      <c r="AS1093" s="3">
        <v>190822</v>
      </c>
      <c r="AT1093" s="33" t="s">
        <v>808</v>
      </c>
      <c r="AU1093" s="44" t="s">
        <v>2597</v>
      </c>
      <c r="AV1093" s="45" t="s">
        <v>1061</v>
      </c>
      <c r="AW1093" s="44" t="str">
        <f t="shared" si="185"/>
        <v>K-FC1GD302-01</v>
      </c>
      <c r="AX1093" s="33" t="s">
        <v>790</v>
      </c>
      <c r="AZ1093" s="81" t="str">
        <f t="shared" si="190"/>
        <v>0.6/1kV FR-CVV-I/C AMS 1T-1.5㎟-S</v>
      </c>
    </row>
    <row r="1094" spans="1:52" ht="25" hidden="1" customHeight="1">
      <c r="A1094" s="60" t="str">
        <f t="shared" si="188"/>
        <v>X</v>
      </c>
      <c r="B1094" s="60" t="e">
        <f t="shared" si="186"/>
        <v>#REF!</v>
      </c>
      <c r="C1094" s="55" t="str">
        <f t="shared" si="191"/>
        <v>K-FC1GD303-01</v>
      </c>
      <c r="D1094" s="18" t="s">
        <v>802</v>
      </c>
      <c r="E1094" s="52" t="s">
        <v>34</v>
      </c>
      <c r="F1094" s="20" t="s">
        <v>772</v>
      </c>
      <c r="G1094" s="17" t="s">
        <v>562</v>
      </c>
      <c r="H1094" s="18">
        <v>1.5</v>
      </c>
      <c r="I1094" s="18"/>
      <c r="J1094" s="18">
        <v>82</v>
      </c>
      <c r="K1094" s="56">
        <f t="shared" si="192"/>
        <v>12.5</v>
      </c>
      <c r="L1094" s="56">
        <f t="shared" si="194"/>
        <v>122.72</v>
      </c>
      <c r="M1094" s="18" t="s">
        <v>1538</v>
      </c>
      <c r="N1094" s="18">
        <v>13</v>
      </c>
      <c r="O1094" s="18"/>
      <c r="P1094" s="18"/>
      <c r="Q1094" s="18"/>
      <c r="R1094" s="17" t="s">
        <v>1333</v>
      </c>
      <c r="S1094" s="17" t="s">
        <v>2532</v>
      </c>
      <c r="T1094" s="17"/>
      <c r="U1094" s="32" t="s">
        <v>794</v>
      </c>
      <c r="V1094" s="17" t="s">
        <v>1038</v>
      </c>
      <c r="W1094" s="17" t="s">
        <v>565</v>
      </c>
      <c r="X1094" s="17" t="str">
        <f t="shared" si="189"/>
        <v xml:space="preserve">X-TL-101  X-TL-107  X-TL-116  X-TL-123  X-TN-135  X-TN-140  X-TN-141  X-TN-142  X-TN-151  X-TN-152  X-TN-153  X-TL-154              </v>
      </c>
      <c r="Y1094" s="17" t="s">
        <v>1809</v>
      </c>
      <c r="Z1094" s="17" t="s">
        <v>2012</v>
      </c>
      <c r="AA1094" s="17" t="s">
        <v>1992</v>
      </c>
      <c r="AB1094" s="17" t="s">
        <v>1993</v>
      </c>
      <c r="AC1094" s="17" t="s">
        <v>1994</v>
      </c>
      <c r="AD1094" s="17" t="s">
        <v>1995</v>
      </c>
      <c r="AE1094" s="17" t="s">
        <v>1996</v>
      </c>
      <c r="AF1094" s="17" t="s">
        <v>1988</v>
      </c>
      <c r="AG1094" s="17" t="s">
        <v>1989</v>
      </c>
      <c r="AH1094" s="17" t="s">
        <v>1990</v>
      </c>
      <c r="AI1094" s="17" t="s">
        <v>1991</v>
      </c>
      <c r="AJ1094" s="17" t="s">
        <v>2407</v>
      </c>
      <c r="AK1094" s="17"/>
      <c r="AL1094" s="17"/>
      <c r="AM1094" s="17"/>
      <c r="AN1094" s="17"/>
      <c r="AO1094" s="17"/>
      <c r="AP1094" s="17"/>
      <c r="AQ1094" s="17"/>
      <c r="AR1094" s="40" t="s">
        <v>677</v>
      </c>
      <c r="AS1094" s="3">
        <v>190822</v>
      </c>
      <c r="AT1094" s="33" t="s">
        <v>808</v>
      </c>
      <c r="AU1094" s="44" t="s">
        <v>2598</v>
      </c>
      <c r="AV1094" s="45" t="s">
        <v>1061</v>
      </c>
      <c r="AW1094" s="44" t="str">
        <f t="shared" si="185"/>
        <v>K-FC1GD303-01</v>
      </c>
      <c r="AX1094" s="33" t="s">
        <v>790</v>
      </c>
      <c r="AZ1094" s="81" t="str">
        <f t="shared" si="190"/>
        <v>0.6/1kV FR-CVV-I/C AMS 1T-1.5㎟-S</v>
      </c>
    </row>
    <row r="1095" spans="1:52" ht="25" hidden="1" customHeight="1">
      <c r="A1095" s="60" t="str">
        <f t="shared" si="188"/>
        <v>X</v>
      </c>
      <c r="B1095" s="60" t="e">
        <f t="shared" si="186"/>
        <v>#REF!</v>
      </c>
      <c r="C1095" s="55" t="str">
        <f t="shared" si="191"/>
        <v>K-FC1GD304-01</v>
      </c>
      <c r="D1095" s="18" t="s">
        <v>802</v>
      </c>
      <c r="E1095" s="52" t="s">
        <v>34</v>
      </c>
      <c r="F1095" s="20" t="s">
        <v>772</v>
      </c>
      <c r="G1095" s="17" t="s">
        <v>564</v>
      </c>
      <c r="H1095" s="18">
        <v>1.5</v>
      </c>
      <c r="I1095" s="18"/>
      <c r="J1095" s="18">
        <v>87</v>
      </c>
      <c r="K1095" s="56">
        <f t="shared" si="192"/>
        <v>12.5</v>
      </c>
      <c r="L1095" s="56">
        <f t="shared" si="194"/>
        <v>122.72</v>
      </c>
      <c r="M1095" s="18" t="s">
        <v>1539</v>
      </c>
      <c r="N1095" s="18">
        <v>13</v>
      </c>
      <c r="O1095" s="18"/>
      <c r="P1095" s="18"/>
      <c r="Q1095" s="18"/>
      <c r="R1095" s="17" t="s">
        <v>1333</v>
      </c>
      <c r="S1095" s="17" t="s">
        <v>2533</v>
      </c>
      <c r="T1095" s="17"/>
      <c r="U1095" s="32" t="s">
        <v>794</v>
      </c>
      <c r="V1095" s="17" t="s">
        <v>1038</v>
      </c>
      <c r="W1095" s="17" t="s">
        <v>563</v>
      </c>
      <c r="X1095" s="17" t="str">
        <f t="shared" si="189"/>
        <v xml:space="preserve">X-TL-101  X-TL-107  X-TL-116  X-TL-123  X-TN-135  X-TN-140  X-TN-141  X-TN-142  X-TN-151  X-TN-152  X-TN-153  X-TL-154              </v>
      </c>
      <c r="Y1095" s="17" t="s">
        <v>1809</v>
      </c>
      <c r="Z1095" s="17" t="s">
        <v>2012</v>
      </c>
      <c r="AA1095" s="17" t="s">
        <v>1992</v>
      </c>
      <c r="AB1095" s="17" t="s">
        <v>1993</v>
      </c>
      <c r="AC1095" s="17" t="s">
        <v>1994</v>
      </c>
      <c r="AD1095" s="17" t="s">
        <v>1995</v>
      </c>
      <c r="AE1095" s="17" t="s">
        <v>1996</v>
      </c>
      <c r="AF1095" s="17" t="s">
        <v>1988</v>
      </c>
      <c r="AG1095" s="17" t="s">
        <v>1989</v>
      </c>
      <c r="AH1095" s="17" t="s">
        <v>1990</v>
      </c>
      <c r="AI1095" s="17" t="s">
        <v>1991</v>
      </c>
      <c r="AJ1095" s="17" t="s">
        <v>2407</v>
      </c>
      <c r="AK1095" s="17"/>
      <c r="AL1095" s="17"/>
      <c r="AM1095" s="17"/>
      <c r="AN1095" s="17"/>
      <c r="AO1095" s="17"/>
      <c r="AP1095" s="17"/>
      <c r="AQ1095" s="17"/>
      <c r="AR1095" s="40" t="s">
        <v>678</v>
      </c>
      <c r="AS1095" s="3">
        <v>190822</v>
      </c>
      <c r="AT1095" s="33" t="s">
        <v>808</v>
      </c>
      <c r="AU1095" s="44" t="s">
        <v>2599</v>
      </c>
      <c r="AV1095" s="45" t="s">
        <v>1061</v>
      </c>
      <c r="AW1095" s="44" t="str">
        <f t="shared" si="185"/>
        <v>K-FC1GD304-01</v>
      </c>
      <c r="AX1095" s="33" t="s">
        <v>790</v>
      </c>
      <c r="AZ1095" s="81" t="str">
        <f t="shared" si="190"/>
        <v>0.6/1kV FR-CVV-I/C AMS 1T-1.5㎟-S</v>
      </c>
    </row>
    <row r="1096" spans="1:52" ht="25" hidden="1" customHeight="1">
      <c r="A1096" s="60" t="str">
        <f t="shared" si="188"/>
        <v>X</v>
      </c>
      <c r="B1096" s="60" t="e">
        <f t="shared" si="186"/>
        <v>#REF!</v>
      </c>
      <c r="C1096" s="55" t="str">
        <f t="shared" si="191"/>
        <v>K-FC1GD305-01</v>
      </c>
      <c r="D1096" s="18" t="s">
        <v>802</v>
      </c>
      <c r="E1096" s="52" t="s">
        <v>34</v>
      </c>
      <c r="F1096" s="20" t="s">
        <v>772</v>
      </c>
      <c r="G1096" s="17" t="s">
        <v>564</v>
      </c>
      <c r="H1096" s="18">
        <v>1.5</v>
      </c>
      <c r="I1096" s="18"/>
      <c r="J1096" s="18">
        <v>89</v>
      </c>
      <c r="K1096" s="56">
        <f t="shared" si="192"/>
        <v>12.5</v>
      </c>
      <c r="L1096" s="56">
        <f t="shared" si="194"/>
        <v>122.72</v>
      </c>
      <c r="M1096" s="18" t="s">
        <v>1540</v>
      </c>
      <c r="N1096" s="18">
        <v>13</v>
      </c>
      <c r="O1096" s="18"/>
      <c r="P1096" s="18"/>
      <c r="Q1096" s="18"/>
      <c r="R1096" s="17" t="s">
        <v>1333</v>
      </c>
      <c r="S1096" s="17" t="s">
        <v>2534</v>
      </c>
      <c r="T1096" s="17"/>
      <c r="U1096" s="32" t="s">
        <v>794</v>
      </c>
      <c r="V1096" s="17" t="s">
        <v>1038</v>
      </c>
      <c r="W1096" s="17" t="s">
        <v>565</v>
      </c>
      <c r="X1096" s="17" t="str">
        <f t="shared" si="189"/>
        <v xml:space="preserve">X-TL-131  X-TN-135  X-TN-140  X-TN-141  X-TN-142  X-TN-151  X-TN-152  X-TN-153  X-TL-154                    </v>
      </c>
      <c r="Y1096" s="17" t="s">
        <v>1904</v>
      </c>
      <c r="Z1096" s="17" t="s">
        <v>1994</v>
      </c>
      <c r="AA1096" s="17" t="s">
        <v>1995</v>
      </c>
      <c r="AB1096" s="17" t="s">
        <v>1996</v>
      </c>
      <c r="AC1096" s="17" t="s">
        <v>1988</v>
      </c>
      <c r="AD1096" s="17" t="s">
        <v>1989</v>
      </c>
      <c r="AE1096" s="17" t="s">
        <v>1990</v>
      </c>
      <c r="AF1096" s="17" t="s">
        <v>1991</v>
      </c>
      <c r="AG1096" s="17" t="s">
        <v>2407</v>
      </c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40" t="s">
        <v>679</v>
      </c>
      <c r="AS1096" s="3">
        <v>190822</v>
      </c>
      <c r="AT1096" s="33" t="s">
        <v>808</v>
      </c>
      <c r="AU1096" s="44" t="s">
        <v>2600</v>
      </c>
      <c r="AV1096" s="45" t="s">
        <v>1061</v>
      </c>
      <c r="AW1096" s="44" t="str">
        <f t="shared" si="185"/>
        <v>K-FC1GD305-01</v>
      </c>
      <c r="AX1096" s="33" t="s">
        <v>790</v>
      </c>
      <c r="AZ1096" s="81" t="str">
        <f t="shared" si="190"/>
        <v>0.6/1kV FR-CVV-I/C AMS 1T-1.5㎟-S</v>
      </c>
    </row>
    <row r="1097" spans="1:52" ht="25" hidden="1" customHeight="1">
      <c r="A1097" s="60" t="str">
        <f t="shared" si="188"/>
        <v>X</v>
      </c>
      <c r="B1097" s="60" t="e">
        <f t="shared" si="186"/>
        <v>#REF!</v>
      </c>
      <c r="C1097" s="55" t="str">
        <f t="shared" si="191"/>
        <v>K-FC1GD306-01</v>
      </c>
      <c r="D1097" s="18" t="s">
        <v>802</v>
      </c>
      <c r="E1097" s="52" t="s">
        <v>106</v>
      </c>
      <c r="F1097" s="20" t="s">
        <v>772</v>
      </c>
      <c r="G1097" s="17" t="s">
        <v>562</v>
      </c>
      <c r="H1097" s="18">
        <v>1.5</v>
      </c>
      <c r="I1097" s="18"/>
      <c r="J1097" s="18">
        <v>68</v>
      </c>
      <c r="K1097" s="56">
        <f t="shared" si="192"/>
        <v>12.5</v>
      </c>
      <c r="L1097" s="56">
        <f t="shared" si="194"/>
        <v>122.72</v>
      </c>
      <c r="M1097" s="18" t="s">
        <v>1541</v>
      </c>
      <c r="N1097" s="18">
        <v>13</v>
      </c>
      <c r="O1097" s="18"/>
      <c r="P1097" s="18"/>
      <c r="Q1097" s="18"/>
      <c r="R1097" s="17" t="s">
        <v>1333</v>
      </c>
      <c r="S1097" s="17" t="s">
        <v>2535</v>
      </c>
      <c r="T1097" s="17"/>
      <c r="U1097" s="32" t="s">
        <v>794</v>
      </c>
      <c r="V1097" s="17" t="s">
        <v>1038</v>
      </c>
      <c r="W1097" s="17" t="s">
        <v>565</v>
      </c>
      <c r="X1097" s="17" t="str">
        <f t="shared" si="189"/>
        <v xml:space="preserve">X-TL-131  X-TN-135  X-TN-140  X-TN-141  X-TN-142  X-TN-151  X-TN-152  X-TN-153  X-TL-154                    </v>
      </c>
      <c r="Y1097" s="17" t="s">
        <v>1904</v>
      </c>
      <c r="Z1097" s="17" t="s">
        <v>1994</v>
      </c>
      <c r="AA1097" s="17" t="s">
        <v>1995</v>
      </c>
      <c r="AB1097" s="17" t="s">
        <v>1996</v>
      </c>
      <c r="AC1097" s="17" t="s">
        <v>1988</v>
      </c>
      <c r="AD1097" s="17" t="s">
        <v>1989</v>
      </c>
      <c r="AE1097" s="17" t="s">
        <v>1990</v>
      </c>
      <c r="AF1097" s="17" t="s">
        <v>1991</v>
      </c>
      <c r="AG1097" s="17" t="s">
        <v>2407</v>
      </c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40" t="s">
        <v>680</v>
      </c>
      <c r="AS1097" s="3">
        <v>190822</v>
      </c>
      <c r="AT1097" s="33" t="s">
        <v>808</v>
      </c>
      <c r="AU1097" s="44" t="s">
        <v>2601</v>
      </c>
      <c r="AV1097" s="45" t="s">
        <v>1061</v>
      </c>
      <c r="AW1097" s="44" t="str">
        <f t="shared" si="185"/>
        <v>K-FC1GD306-01</v>
      </c>
      <c r="AX1097" s="33" t="s">
        <v>790</v>
      </c>
      <c r="AZ1097" s="81" t="str">
        <f t="shared" si="190"/>
        <v>0.6/1kV FR-CVV-I/C AMS 1T-1.5㎟-S</v>
      </c>
    </row>
    <row r="1098" spans="1:52" ht="25" hidden="1" customHeight="1">
      <c r="A1098" s="60" t="str">
        <f t="shared" si="188"/>
        <v>X</v>
      </c>
      <c r="B1098" s="60" t="e">
        <f t="shared" si="186"/>
        <v>#REF!</v>
      </c>
      <c r="C1098" s="55" t="str">
        <f t="shared" si="191"/>
        <v>K-FC1GD307-01</v>
      </c>
      <c r="D1098" s="18" t="s">
        <v>802</v>
      </c>
      <c r="E1098" s="52" t="s">
        <v>106</v>
      </c>
      <c r="F1098" s="20" t="s">
        <v>772</v>
      </c>
      <c r="G1098" s="17" t="s">
        <v>564</v>
      </c>
      <c r="H1098" s="18">
        <v>1.5</v>
      </c>
      <c r="I1098" s="18"/>
      <c r="J1098" s="18">
        <v>70</v>
      </c>
      <c r="K1098" s="56">
        <f t="shared" si="192"/>
        <v>12.5</v>
      </c>
      <c r="L1098" s="56">
        <f t="shared" si="194"/>
        <v>122.72</v>
      </c>
      <c r="M1098" s="18" t="s">
        <v>1542</v>
      </c>
      <c r="N1098" s="18">
        <v>13</v>
      </c>
      <c r="O1098" s="18"/>
      <c r="P1098" s="18"/>
      <c r="Q1098" s="18"/>
      <c r="R1098" s="17" t="s">
        <v>1333</v>
      </c>
      <c r="S1098" s="17" t="s">
        <v>2536</v>
      </c>
      <c r="T1098" s="17"/>
      <c r="U1098" s="32" t="s">
        <v>794</v>
      </c>
      <c r="V1098" s="17" t="s">
        <v>1038</v>
      </c>
      <c r="W1098" s="17" t="s">
        <v>565</v>
      </c>
      <c r="X1098" s="17" t="str">
        <f t="shared" si="189"/>
        <v xml:space="preserve">X-TL-131  X-TN-135  X-TN-140  X-TN-141  X-TN-142  X-TN-151  X-TN-152  X-TN-153  X-TL-154                    </v>
      </c>
      <c r="Y1098" s="17" t="s">
        <v>1904</v>
      </c>
      <c r="Z1098" s="17" t="s">
        <v>1994</v>
      </c>
      <c r="AA1098" s="17" t="s">
        <v>1995</v>
      </c>
      <c r="AB1098" s="17" t="s">
        <v>1996</v>
      </c>
      <c r="AC1098" s="17" t="s">
        <v>1988</v>
      </c>
      <c r="AD1098" s="17" t="s">
        <v>1989</v>
      </c>
      <c r="AE1098" s="17" t="s">
        <v>1990</v>
      </c>
      <c r="AF1098" s="17" t="s">
        <v>1991</v>
      </c>
      <c r="AG1098" s="17" t="s">
        <v>2407</v>
      </c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40" t="s">
        <v>681</v>
      </c>
      <c r="AS1098" s="3">
        <v>190822</v>
      </c>
      <c r="AT1098" s="33" t="s">
        <v>808</v>
      </c>
      <c r="AU1098" s="44" t="s">
        <v>2602</v>
      </c>
      <c r="AV1098" s="45" t="s">
        <v>1061</v>
      </c>
      <c r="AW1098" s="44" t="str">
        <f t="shared" si="185"/>
        <v>K-FC1GD307-01</v>
      </c>
      <c r="AX1098" s="33" t="s">
        <v>790</v>
      </c>
      <c r="AZ1098" s="81" t="str">
        <f t="shared" si="190"/>
        <v>0.6/1kV FR-CVV-I/C AMS 1T-1.5㎟-S</v>
      </c>
    </row>
    <row r="1099" spans="1:52" ht="25" hidden="1" customHeight="1">
      <c r="A1099" s="60" t="str">
        <f t="shared" si="188"/>
        <v>X</v>
      </c>
      <c r="B1099" s="60" t="e">
        <f t="shared" si="186"/>
        <v>#REF!</v>
      </c>
      <c r="C1099" s="55" t="str">
        <f t="shared" ref="C1099:C1130" si="225">AW1099</f>
        <v>K-FC1GD308-01</v>
      </c>
      <c r="D1099" s="18" t="s">
        <v>802</v>
      </c>
      <c r="E1099" s="52" t="s">
        <v>106</v>
      </c>
      <c r="F1099" s="20" t="s">
        <v>772</v>
      </c>
      <c r="G1099" s="17" t="s">
        <v>562</v>
      </c>
      <c r="H1099" s="18">
        <v>1.5</v>
      </c>
      <c r="I1099" s="18"/>
      <c r="J1099" s="18">
        <v>74</v>
      </c>
      <c r="K1099" s="56">
        <f t="shared" ref="K1099:K1130" si="226">IF(AZ1099="","",(VLOOKUP(AZ1099,cable,2,FALSE)))</f>
        <v>12.5</v>
      </c>
      <c r="L1099" s="56">
        <f t="shared" si="194"/>
        <v>122.72</v>
      </c>
      <c r="M1099" s="18" t="s">
        <v>1543</v>
      </c>
      <c r="N1099" s="18">
        <v>13</v>
      </c>
      <c r="O1099" s="18"/>
      <c r="P1099" s="18"/>
      <c r="Q1099" s="18"/>
      <c r="R1099" s="17" t="s">
        <v>1333</v>
      </c>
      <c r="S1099" s="17" t="s">
        <v>2537</v>
      </c>
      <c r="T1099" s="17"/>
      <c r="U1099" s="32" t="s">
        <v>794</v>
      </c>
      <c r="V1099" s="17" t="s">
        <v>1038</v>
      </c>
      <c r="W1099" s="17" t="s">
        <v>565</v>
      </c>
      <c r="X1099" s="17" t="str">
        <f t="shared" si="189"/>
        <v xml:space="preserve">X-TL-131  X-TN-135  X-TN-140  X-TN-141  X-TN-142  X-TN-151  X-TN-152  X-TN-153  X-TL-154                    </v>
      </c>
      <c r="Y1099" s="17" t="s">
        <v>1904</v>
      </c>
      <c r="Z1099" s="17" t="s">
        <v>1994</v>
      </c>
      <c r="AA1099" s="17" t="s">
        <v>1995</v>
      </c>
      <c r="AB1099" s="17" t="s">
        <v>1996</v>
      </c>
      <c r="AC1099" s="17" t="s">
        <v>1988</v>
      </c>
      <c r="AD1099" s="17" t="s">
        <v>1989</v>
      </c>
      <c r="AE1099" s="17" t="s">
        <v>1990</v>
      </c>
      <c r="AF1099" s="17" t="s">
        <v>1991</v>
      </c>
      <c r="AG1099" s="17" t="s">
        <v>2407</v>
      </c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40" t="s">
        <v>682</v>
      </c>
      <c r="AS1099" s="3">
        <v>190822</v>
      </c>
      <c r="AT1099" s="33" t="s">
        <v>808</v>
      </c>
      <c r="AU1099" s="44" t="s">
        <v>2603</v>
      </c>
      <c r="AV1099" s="45" t="s">
        <v>1061</v>
      </c>
      <c r="AW1099" s="44" t="str">
        <f t="shared" si="185"/>
        <v>K-FC1GD308-01</v>
      </c>
      <c r="AX1099" s="33" t="s">
        <v>790</v>
      </c>
      <c r="AZ1099" s="81" t="str">
        <f t="shared" si="190"/>
        <v>0.6/1kV FR-CVV-I/C AMS 1T-1.5㎟-S</v>
      </c>
    </row>
    <row r="1100" spans="1:52" ht="25" hidden="1" customHeight="1">
      <c r="A1100" s="60" t="str">
        <f t="shared" si="188"/>
        <v>X</v>
      </c>
      <c r="B1100" s="60" t="e">
        <f t="shared" si="186"/>
        <v>#REF!</v>
      </c>
      <c r="C1100" s="55" t="str">
        <f t="shared" si="225"/>
        <v>K-FC1GD309-01</v>
      </c>
      <c r="D1100" s="18" t="s">
        <v>802</v>
      </c>
      <c r="E1100" s="52" t="s">
        <v>34</v>
      </c>
      <c r="F1100" s="20" t="s">
        <v>772</v>
      </c>
      <c r="G1100" s="17" t="s">
        <v>564</v>
      </c>
      <c r="H1100" s="18">
        <v>1.5</v>
      </c>
      <c r="I1100" s="18"/>
      <c r="J1100" s="18">
        <v>76</v>
      </c>
      <c r="K1100" s="56">
        <f t="shared" si="226"/>
        <v>12.5</v>
      </c>
      <c r="L1100" s="56">
        <f t="shared" si="194"/>
        <v>122.72</v>
      </c>
      <c r="M1100" s="18" t="s">
        <v>1544</v>
      </c>
      <c r="N1100" s="18">
        <v>16</v>
      </c>
      <c r="O1100" s="18"/>
      <c r="P1100" s="18"/>
      <c r="Q1100" s="18"/>
      <c r="R1100" s="17" t="s">
        <v>1333</v>
      </c>
      <c r="S1100" s="17" t="s">
        <v>2538</v>
      </c>
      <c r="T1100" s="17"/>
      <c r="U1100" s="32" t="s">
        <v>794</v>
      </c>
      <c r="V1100" s="17" t="s">
        <v>1038</v>
      </c>
      <c r="W1100" s="17" t="s">
        <v>563</v>
      </c>
      <c r="X1100" s="17" t="str">
        <f t="shared" si="189"/>
        <v xml:space="preserve">X-TL-131  X-TN-135  X-TN-140  X-TN-141  X-TN-142  X-TN-151  X-TN-152  X-TN-153  X-TL-154                    </v>
      </c>
      <c r="Y1100" s="17" t="s">
        <v>1904</v>
      </c>
      <c r="Z1100" s="17" t="s">
        <v>1994</v>
      </c>
      <c r="AA1100" s="17" t="s">
        <v>1995</v>
      </c>
      <c r="AB1100" s="17" t="s">
        <v>1996</v>
      </c>
      <c r="AC1100" s="17" t="s">
        <v>1988</v>
      </c>
      <c r="AD1100" s="17" t="s">
        <v>1989</v>
      </c>
      <c r="AE1100" s="17" t="s">
        <v>1990</v>
      </c>
      <c r="AF1100" s="17" t="s">
        <v>1991</v>
      </c>
      <c r="AG1100" s="17" t="s">
        <v>2407</v>
      </c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40" t="s">
        <v>683</v>
      </c>
      <c r="AS1100" s="3">
        <v>190822</v>
      </c>
      <c r="AT1100" s="33" t="s">
        <v>808</v>
      </c>
      <c r="AU1100" s="44" t="s">
        <v>2604</v>
      </c>
      <c r="AV1100" s="45" t="s">
        <v>1061</v>
      </c>
      <c r="AW1100" s="44" t="str">
        <f t="shared" si="185"/>
        <v>K-FC1GD309-01</v>
      </c>
      <c r="AX1100" s="33" t="s">
        <v>790</v>
      </c>
      <c r="AZ1100" s="81" t="str">
        <f t="shared" si="190"/>
        <v>0.6/1kV FR-CVV-I/C AMS 1T-1.5㎟-S</v>
      </c>
    </row>
    <row r="1101" spans="1:52" ht="25" hidden="1" customHeight="1">
      <c r="A1101" s="60" t="str">
        <f t="shared" si="188"/>
        <v>X</v>
      </c>
      <c r="B1101" s="60" t="e">
        <f t="shared" si="186"/>
        <v>#REF!</v>
      </c>
      <c r="C1101" s="55" t="str">
        <f t="shared" si="225"/>
        <v>K-FC1GD310-01</v>
      </c>
      <c r="D1101" s="18" t="s">
        <v>802</v>
      </c>
      <c r="E1101" s="52" t="s">
        <v>34</v>
      </c>
      <c r="F1101" s="20" t="s">
        <v>772</v>
      </c>
      <c r="G1101" s="17" t="s">
        <v>562</v>
      </c>
      <c r="H1101" s="18">
        <v>1.5</v>
      </c>
      <c r="I1101" s="18"/>
      <c r="J1101" s="18">
        <v>88</v>
      </c>
      <c r="K1101" s="56">
        <f t="shared" si="226"/>
        <v>12.5</v>
      </c>
      <c r="L1101" s="56">
        <f t="shared" si="194"/>
        <v>122.72</v>
      </c>
      <c r="M1101" s="18" t="s">
        <v>1545</v>
      </c>
      <c r="N1101" s="18">
        <v>24</v>
      </c>
      <c r="O1101" s="18"/>
      <c r="P1101" s="18"/>
      <c r="Q1101" s="18"/>
      <c r="R1101" s="17" t="s">
        <v>1333</v>
      </c>
      <c r="S1101" s="17" t="s">
        <v>2539</v>
      </c>
      <c r="T1101" s="17"/>
      <c r="U1101" s="32" t="s">
        <v>794</v>
      </c>
      <c r="V1101" s="17" t="s">
        <v>1038</v>
      </c>
      <c r="W1101" s="17" t="s">
        <v>565</v>
      </c>
      <c r="X1101" s="17" t="str">
        <f t="shared" si="189"/>
        <v xml:space="preserve">X-TL-101  X-TL-107  X-TL-116  X-TL-123  X-TN-135  X-TN-140  X-TN-141  X-TN-142  X-TN-151  X-TN-152  X-TN-153  X-TL-154              </v>
      </c>
      <c r="Y1101" s="17" t="s">
        <v>1809</v>
      </c>
      <c r="Z1101" s="17" t="s">
        <v>2012</v>
      </c>
      <c r="AA1101" s="17" t="s">
        <v>1992</v>
      </c>
      <c r="AB1101" s="17" t="s">
        <v>1993</v>
      </c>
      <c r="AC1101" s="17" t="s">
        <v>1994</v>
      </c>
      <c r="AD1101" s="17" t="s">
        <v>1995</v>
      </c>
      <c r="AE1101" s="17" t="s">
        <v>1996</v>
      </c>
      <c r="AF1101" s="17" t="s">
        <v>1988</v>
      </c>
      <c r="AG1101" s="17" t="s">
        <v>1989</v>
      </c>
      <c r="AH1101" s="17" t="s">
        <v>1990</v>
      </c>
      <c r="AI1101" s="17" t="s">
        <v>1991</v>
      </c>
      <c r="AJ1101" s="17" t="s">
        <v>2407</v>
      </c>
      <c r="AK1101" s="17"/>
      <c r="AL1101" s="17"/>
      <c r="AM1101" s="17"/>
      <c r="AN1101" s="17"/>
      <c r="AO1101" s="17"/>
      <c r="AP1101" s="17"/>
      <c r="AQ1101" s="17"/>
      <c r="AR1101" s="40" t="s">
        <v>684</v>
      </c>
      <c r="AS1101" s="3">
        <v>190822</v>
      </c>
      <c r="AT1101" s="33" t="s">
        <v>808</v>
      </c>
      <c r="AU1101" s="44" t="s">
        <v>2605</v>
      </c>
      <c r="AV1101" s="45" t="s">
        <v>1061</v>
      </c>
      <c r="AW1101" s="44" t="str">
        <f t="shared" ref="AW1101:AW1163" si="227">IF(AT1101="","",CONCATENATE(AT1101,"-",AU1101,"-",AV1101))</f>
        <v>K-FC1GD310-01</v>
      </c>
      <c r="AX1101" s="33" t="s">
        <v>790</v>
      </c>
      <c r="AZ1101" s="81" t="str">
        <f t="shared" si="190"/>
        <v>0.6/1kV FR-CVV-I/C AMS 1T-1.5㎟-S</v>
      </c>
    </row>
    <row r="1102" spans="1:52" ht="25" hidden="1" customHeight="1">
      <c r="A1102" s="60" t="str">
        <f t="shared" si="188"/>
        <v>X</v>
      </c>
      <c r="B1102" s="60" t="e">
        <f t="shared" si="186"/>
        <v>#REF!</v>
      </c>
      <c r="C1102" s="55" t="str">
        <f t="shared" si="225"/>
        <v>K-FC1GD311-01</v>
      </c>
      <c r="D1102" s="18" t="s">
        <v>802</v>
      </c>
      <c r="E1102" s="52" t="s">
        <v>34</v>
      </c>
      <c r="F1102" s="20" t="s">
        <v>772</v>
      </c>
      <c r="G1102" s="17" t="s">
        <v>562</v>
      </c>
      <c r="H1102" s="18">
        <v>1.5</v>
      </c>
      <c r="I1102" s="18"/>
      <c r="J1102" s="18">
        <v>86</v>
      </c>
      <c r="K1102" s="56">
        <f t="shared" si="226"/>
        <v>12.5</v>
      </c>
      <c r="L1102" s="56">
        <f t="shared" si="194"/>
        <v>122.72</v>
      </c>
      <c r="M1102" s="18" t="s">
        <v>1546</v>
      </c>
      <c r="N1102" s="18">
        <v>21</v>
      </c>
      <c r="O1102" s="18"/>
      <c r="P1102" s="18"/>
      <c r="Q1102" s="18"/>
      <c r="R1102" s="17" t="s">
        <v>1333</v>
      </c>
      <c r="S1102" s="17" t="s">
        <v>2540</v>
      </c>
      <c r="T1102" s="17"/>
      <c r="U1102" s="32" t="s">
        <v>794</v>
      </c>
      <c r="V1102" s="17" t="s">
        <v>1038</v>
      </c>
      <c r="W1102" s="17" t="s">
        <v>563</v>
      </c>
      <c r="X1102" s="17" t="str">
        <f t="shared" si="189"/>
        <v xml:space="preserve">X-TL-101  X-TL-107  X-TL-116  X-TL-123  X-TN-135  X-TN-140  X-TN-141  X-TN-142  X-TN-151  X-TN-152  X-TN-153  X-TL-154              </v>
      </c>
      <c r="Y1102" s="17" t="s">
        <v>1809</v>
      </c>
      <c r="Z1102" s="17" t="s">
        <v>2012</v>
      </c>
      <c r="AA1102" s="17" t="s">
        <v>1992</v>
      </c>
      <c r="AB1102" s="17" t="s">
        <v>1993</v>
      </c>
      <c r="AC1102" s="17" t="s">
        <v>1994</v>
      </c>
      <c r="AD1102" s="17" t="s">
        <v>1995</v>
      </c>
      <c r="AE1102" s="17" t="s">
        <v>1996</v>
      </c>
      <c r="AF1102" s="17" t="s">
        <v>1988</v>
      </c>
      <c r="AG1102" s="17" t="s">
        <v>1989</v>
      </c>
      <c r="AH1102" s="17" t="s">
        <v>1990</v>
      </c>
      <c r="AI1102" s="17" t="s">
        <v>1991</v>
      </c>
      <c r="AJ1102" s="17" t="s">
        <v>2407</v>
      </c>
      <c r="AK1102" s="17"/>
      <c r="AL1102" s="17"/>
      <c r="AM1102" s="17"/>
      <c r="AN1102" s="17"/>
      <c r="AO1102" s="17"/>
      <c r="AP1102" s="17"/>
      <c r="AQ1102" s="17"/>
      <c r="AR1102" s="40" t="s">
        <v>685</v>
      </c>
      <c r="AS1102" s="3">
        <v>190822</v>
      </c>
      <c r="AT1102" s="33" t="s">
        <v>808</v>
      </c>
      <c r="AU1102" s="44" t="s">
        <v>2606</v>
      </c>
      <c r="AV1102" s="45" t="s">
        <v>1061</v>
      </c>
      <c r="AW1102" s="44" t="str">
        <f t="shared" si="227"/>
        <v>K-FC1GD311-01</v>
      </c>
      <c r="AX1102" s="33" t="s">
        <v>790</v>
      </c>
      <c r="AZ1102" s="81" t="str">
        <f t="shared" si="190"/>
        <v>0.6/1kV FR-CVV-I/C AMS 1T-1.5㎟-S</v>
      </c>
    </row>
    <row r="1103" spans="1:52" ht="25" hidden="1" customHeight="1">
      <c r="A1103" s="60" t="str">
        <f t="shared" si="188"/>
        <v>X</v>
      </c>
      <c r="B1103" s="60" t="e">
        <f t="shared" si="186"/>
        <v>#REF!</v>
      </c>
      <c r="C1103" s="55" t="str">
        <f t="shared" si="225"/>
        <v>K-FC1GD312-01</v>
      </c>
      <c r="D1103" s="18" t="s">
        <v>802</v>
      </c>
      <c r="E1103" s="52" t="s">
        <v>106</v>
      </c>
      <c r="F1103" s="20" t="s">
        <v>772</v>
      </c>
      <c r="G1103" s="17" t="s">
        <v>564</v>
      </c>
      <c r="H1103" s="18">
        <v>1.5</v>
      </c>
      <c r="I1103" s="18"/>
      <c r="J1103" s="18">
        <v>86</v>
      </c>
      <c r="K1103" s="56">
        <f t="shared" si="226"/>
        <v>12.5</v>
      </c>
      <c r="L1103" s="56">
        <f t="shared" si="194"/>
        <v>122.72</v>
      </c>
      <c r="M1103" s="18" t="s">
        <v>1547</v>
      </c>
      <c r="N1103" s="18">
        <v>21</v>
      </c>
      <c r="O1103" s="18"/>
      <c r="P1103" s="18"/>
      <c r="Q1103" s="18"/>
      <c r="R1103" s="17" t="s">
        <v>1333</v>
      </c>
      <c r="S1103" s="17" t="s">
        <v>2541</v>
      </c>
      <c r="T1103" s="17"/>
      <c r="U1103" s="32" t="s">
        <v>794</v>
      </c>
      <c r="V1103" s="17" t="s">
        <v>1038</v>
      </c>
      <c r="W1103" s="17" t="s">
        <v>565</v>
      </c>
      <c r="X1103" s="17" t="str">
        <f t="shared" si="189"/>
        <v xml:space="preserve">X-TL-101  X-TL-107  X-TL-116  X-TL-123  X-TN-135  X-TN-140  X-TN-141  X-TN-142  X-TN-151  X-TN-152  X-TN-153  X-TL-154              </v>
      </c>
      <c r="Y1103" s="17" t="s">
        <v>1809</v>
      </c>
      <c r="Z1103" s="17" t="s">
        <v>2012</v>
      </c>
      <c r="AA1103" s="17" t="s">
        <v>1992</v>
      </c>
      <c r="AB1103" s="17" t="s">
        <v>1993</v>
      </c>
      <c r="AC1103" s="17" t="s">
        <v>1994</v>
      </c>
      <c r="AD1103" s="17" t="s">
        <v>1995</v>
      </c>
      <c r="AE1103" s="17" t="s">
        <v>1996</v>
      </c>
      <c r="AF1103" s="17" t="s">
        <v>1988</v>
      </c>
      <c r="AG1103" s="17" t="s">
        <v>1989</v>
      </c>
      <c r="AH1103" s="17" t="s">
        <v>1990</v>
      </c>
      <c r="AI1103" s="17" t="s">
        <v>1991</v>
      </c>
      <c r="AJ1103" s="17" t="s">
        <v>2407</v>
      </c>
      <c r="AK1103" s="17"/>
      <c r="AL1103" s="17"/>
      <c r="AM1103" s="17"/>
      <c r="AN1103" s="17"/>
      <c r="AO1103" s="17"/>
      <c r="AP1103" s="17"/>
      <c r="AQ1103" s="17"/>
      <c r="AR1103" s="40" t="s">
        <v>686</v>
      </c>
      <c r="AS1103" s="3">
        <v>190822</v>
      </c>
      <c r="AT1103" s="33" t="s">
        <v>808</v>
      </c>
      <c r="AU1103" s="44" t="s">
        <v>2607</v>
      </c>
      <c r="AV1103" s="45" t="s">
        <v>1061</v>
      </c>
      <c r="AW1103" s="44" t="str">
        <f t="shared" si="227"/>
        <v>K-FC1GD312-01</v>
      </c>
      <c r="AX1103" s="33" t="s">
        <v>790</v>
      </c>
      <c r="AZ1103" s="81" t="str">
        <f t="shared" si="190"/>
        <v>0.6/1kV FR-CVV-I/C AMS 1T-1.5㎟-S</v>
      </c>
    </row>
    <row r="1104" spans="1:52" ht="25" hidden="1" customHeight="1">
      <c r="A1104" s="60" t="str">
        <f t="shared" si="188"/>
        <v>X</v>
      </c>
      <c r="B1104" s="60" t="e">
        <f t="shared" si="186"/>
        <v>#REF!</v>
      </c>
      <c r="C1104" s="55" t="str">
        <f t="shared" si="225"/>
        <v>K-FC1GD313-01</v>
      </c>
      <c r="D1104" s="18" t="s">
        <v>802</v>
      </c>
      <c r="E1104" s="52" t="s">
        <v>106</v>
      </c>
      <c r="F1104" s="20" t="s">
        <v>772</v>
      </c>
      <c r="G1104" s="17" t="s">
        <v>564</v>
      </c>
      <c r="H1104" s="18">
        <v>1.5</v>
      </c>
      <c r="I1104" s="18"/>
      <c r="J1104" s="18">
        <v>88</v>
      </c>
      <c r="K1104" s="56">
        <f t="shared" si="226"/>
        <v>12.5</v>
      </c>
      <c r="L1104" s="56">
        <f t="shared" si="194"/>
        <v>122.72</v>
      </c>
      <c r="M1104" s="18" t="s">
        <v>1548</v>
      </c>
      <c r="N1104" s="18">
        <v>22</v>
      </c>
      <c r="O1104" s="18"/>
      <c r="P1104" s="18"/>
      <c r="Q1104" s="18"/>
      <c r="R1104" s="17" t="s">
        <v>1333</v>
      </c>
      <c r="S1104" s="17" t="s">
        <v>2542</v>
      </c>
      <c r="T1104" s="17"/>
      <c r="U1104" s="32" t="s">
        <v>794</v>
      </c>
      <c r="V1104" s="17" t="s">
        <v>1038</v>
      </c>
      <c r="W1104" s="17" t="s">
        <v>565</v>
      </c>
      <c r="X1104" s="17" t="str">
        <f t="shared" si="189"/>
        <v xml:space="preserve">X-TL-101  X-TL-107  X-TL-116  X-TL-123  X-TN-135  X-TN-140  X-TN-141  X-TN-142  X-TN-151  X-TN-152  X-TN-153  X-TL-154              </v>
      </c>
      <c r="Y1104" s="17" t="s">
        <v>1809</v>
      </c>
      <c r="Z1104" s="17" t="s">
        <v>2012</v>
      </c>
      <c r="AA1104" s="17" t="s">
        <v>1992</v>
      </c>
      <c r="AB1104" s="17" t="s">
        <v>1993</v>
      </c>
      <c r="AC1104" s="17" t="s">
        <v>1994</v>
      </c>
      <c r="AD1104" s="17" t="s">
        <v>1995</v>
      </c>
      <c r="AE1104" s="17" t="s">
        <v>1996</v>
      </c>
      <c r="AF1104" s="17" t="s">
        <v>1988</v>
      </c>
      <c r="AG1104" s="17" t="s">
        <v>1989</v>
      </c>
      <c r="AH1104" s="17" t="s">
        <v>1990</v>
      </c>
      <c r="AI1104" s="17" t="s">
        <v>1991</v>
      </c>
      <c r="AJ1104" s="17" t="s">
        <v>2407</v>
      </c>
      <c r="AK1104" s="17"/>
      <c r="AL1104" s="17"/>
      <c r="AM1104" s="17"/>
      <c r="AN1104" s="17"/>
      <c r="AO1104" s="17"/>
      <c r="AP1104" s="17"/>
      <c r="AQ1104" s="17"/>
      <c r="AR1104" s="40" t="s">
        <v>687</v>
      </c>
      <c r="AS1104" s="3">
        <v>190822</v>
      </c>
      <c r="AT1104" s="33" t="s">
        <v>808</v>
      </c>
      <c r="AU1104" s="44" t="s">
        <v>2608</v>
      </c>
      <c r="AV1104" s="45" t="s">
        <v>1061</v>
      </c>
      <c r="AW1104" s="44" t="str">
        <f t="shared" si="227"/>
        <v>K-FC1GD313-01</v>
      </c>
      <c r="AX1104" s="33" t="s">
        <v>790</v>
      </c>
      <c r="AZ1104" s="81" t="str">
        <f t="shared" si="190"/>
        <v>0.6/1kV FR-CVV-I/C AMS 1T-1.5㎟-S</v>
      </c>
    </row>
    <row r="1105" spans="1:52" ht="25" hidden="1" customHeight="1">
      <c r="A1105" s="60" t="str">
        <f t="shared" si="188"/>
        <v>X</v>
      </c>
      <c r="B1105" s="60" t="e">
        <f t="shared" si="186"/>
        <v>#REF!</v>
      </c>
      <c r="C1105" s="55" t="str">
        <f t="shared" si="225"/>
        <v>K-FC1GD314-01</v>
      </c>
      <c r="D1105" s="18" t="s">
        <v>802</v>
      </c>
      <c r="E1105" s="52" t="s">
        <v>106</v>
      </c>
      <c r="F1105" s="20" t="s">
        <v>772</v>
      </c>
      <c r="G1105" s="17" t="s">
        <v>562</v>
      </c>
      <c r="H1105" s="18">
        <v>1.5</v>
      </c>
      <c r="I1105" s="18"/>
      <c r="J1105" s="18">
        <v>93</v>
      </c>
      <c r="K1105" s="56">
        <f t="shared" si="226"/>
        <v>12.5</v>
      </c>
      <c r="L1105" s="56">
        <f t="shared" si="194"/>
        <v>122.72</v>
      </c>
      <c r="M1105" s="18" t="s">
        <v>1549</v>
      </c>
      <c r="N1105" s="18">
        <v>21</v>
      </c>
      <c r="O1105" s="18"/>
      <c r="P1105" s="18"/>
      <c r="Q1105" s="18"/>
      <c r="R1105" s="17" t="s">
        <v>1333</v>
      </c>
      <c r="S1105" s="17" t="s">
        <v>2543</v>
      </c>
      <c r="T1105" s="17"/>
      <c r="U1105" s="32" t="s">
        <v>794</v>
      </c>
      <c r="V1105" s="17" t="s">
        <v>1038</v>
      </c>
      <c r="W1105" s="17" t="s">
        <v>563</v>
      </c>
      <c r="X1105" s="17" t="str">
        <f t="shared" si="189"/>
        <v xml:space="preserve">X-TL-101  X-TL-107  X-TL-116  X-TL-123  X-TN-135  X-TN-140  X-TN-141  X-TN-142  X-TN-151  X-TN-152  X-TN-153  X-TL-154              </v>
      </c>
      <c r="Y1105" s="17" t="s">
        <v>1809</v>
      </c>
      <c r="Z1105" s="17" t="s">
        <v>2012</v>
      </c>
      <c r="AA1105" s="17" t="s">
        <v>1992</v>
      </c>
      <c r="AB1105" s="17" t="s">
        <v>1993</v>
      </c>
      <c r="AC1105" s="17" t="s">
        <v>1994</v>
      </c>
      <c r="AD1105" s="17" t="s">
        <v>1995</v>
      </c>
      <c r="AE1105" s="17" t="s">
        <v>1996</v>
      </c>
      <c r="AF1105" s="17" t="s">
        <v>1988</v>
      </c>
      <c r="AG1105" s="17" t="s">
        <v>1989</v>
      </c>
      <c r="AH1105" s="17" t="s">
        <v>1990</v>
      </c>
      <c r="AI1105" s="17" t="s">
        <v>1991</v>
      </c>
      <c r="AJ1105" s="17" t="s">
        <v>2407</v>
      </c>
      <c r="AK1105" s="17"/>
      <c r="AL1105" s="17"/>
      <c r="AM1105" s="17"/>
      <c r="AN1105" s="17"/>
      <c r="AO1105" s="17"/>
      <c r="AP1105" s="17"/>
      <c r="AQ1105" s="17"/>
      <c r="AR1105" s="40" t="s">
        <v>688</v>
      </c>
      <c r="AS1105" s="3">
        <v>190822</v>
      </c>
      <c r="AT1105" s="33" t="s">
        <v>808</v>
      </c>
      <c r="AU1105" s="44" t="s">
        <v>2609</v>
      </c>
      <c r="AV1105" s="45" t="s">
        <v>1061</v>
      </c>
      <c r="AW1105" s="44" t="str">
        <f t="shared" si="227"/>
        <v>K-FC1GD314-01</v>
      </c>
      <c r="AX1105" s="33" t="s">
        <v>790</v>
      </c>
      <c r="AZ1105" s="81" t="str">
        <f t="shared" si="190"/>
        <v>0.6/1kV FR-CVV-I/C AMS 1T-1.5㎟-S</v>
      </c>
    </row>
    <row r="1106" spans="1:52" ht="25" hidden="1" customHeight="1">
      <c r="A1106" s="60" t="str">
        <f t="shared" si="188"/>
        <v>X</v>
      </c>
      <c r="B1106" s="60" t="e">
        <f t="shared" ref="B1106:B1168" si="228">IF(C1105="",B1104+1,B1105+1)</f>
        <v>#REF!</v>
      </c>
      <c r="C1106" s="55" t="str">
        <f t="shared" si="225"/>
        <v>K-FC1GD315-01</v>
      </c>
      <c r="D1106" s="18" t="s">
        <v>802</v>
      </c>
      <c r="E1106" s="52" t="s">
        <v>106</v>
      </c>
      <c r="F1106" s="20" t="s">
        <v>772</v>
      </c>
      <c r="G1106" s="17" t="s">
        <v>562</v>
      </c>
      <c r="H1106" s="18">
        <v>1.5</v>
      </c>
      <c r="I1106" s="18"/>
      <c r="J1106" s="18">
        <v>95</v>
      </c>
      <c r="K1106" s="56">
        <f t="shared" si="226"/>
        <v>12.5</v>
      </c>
      <c r="L1106" s="56">
        <f t="shared" si="194"/>
        <v>122.72</v>
      </c>
      <c r="M1106" s="18" t="s">
        <v>1550</v>
      </c>
      <c r="N1106" s="18">
        <v>21</v>
      </c>
      <c r="O1106" s="18"/>
      <c r="P1106" s="18"/>
      <c r="Q1106" s="18"/>
      <c r="R1106" s="17" t="s">
        <v>1333</v>
      </c>
      <c r="S1106" s="17" t="s">
        <v>2544</v>
      </c>
      <c r="T1106" s="17"/>
      <c r="U1106" s="32" t="s">
        <v>794</v>
      </c>
      <c r="V1106" s="17" t="s">
        <v>1038</v>
      </c>
      <c r="W1106" s="17" t="s">
        <v>565</v>
      </c>
      <c r="X1106" s="17" t="str">
        <f t="shared" si="189"/>
        <v xml:space="preserve">X-TL-131  X-TN-135  X-TN-140  X-TN-141  X-TN-142  X-TN-151  X-TN-152  X-TN-153  X-TL-154                    </v>
      </c>
      <c r="Y1106" s="17" t="s">
        <v>1904</v>
      </c>
      <c r="Z1106" s="17" t="s">
        <v>1994</v>
      </c>
      <c r="AA1106" s="17" t="s">
        <v>1995</v>
      </c>
      <c r="AB1106" s="17" t="s">
        <v>1996</v>
      </c>
      <c r="AC1106" s="17" t="s">
        <v>1988</v>
      </c>
      <c r="AD1106" s="17" t="s">
        <v>1989</v>
      </c>
      <c r="AE1106" s="17" t="s">
        <v>1990</v>
      </c>
      <c r="AF1106" s="17" t="s">
        <v>1991</v>
      </c>
      <c r="AG1106" s="17" t="s">
        <v>2407</v>
      </c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40" t="s">
        <v>689</v>
      </c>
      <c r="AS1106" s="3">
        <v>190822</v>
      </c>
      <c r="AT1106" s="33" t="s">
        <v>808</v>
      </c>
      <c r="AU1106" s="44" t="s">
        <v>2610</v>
      </c>
      <c r="AV1106" s="45" t="s">
        <v>1061</v>
      </c>
      <c r="AW1106" s="44" t="str">
        <f t="shared" si="227"/>
        <v>K-FC1GD315-01</v>
      </c>
      <c r="AX1106" s="33" t="s">
        <v>790</v>
      </c>
      <c r="AZ1106" s="81" t="str">
        <f t="shared" si="190"/>
        <v>0.6/1kV FR-CVV-I/C AMS 1T-1.5㎟-S</v>
      </c>
    </row>
    <row r="1107" spans="1:52" ht="25" hidden="1" customHeight="1">
      <c r="A1107" s="60" t="str">
        <f t="shared" si="188"/>
        <v>X</v>
      </c>
      <c r="B1107" s="60" t="e">
        <f t="shared" si="228"/>
        <v>#REF!</v>
      </c>
      <c r="C1107" s="55" t="str">
        <f t="shared" si="225"/>
        <v>K-FC1GD316-01</v>
      </c>
      <c r="D1107" s="18" t="s">
        <v>802</v>
      </c>
      <c r="E1107" s="52" t="s">
        <v>34</v>
      </c>
      <c r="F1107" s="20" t="s">
        <v>772</v>
      </c>
      <c r="G1107" s="17" t="s">
        <v>564</v>
      </c>
      <c r="H1107" s="18">
        <v>1.5</v>
      </c>
      <c r="I1107" s="18"/>
      <c r="J1107" s="18">
        <v>74</v>
      </c>
      <c r="K1107" s="56">
        <f t="shared" si="226"/>
        <v>12.5</v>
      </c>
      <c r="L1107" s="56">
        <f t="shared" si="194"/>
        <v>122.72</v>
      </c>
      <c r="M1107" s="18" t="s">
        <v>1551</v>
      </c>
      <c r="N1107" s="18">
        <v>21</v>
      </c>
      <c r="O1107" s="18"/>
      <c r="P1107" s="18"/>
      <c r="Q1107" s="18"/>
      <c r="R1107" s="17" t="s">
        <v>1333</v>
      </c>
      <c r="S1107" s="17" t="s">
        <v>2545</v>
      </c>
      <c r="T1107" s="17"/>
      <c r="U1107" s="32" t="s">
        <v>794</v>
      </c>
      <c r="V1107" s="17" t="s">
        <v>1038</v>
      </c>
      <c r="W1107" s="17" t="s">
        <v>563</v>
      </c>
      <c r="X1107" s="17" t="str">
        <f t="shared" si="189"/>
        <v xml:space="preserve">X-TL-131  X-TN-135  X-TN-140  X-TN-141  X-TN-142  X-TN-151  X-TN-152  X-TN-153  X-TL-154                    </v>
      </c>
      <c r="Y1107" s="17" t="s">
        <v>1904</v>
      </c>
      <c r="Z1107" s="17" t="s">
        <v>1994</v>
      </c>
      <c r="AA1107" s="17" t="s">
        <v>1995</v>
      </c>
      <c r="AB1107" s="17" t="s">
        <v>1996</v>
      </c>
      <c r="AC1107" s="17" t="s">
        <v>1988</v>
      </c>
      <c r="AD1107" s="17" t="s">
        <v>1989</v>
      </c>
      <c r="AE1107" s="17" t="s">
        <v>1990</v>
      </c>
      <c r="AF1107" s="17" t="s">
        <v>1991</v>
      </c>
      <c r="AG1107" s="17" t="s">
        <v>2407</v>
      </c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40" t="s">
        <v>690</v>
      </c>
      <c r="AS1107" s="3">
        <v>190822</v>
      </c>
      <c r="AT1107" s="33" t="s">
        <v>808</v>
      </c>
      <c r="AU1107" s="44" t="s">
        <v>2611</v>
      </c>
      <c r="AV1107" s="45" t="s">
        <v>1061</v>
      </c>
      <c r="AW1107" s="44" t="str">
        <f t="shared" si="227"/>
        <v>K-FC1GD316-01</v>
      </c>
      <c r="AX1107" s="33" t="s">
        <v>790</v>
      </c>
      <c r="AZ1107" s="81" t="str">
        <f t="shared" si="190"/>
        <v>0.6/1kV FR-CVV-I/C AMS 1T-1.5㎟-S</v>
      </c>
    </row>
    <row r="1108" spans="1:52" ht="25" hidden="1" customHeight="1">
      <c r="A1108" s="60" t="str">
        <f t="shared" si="188"/>
        <v>X</v>
      </c>
      <c r="B1108" s="60" t="e">
        <f t="shared" si="228"/>
        <v>#REF!</v>
      </c>
      <c r="C1108" s="55" t="str">
        <f t="shared" si="225"/>
        <v>K-FC1GD317-01</v>
      </c>
      <c r="D1108" s="18" t="s">
        <v>802</v>
      </c>
      <c r="E1108" s="52" t="s">
        <v>34</v>
      </c>
      <c r="F1108" s="20" t="s">
        <v>772</v>
      </c>
      <c r="G1108" s="17" t="s">
        <v>564</v>
      </c>
      <c r="H1108" s="18">
        <v>1.5</v>
      </c>
      <c r="I1108" s="18"/>
      <c r="J1108" s="18">
        <v>76</v>
      </c>
      <c r="K1108" s="56">
        <f t="shared" si="226"/>
        <v>12.5</v>
      </c>
      <c r="L1108" s="56">
        <f t="shared" si="194"/>
        <v>122.72</v>
      </c>
      <c r="M1108" s="18" t="s">
        <v>1552</v>
      </c>
      <c r="N1108" s="18">
        <v>21</v>
      </c>
      <c r="O1108" s="18"/>
      <c r="P1108" s="18"/>
      <c r="Q1108" s="18"/>
      <c r="R1108" s="17" t="s">
        <v>1333</v>
      </c>
      <c r="S1108" s="17" t="s">
        <v>2546</v>
      </c>
      <c r="T1108" s="17"/>
      <c r="U1108" s="32" t="s">
        <v>794</v>
      </c>
      <c r="V1108" s="17" t="s">
        <v>1038</v>
      </c>
      <c r="W1108" s="17" t="s">
        <v>565</v>
      </c>
      <c r="X1108" s="17" t="str">
        <f t="shared" si="189"/>
        <v xml:space="preserve">X-TL-131  X-TN-135  X-TN-140  X-TN-141  X-TN-142  X-TN-151  X-TN-152  X-TN-153  X-TL-154                    </v>
      </c>
      <c r="Y1108" s="17" t="s">
        <v>1904</v>
      </c>
      <c r="Z1108" s="17" t="s">
        <v>1994</v>
      </c>
      <c r="AA1108" s="17" t="s">
        <v>1995</v>
      </c>
      <c r="AB1108" s="17" t="s">
        <v>1996</v>
      </c>
      <c r="AC1108" s="17" t="s">
        <v>1988</v>
      </c>
      <c r="AD1108" s="17" t="s">
        <v>1989</v>
      </c>
      <c r="AE1108" s="17" t="s">
        <v>1990</v>
      </c>
      <c r="AF1108" s="17" t="s">
        <v>1991</v>
      </c>
      <c r="AG1108" s="17" t="s">
        <v>2407</v>
      </c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40" t="s">
        <v>691</v>
      </c>
      <c r="AS1108" s="3">
        <v>190822</v>
      </c>
      <c r="AT1108" s="33" t="s">
        <v>808</v>
      </c>
      <c r="AU1108" s="44" t="s">
        <v>2612</v>
      </c>
      <c r="AV1108" s="45" t="s">
        <v>1061</v>
      </c>
      <c r="AW1108" s="44" t="str">
        <f t="shared" si="227"/>
        <v>K-FC1GD317-01</v>
      </c>
      <c r="AX1108" s="33" t="s">
        <v>790</v>
      </c>
      <c r="AZ1108" s="81" t="str">
        <f t="shared" si="190"/>
        <v>0.6/1kV FR-CVV-I/C AMS 1T-1.5㎟-S</v>
      </c>
    </row>
    <row r="1109" spans="1:52" ht="25" hidden="1" customHeight="1">
      <c r="A1109" s="60" t="str">
        <f t="shared" si="188"/>
        <v>X</v>
      </c>
      <c r="B1109" s="60" t="e">
        <f t="shared" si="228"/>
        <v>#REF!</v>
      </c>
      <c r="C1109" s="55" t="str">
        <f t="shared" si="225"/>
        <v>K-FC1GD318-01</v>
      </c>
      <c r="D1109" s="18" t="s">
        <v>802</v>
      </c>
      <c r="E1109" s="52" t="s">
        <v>34</v>
      </c>
      <c r="F1109" s="20" t="s">
        <v>772</v>
      </c>
      <c r="G1109" s="17" t="s">
        <v>564</v>
      </c>
      <c r="H1109" s="18">
        <v>1.5</v>
      </c>
      <c r="I1109" s="18"/>
      <c r="J1109" s="18">
        <v>80</v>
      </c>
      <c r="K1109" s="56">
        <f t="shared" si="226"/>
        <v>12.5</v>
      </c>
      <c r="L1109" s="56">
        <f t="shared" si="194"/>
        <v>122.72</v>
      </c>
      <c r="M1109" s="18" t="s">
        <v>1553</v>
      </c>
      <c r="N1109" s="18">
        <v>21</v>
      </c>
      <c r="O1109" s="18"/>
      <c r="P1109" s="18"/>
      <c r="Q1109" s="18"/>
      <c r="R1109" s="17" t="s">
        <v>1333</v>
      </c>
      <c r="S1109" s="17" t="s">
        <v>2547</v>
      </c>
      <c r="T1109" s="17"/>
      <c r="U1109" s="32" t="s">
        <v>794</v>
      </c>
      <c r="V1109" s="17" t="s">
        <v>1038</v>
      </c>
      <c r="W1109" s="17" t="s">
        <v>565</v>
      </c>
      <c r="X1109" s="17" t="str">
        <f t="shared" si="189"/>
        <v xml:space="preserve">X-TL-131  X-TN-135  X-TN-140  X-TN-141  X-TN-142  X-TN-151  X-TN-152  X-TN-153  X-TL-154                    </v>
      </c>
      <c r="Y1109" s="17" t="s">
        <v>1904</v>
      </c>
      <c r="Z1109" s="17" t="s">
        <v>1994</v>
      </c>
      <c r="AA1109" s="17" t="s">
        <v>1995</v>
      </c>
      <c r="AB1109" s="17" t="s">
        <v>1996</v>
      </c>
      <c r="AC1109" s="17" t="s">
        <v>1988</v>
      </c>
      <c r="AD1109" s="17" t="s">
        <v>1989</v>
      </c>
      <c r="AE1109" s="17" t="s">
        <v>1990</v>
      </c>
      <c r="AF1109" s="17" t="s">
        <v>1991</v>
      </c>
      <c r="AG1109" s="17" t="s">
        <v>2407</v>
      </c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40" t="s">
        <v>692</v>
      </c>
      <c r="AS1109" s="3">
        <v>190822</v>
      </c>
      <c r="AT1109" s="33" t="s">
        <v>808</v>
      </c>
      <c r="AU1109" s="44" t="s">
        <v>2613</v>
      </c>
      <c r="AV1109" s="45" t="s">
        <v>1061</v>
      </c>
      <c r="AW1109" s="44" t="str">
        <f t="shared" si="227"/>
        <v>K-FC1GD318-01</v>
      </c>
      <c r="AX1109" s="33" t="s">
        <v>790</v>
      </c>
      <c r="AZ1109" s="81" t="str">
        <f t="shared" si="190"/>
        <v>0.6/1kV FR-CVV-I/C AMS 1T-1.5㎟-S</v>
      </c>
    </row>
    <row r="1110" spans="1:52" ht="25" hidden="1" customHeight="1">
      <c r="A1110" s="60" t="str">
        <f t="shared" si="188"/>
        <v>X</v>
      </c>
      <c r="B1110" s="60" t="e">
        <f t="shared" si="228"/>
        <v>#REF!</v>
      </c>
      <c r="C1110" s="55" t="str">
        <f t="shared" si="225"/>
        <v>K-FC1GD319-01</v>
      </c>
      <c r="D1110" s="18" t="s">
        <v>802</v>
      </c>
      <c r="E1110" s="52" t="s">
        <v>106</v>
      </c>
      <c r="F1110" s="20" t="s">
        <v>772</v>
      </c>
      <c r="G1110" s="17" t="s">
        <v>564</v>
      </c>
      <c r="H1110" s="18">
        <v>1.5</v>
      </c>
      <c r="I1110" s="18"/>
      <c r="J1110" s="18">
        <v>82</v>
      </c>
      <c r="K1110" s="56">
        <f t="shared" si="226"/>
        <v>12.5</v>
      </c>
      <c r="L1110" s="56">
        <f t="shared" si="194"/>
        <v>122.72</v>
      </c>
      <c r="M1110" s="18" t="s">
        <v>1554</v>
      </c>
      <c r="N1110" s="18">
        <v>26</v>
      </c>
      <c r="O1110" s="18"/>
      <c r="P1110" s="18"/>
      <c r="Q1110" s="18"/>
      <c r="R1110" s="17" t="s">
        <v>1333</v>
      </c>
      <c r="S1110" s="17" t="s">
        <v>2548</v>
      </c>
      <c r="T1110" s="17"/>
      <c r="U1110" s="32" t="s">
        <v>794</v>
      </c>
      <c r="V1110" s="17" t="s">
        <v>1038</v>
      </c>
      <c r="W1110" s="17" t="s">
        <v>565</v>
      </c>
      <c r="X1110" s="17" t="str">
        <f t="shared" si="189"/>
        <v xml:space="preserve">X-TL-131  X-TN-135  X-TN-140  X-TN-141  X-TN-142  X-TN-151  X-TN-152  X-TN-153  X-TL-154                    </v>
      </c>
      <c r="Y1110" s="17" t="s">
        <v>1904</v>
      </c>
      <c r="Z1110" s="17" t="s">
        <v>1994</v>
      </c>
      <c r="AA1110" s="17" t="s">
        <v>1995</v>
      </c>
      <c r="AB1110" s="17" t="s">
        <v>1996</v>
      </c>
      <c r="AC1110" s="17" t="s">
        <v>1988</v>
      </c>
      <c r="AD1110" s="17" t="s">
        <v>1989</v>
      </c>
      <c r="AE1110" s="17" t="s">
        <v>1990</v>
      </c>
      <c r="AF1110" s="17" t="s">
        <v>1991</v>
      </c>
      <c r="AG1110" s="17" t="s">
        <v>2407</v>
      </c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40" t="s">
        <v>693</v>
      </c>
      <c r="AS1110" s="3">
        <v>190822</v>
      </c>
      <c r="AT1110" s="33" t="s">
        <v>808</v>
      </c>
      <c r="AU1110" s="44" t="s">
        <v>2614</v>
      </c>
      <c r="AV1110" s="45" t="s">
        <v>1061</v>
      </c>
      <c r="AW1110" s="44" t="str">
        <f t="shared" si="227"/>
        <v>K-FC1GD319-01</v>
      </c>
      <c r="AX1110" s="33" t="s">
        <v>790</v>
      </c>
      <c r="AZ1110" s="81" t="str">
        <f t="shared" si="190"/>
        <v>0.6/1kV FR-CVV-I/C AMS 1T-1.5㎟-S</v>
      </c>
    </row>
    <row r="1111" spans="1:52" ht="25" hidden="1" customHeight="1">
      <c r="A1111" s="60" t="str">
        <f t="shared" si="188"/>
        <v>X</v>
      </c>
      <c r="B1111" s="60" t="e">
        <f t="shared" si="228"/>
        <v>#REF!</v>
      </c>
      <c r="C1111" s="55" t="str">
        <f t="shared" si="225"/>
        <v>K-FC1GD320-01</v>
      </c>
      <c r="D1111" s="18" t="s">
        <v>802</v>
      </c>
      <c r="E1111" s="52" t="s">
        <v>34</v>
      </c>
      <c r="F1111" s="20" t="s">
        <v>772</v>
      </c>
      <c r="G1111" s="17" t="s">
        <v>562</v>
      </c>
      <c r="H1111" s="18">
        <v>1.5</v>
      </c>
      <c r="I1111" s="18"/>
      <c r="J1111" s="18">
        <v>108</v>
      </c>
      <c r="K1111" s="56">
        <f t="shared" si="226"/>
        <v>12.5</v>
      </c>
      <c r="L1111" s="56">
        <f t="shared" si="194"/>
        <v>122.72</v>
      </c>
      <c r="M1111" s="18" t="s">
        <v>1555</v>
      </c>
      <c r="N1111" s="18">
        <v>41</v>
      </c>
      <c r="O1111" s="18"/>
      <c r="P1111" s="18"/>
      <c r="Q1111" s="18"/>
      <c r="R1111" s="17" t="s">
        <v>1333</v>
      </c>
      <c r="S1111" s="17" t="s">
        <v>2549</v>
      </c>
      <c r="T1111" s="17"/>
      <c r="U1111" s="32" t="s">
        <v>794</v>
      </c>
      <c r="V1111" s="17" t="s">
        <v>1038</v>
      </c>
      <c r="W1111" s="17" t="s">
        <v>563</v>
      </c>
      <c r="X1111" s="17" t="str">
        <f t="shared" si="189"/>
        <v xml:space="preserve">X-TL-101  X-TL-107  X-TL-116  X-TL-123  X-TN-135  X-TN-140  X-TN-141  X-TN-142  X-TN-151  X-TN-152  X-TN-153  X-TL-154              </v>
      </c>
      <c r="Y1111" s="17" t="s">
        <v>1809</v>
      </c>
      <c r="Z1111" s="17" t="s">
        <v>2012</v>
      </c>
      <c r="AA1111" s="17" t="s">
        <v>1992</v>
      </c>
      <c r="AB1111" s="17" t="s">
        <v>1993</v>
      </c>
      <c r="AC1111" s="17" t="s">
        <v>1994</v>
      </c>
      <c r="AD1111" s="17" t="s">
        <v>1995</v>
      </c>
      <c r="AE1111" s="17" t="s">
        <v>1996</v>
      </c>
      <c r="AF1111" s="17" t="s">
        <v>1988</v>
      </c>
      <c r="AG1111" s="17" t="s">
        <v>1989</v>
      </c>
      <c r="AH1111" s="17" t="s">
        <v>1990</v>
      </c>
      <c r="AI1111" s="17" t="s">
        <v>1991</v>
      </c>
      <c r="AJ1111" s="17" t="s">
        <v>2407</v>
      </c>
      <c r="AK1111" s="17"/>
      <c r="AL1111" s="17"/>
      <c r="AM1111" s="17"/>
      <c r="AN1111" s="17"/>
      <c r="AO1111" s="17"/>
      <c r="AP1111" s="17"/>
      <c r="AQ1111" s="17"/>
      <c r="AR1111" s="40" t="s">
        <v>694</v>
      </c>
      <c r="AS1111" s="3">
        <v>190822</v>
      </c>
      <c r="AT1111" s="33" t="s">
        <v>808</v>
      </c>
      <c r="AU1111" s="44" t="s">
        <v>2615</v>
      </c>
      <c r="AV1111" s="45" t="s">
        <v>1061</v>
      </c>
      <c r="AW1111" s="44" t="str">
        <f t="shared" si="227"/>
        <v>K-FC1GD320-01</v>
      </c>
      <c r="AX1111" s="33" t="s">
        <v>790</v>
      </c>
      <c r="AZ1111" s="81" t="str">
        <f t="shared" si="190"/>
        <v>0.6/1kV FR-CVV-I/C AMS 1T-1.5㎟-S</v>
      </c>
    </row>
    <row r="1112" spans="1:52" ht="25" hidden="1" customHeight="1">
      <c r="A1112" s="60" t="str">
        <f t="shared" si="188"/>
        <v>X</v>
      </c>
      <c r="B1112" s="60" t="e">
        <f t="shared" si="228"/>
        <v>#REF!</v>
      </c>
      <c r="C1112" s="55" t="str">
        <f t="shared" si="225"/>
        <v>K-FC1GD321-01</v>
      </c>
      <c r="D1112" s="18" t="s">
        <v>802</v>
      </c>
      <c r="E1112" s="52" t="s">
        <v>106</v>
      </c>
      <c r="F1112" s="20" t="s">
        <v>772</v>
      </c>
      <c r="G1112" s="17" t="s">
        <v>562</v>
      </c>
      <c r="H1112" s="18">
        <v>1.5</v>
      </c>
      <c r="I1112" s="18"/>
      <c r="J1112" s="18">
        <v>106</v>
      </c>
      <c r="K1112" s="56">
        <f t="shared" si="226"/>
        <v>12.5</v>
      </c>
      <c r="L1112" s="56">
        <f t="shared" si="194"/>
        <v>122.72</v>
      </c>
      <c r="M1112" s="18" t="s">
        <v>1556</v>
      </c>
      <c r="N1112" s="18">
        <v>38</v>
      </c>
      <c r="O1112" s="18"/>
      <c r="P1112" s="18"/>
      <c r="Q1112" s="18"/>
      <c r="R1112" s="17" t="s">
        <v>1333</v>
      </c>
      <c r="S1112" s="17" t="s">
        <v>2550</v>
      </c>
      <c r="T1112" s="17"/>
      <c r="U1112" s="32" t="s">
        <v>794</v>
      </c>
      <c r="V1112" s="17" t="s">
        <v>1038</v>
      </c>
      <c r="W1112" s="17" t="s">
        <v>565</v>
      </c>
      <c r="X1112" s="17" t="str">
        <f t="shared" si="189"/>
        <v xml:space="preserve">X-TL-101  X-TL-107  X-TL-116  X-TL-123  X-TN-135  X-TN-140  X-TN-141  X-TN-142  X-TN-151  X-TN-152  X-TN-153  X-TL-154              </v>
      </c>
      <c r="Y1112" s="17" t="s">
        <v>1809</v>
      </c>
      <c r="Z1112" s="17" t="s">
        <v>2012</v>
      </c>
      <c r="AA1112" s="17" t="s">
        <v>1992</v>
      </c>
      <c r="AB1112" s="17" t="s">
        <v>1993</v>
      </c>
      <c r="AC1112" s="17" t="s">
        <v>1994</v>
      </c>
      <c r="AD1112" s="17" t="s">
        <v>1995</v>
      </c>
      <c r="AE1112" s="17" t="s">
        <v>1996</v>
      </c>
      <c r="AF1112" s="17" t="s">
        <v>1988</v>
      </c>
      <c r="AG1112" s="17" t="s">
        <v>1989</v>
      </c>
      <c r="AH1112" s="17" t="s">
        <v>1990</v>
      </c>
      <c r="AI1112" s="17" t="s">
        <v>1991</v>
      </c>
      <c r="AJ1112" s="17" t="s">
        <v>2407</v>
      </c>
      <c r="AK1112" s="17"/>
      <c r="AL1112" s="17"/>
      <c r="AM1112" s="17"/>
      <c r="AN1112" s="17"/>
      <c r="AO1112" s="17"/>
      <c r="AP1112" s="17"/>
      <c r="AQ1112" s="17"/>
      <c r="AR1112" s="40" t="s">
        <v>695</v>
      </c>
      <c r="AS1112" s="3">
        <v>190822</v>
      </c>
      <c r="AT1112" s="33" t="s">
        <v>808</v>
      </c>
      <c r="AU1112" s="44" t="s">
        <v>2616</v>
      </c>
      <c r="AV1112" s="45" t="s">
        <v>1061</v>
      </c>
      <c r="AW1112" s="44" t="str">
        <f t="shared" si="227"/>
        <v>K-FC1GD321-01</v>
      </c>
      <c r="AX1112" s="33" t="s">
        <v>790</v>
      </c>
      <c r="AZ1112" s="81" t="str">
        <f t="shared" si="190"/>
        <v>0.6/1kV FR-CVV-I/C AMS 1T-1.5㎟-S</v>
      </c>
    </row>
    <row r="1113" spans="1:52" ht="25" hidden="1" customHeight="1">
      <c r="A1113" s="60" t="str">
        <f t="shared" si="188"/>
        <v>X</v>
      </c>
      <c r="B1113" s="60" t="e">
        <f t="shared" si="228"/>
        <v>#REF!</v>
      </c>
      <c r="C1113" s="55" t="str">
        <f t="shared" si="225"/>
        <v>K-FC1GD322-01</v>
      </c>
      <c r="D1113" s="18" t="s">
        <v>802</v>
      </c>
      <c r="E1113" s="52" t="s">
        <v>106</v>
      </c>
      <c r="F1113" s="20" t="s">
        <v>772</v>
      </c>
      <c r="G1113" s="17" t="s">
        <v>564</v>
      </c>
      <c r="H1113" s="18">
        <v>1.5</v>
      </c>
      <c r="I1113" s="18"/>
      <c r="J1113" s="18">
        <v>106</v>
      </c>
      <c r="K1113" s="56">
        <f t="shared" si="226"/>
        <v>12.5</v>
      </c>
      <c r="L1113" s="56">
        <f t="shared" si="194"/>
        <v>122.72</v>
      </c>
      <c r="M1113" s="18" t="s">
        <v>1557</v>
      </c>
      <c r="N1113" s="18">
        <v>38</v>
      </c>
      <c r="O1113" s="18"/>
      <c r="P1113" s="18"/>
      <c r="Q1113" s="18"/>
      <c r="R1113" s="17" t="s">
        <v>1333</v>
      </c>
      <c r="S1113" s="17" t="s">
        <v>2551</v>
      </c>
      <c r="T1113" s="17"/>
      <c r="U1113" s="32" t="s">
        <v>794</v>
      </c>
      <c r="V1113" s="17" t="s">
        <v>1038</v>
      </c>
      <c r="W1113" s="17" t="s">
        <v>565</v>
      </c>
      <c r="X1113" s="17" t="str">
        <f t="shared" si="189"/>
        <v xml:space="preserve">X-TL-101  X-TL-107  X-TL-116  X-TL-123  X-TN-135  X-TN-140  X-TN-141  X-TN-142  X-TN-151  X-TN-152  X-TN-153  X-TL-154              </v>
      </c>
      <c r="Y1113" s="17" t="s">
        <v>1809</v>
      </c>
      <c r="Z1113" s="17" t="s">
        <v>2012</v>
      </c>
      <c r="AA1113" s="17" t="s">
        <v>1992</v>
      </c>
      <c r="AB1113" s="17" t="s">
        <v>1993</v>
      </c>
      <c r="AC1113" s="17" t="s">
        <v>1994</v>
      </c>
      <c r="AD1113" s="17" t="s">
        <v>1995</v>
      </c>
      <c r="AE1113" s="17" t="s">
        <v>1996</v>
      </c>
      <c r="AF1113" s="17" t="s">
        <v>1988</v>
      </c>
      <c r="AG1113" s="17" t="s">
        <v>1989</v>
      </c>
      <c r="AH1113" s="17" t="s">
        <v>1990</v>
      </c>
      <c r="AI1113" s="17" t="s">
        <v>1991</v>
      </c>
      <c r="AJ1113" s="17" t="s">
        <v>2407</v>
      </c>
      <c r="AK1113" s="17"/>
      <c r="AL1113" s="17"/>
      <c r="AM1113" s="17"/>
      <c r="AN1113" s="17"/>
      <c r="AO1113" s="17"/>
      <c r="AP1113" s="17"/>
      <c r="AQ1113" s="17"/>
      <c r="AR1113" s="40" t="s">
        <v>696</v>
      </c>
      <c r="AS1113" s="3">
        <v>190822</v>
      </c>
      <c r="AT1113" s="33" t="s">
        <v>808</v>
      </c>
      <c r="AU1113" s="44" t="s">
        <v>2617</v>
      </c>
      <c r="AV1113" s="45" t="s">
        <v>1061</v>
      </c>
      <c r="AW1113" s="44" t="str">
        <f t="shared" si="227"/>
        <v>K-FC1GD322-01</v>
      </c>
      <c r="AX1113" s="33" t="s">
        <v>790</v>
      </c>
      <c r="AZ1113" s="81" t="str">
        <f t="shared" si="190"/>
        <v>0.6/1kV FR-CVV-I/C AMS 1T-1.5㎟-S</v>
      </c>
    </row>
    <row r="1114" spans="1:52" ht="25" hidden="1" customHeight="1">
      <c r="A1114" s="60" t="str">
        <f t="shared" si="188"/>
        <v>X</v>
      </c>
      <c r="B1114" s="60" t="e">
        <f t="shared" si="228"/>
        <v>#REF!</v>
      </c>
      <c r="C1114" s="55" t="str">
        <f t="shared" si="225"/>
        <v>K-FC1GD323-01</v>
      </c>
      <c r="D1114" s="18" t="s">
        <v>802</v>
      </c>
      <c r="E1114" s="52" t="s">
        <v>34</v>
      </c>
      <c r="F1114" s="20" t="s">
        <v>772</v>
      </c>
      <c r="G1114" s="17" t="s">
        <v>562</v>
      </c>
      <c r="H1114" s="18">
        <v>1.5</v>
      </c>
      <c r="I1114" s="18"/>
      <c r="J1114" s="18">
        <v>108</v>
      </c>
      <c r="K1114" s="56">
        <f t="shared" si="226"/>
        <v>12.5</v>
      </c>
      <c r="L1114" s="56">
        <f t="shared" si="194"/>
        <v>122.72</v>
      </c>
      <c r="M1114" s="18" t="s">
        <v>1558</v>
      </c>
      <c r="N1114" s="18">
        <v>38</v>
      </c>
      <c r="O1114" s="18"/>
      <c r="P1114" s="18"/>
      <c r="Q1114" s="18"/>
      <c r="R1114" s="17" t="s">
        <v>1333</v>
      </c>
      <c r="S1114" s="17" t="s">
        <v>2552</v>
      </c>
      <c r="T1114" s="17"/>
      <c r="U1114" s="32" t="s">
        <v>794</v>
      </c>
      <c r="V1114" s="17" t="s">
        <v>1038</v>
      </c>
      <c r="W1114" s="17" t="s">
        <v>563</v>
      </c>
      <c r="X1114" s="17" t="str">
        <f t="shared" si="189"/>
        <v xml:space="preserve">X-TL-101  X-TL-107  X-TL-116  X-TL-123  X-TN-135  X-TN-140  X-TN-141  X-TN-142  X-TN-151  X-TN-152  X-TN-153  X-TL-154              </v>
      </c>
      <c r="Y1114" s="17" t="s">
        <v>1809</v>
      </c>
      <c r="Z1114" s="17" t="s">
        <v>2012</v>
      </c>
      <c r="AA1114" s="17" t="s">
        <v>1992</v>
      </c>
      <c r="AB1114" s="17" t="s">
        <v>1993</v>
      </c>
      <c r="AC1114" s="17" t="s">
        <v>1994</v>
      </c>
      <c r="AD1114" s="17" t="s">
        <v>1995</v>
      </c>
      <c r="AE1114" s="17" t="s">
        <v>1996</v>
      </c>
      <c r="AF1114" s="17" t="s">
        <v>1988</v>
      </c>
      <c r="AG1114" s="17" t="s">
        <v>1989</v>
      </c>
      <c r="AH1114" s="17" t="s">
        <v>1990</v>
      </c>
      <c r="AI1114" s="17" t="s">
        <v>1991</v>
      </c>
      <c r="AJ1114" s="17" t="s">
        <v>2407</v>
      </c>
      <c r="AK1114" s="17"/>
      <c r="AL1114" s="17"/>
      <c r="AM1114" s="17"/>
      <c r="AN1114" s="17"/>
      <c r="AO1114" s="17"/>
      <c r="AP1114" s="17"/>
      <c r="AQ1114" s="17"/>
      <c r="AR1114" s="40" t="s">
        <v>697</v>
      </c>
      <c r="AS1114" s="3">
        <v>190822</v>
      </c>
      <c r="AT1114" s="33" t="s">
        <v>808</v>
      </c>
      <c r="AU1114" s="44" t="s">
        <v>2618</v>
      </c>
      <c r="AV1114" s="45" t="s">
        <v>1061</v>
      </c>
      <c r="AW1114" s="44" t="str">
        <f t="shared" si="227"/>
        <v>K-FC1GD323-01</v>
      </c>
      <c r="AX1114" s="33" t="s">
        <v>790</v>
      </c>
      <c r="AZ1114" s="81" t="str">
        <f t="shared" si="190"/>
        <v>0.6/1kV FR-CVV-I/C AMS 1T-1.5㎟-S</v>
      </c>
    </row>
    <row r="1115" spans="1:52" ht="25" hidden="1" customHeight="1">
      <c r="A1115" s="60" t="str">
        <f t="shared" si="188"/>
        <v>X</v>
      </c>
      <c r="B1115" s="60" t="e">
        <f t="shared" si="228"/>
        <v>#REF!</v>
      </c>
      <c r="C1115" s="55" t="str">
        <f t="shared" si="225"/>
        <v>K-FC1GD324-01</v>
      </c>
      <c r="D1115" s="18" t="s">
        <v>802</v>
      </c>
      <c r="E1115" s="52" t="s">
        <v>34</v>
      </c>
      <c r="F1115" s="20" t="s">
        <v>772</v>
      </c>
      <c r="G1115" s="17" t="s">
        <v>564</v>
      </c>
      <c r="H1115" s="18">
        <v>1.5</v>
      </c>
      <c r="I1115" s="18"/>
      <c r="J1115" s="18">
        <v>113</v>
      </c>
      <c r="K1115" s="56">
        <f t="shared" si="226"/>
        <v>12.5</v>
      </c>
      <c r="L1115" s="56">
        <f t="shared" si="194"/>
        <v>122.72</v>
      </c>
      <c r="M1115" s="18" t="s">
        <v>1559</v>
      </c>
      <c r="N1115" s="18">
        <v>38</v>
      </c>
      <c r="O1115" s="18"/>
      <c r="P1115" s="18"/>
      <c r="Q1115" s="18"/>
      <c r="R1115" s="17" t="s">
        <v>1333</v>
      </c>
      <c r="S1115" s="17" t="s">
        <v>2553</v>
      </c>
      <c r="T1115" s="17"/>
      <c r="U1115" s="32" t="s">
        <v>794</v>
      </c>
      <c r="V1115" s="17" t="s">
        <v>1038</v>
      </c>
      <c r="W1115" s="17" t="s">
        <v>565</v>
      </c>
      <c r="X1115" s="17" t="str">
        <f t="shared" si="189"/>
        <v xml:space="preserve">X-TL-101  X-TL-107  X-TL-116  X-TL-123  X-TN-135  X-TN-140  X-TN-141  X-TN-142  X-TN-151  X-TN-152  X-TN-153  X-TL-154              </v>
      </c>
      <c r="Y1115" s="17" t="s">
        <v>1809</v>
      </c>
      <c r="Z1115" s="17" t="s">
        <v>2012</v>
      </c>
      <c r="AA1115" s="17" t="s">
        <v>1992</v>
      </c>
      <c r="AB1115" s="17" t="s">
        <v>1993</v>
      </c>
      <c r="AC1115" s="17" t="s">
        <v>1994</v>
      </c>
      <c r="AD1115" s="17" t="s">
        <v>1995</v>
      </c>
      <c r="AE1115" s="17" t="s">
        <v>1996</v>
      </c>
      <c r="AF1115" s="17" t="s">
        <v>1988</v>
      </c>
      <c r="AG1115" s="17" t="s">
        <v>1989</v>
      </c>
      <c r="AH1115" s="17" t="s">
        <v>1990</v>
      </c>
      <c r="AI1115" s="17" t="s">
        <v>1991</v>
      </c>
      <c r="AJ1115" s="17" t="s">
        <v>2407</v>
      </c>
      <c r="AK1115" s="17"/>
      <c r="AL1115" s="17"/>
      <c r="AM1115" s="17"/>
      <c r="AN1115" s="17"/>
      <c r="AO1115" s="17"/>
      <c r="AP1115" s="17"/>
      <c r="AQ1115" s="17"/>
      <c r="AR1115" s="40" t="s">
        <v>698</v>
      </c>
      <c r="AS1115" s="3">
        <v>190822</v>
      </c>
      <c r="AT1115" s="33" t="s">
        <v>808</v>
      </c>
      <c r="AU1115" s="44" t="s">
        <v>2619</v>
      </c>
      <c r="AV1115" s="45" t="s">
        <v>1061</v>
      </c>
      <c r="AW1115" s="44" t="str">
        <f t="shared" si="227"/>
        <v>K-FC1GD324-01</v>
      </c>
      <c r="AX1115" s="33" t="s">
        <v>790</v>
      </c>
      <c r="AZ1115" s="81" t="str">
        <f t="shared" si="190"/>
        <v>0.6/1kV FR-CVV-I/C AMS 1T-1.5㎟-S</v>
      </c>
    </row>
    <row r="1116" spans="1:52" ht="25" hidden="1" customHeight="1">
      <c r="A1116" s="60" t="str">
        <f t="shared" si="188"/>
        <v>X</v>
      </c>
      <c r="B1116" s="60" t="e">
        <f t="shared" si="228"/>
        <v>#REF!</v>
      </c>
      <c r="C1116" s="55" t="str">
        <f t="shared" si="225"/>
        <v>K-FC1GD325-01</v>
      </c>
      <c r="D1116" s="18" t="s">
        <v>802</v>
      </c>
      <c r="E1116" s="52" t="s">
        <v>34</v>
      </c>
      <c r="F1116" s="20" t="s">
        <v>772</v>
      </c>
      <c r="G1116" s="17" t="s">
        <v>564</v>
      </c>
      <c r="H1116" s="18">
        <v>1.5</v>
      </c>
      <c r="I1116" s="18"/>
      <c r="J1116" s="18">
        <v>115</v>
      </c>
      <c r="K1116" s="56">
        <f t="shared" si="226"/>
        <v>12.5</v>
      </c>
      <c r="L1116" s="56">
        <f t="shared" si="194"/>
        <v>122.72</v>
      </c>
      <c r="M1116" s="18" t="s">
        <v>1560</v>
      </c>
      <c r="N1116" s="18">
        <v>38</v>
      </c>
      <c r="O1116" s="18"/>
      <c r="P1116" s="18"/>
      <c r="Q1116" s="18"/>
      <c r="R1116" s="17" t="s">
        <v>1333</v>
      </c>
      <c r="S1116" s="17" t="s">
        <v>2554</v>
      </c>
      <c r="T1116" s="17"/>
      <c r="U1116" s="32" t="s">
        <v>794</v>
      </c>
      <c r="V1116" s="17" t="s">
        <v>1038</v>
      </c>
      <c r="W1116" s="17" t="s">
        <v>565</v>
      </c>
      <c r="X1116" s="17" t="str">
        <f t="shared" si="189"/>
        <v xml:space="preserve">X-TL-131  X-TN-135  X-TN-140  X-TN-141  X-TN-142  X-TN-151  X-TN-152  X-TN-153  X-TL-154                    </v>
      </c>
      <c r="Y1116" s="17" t="s">
        <v>1904</v>
      </c>
      <c r="Z1116" s="17" t="s">
        <v>1994</v>
      </c>
      <c r="AA1116" s="17" t="s">
        <v>1995</v>
      </c>
      <c r="AB1116" s="17" t="s">
        <v>1996</v>
      </c>
      <c r="AC1116" s="17" t="s">
        <v>1988</v>
      </c>
      <c r="AD1116" s="17" t="s">
        <v>1989</v>
      </c>
      <c r="AE1116" s="17" t="s">
        <v>1990</v>
      </c>
      <c r="AF1116" s="17" t="s">
        <v>1991</v>
      </c>
      <c r="AG1116" s="17" t="s">
        <v>2407</v>
      </c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40" t="s">
        <v>699</v>
      </c>
      <c r="AS1116" s="3">
        <v>190822</v>
      </c>
      <c r="AT1116" s="33" t="s">
        <v>808</v>
      </c>
      <c r="AU1116" s="44" t="s">
        <v>2620</v>
      </c>
      <c r="AV1116" s="45" t="s">
        <v>1061</v>
      </c>
      <c r="AW1116" s="44" t="str">
        <f t="shared" si="227"/>
        <v>K-FC1GD325-01</v>
      </c>
      <c r="AX1116" s="33" t="s">
        <v>790</v>
      </c>
      <c r="AZ1116" s="81" t="str">
        <f t="shared" si="190"/>
        <v>0.6/1kV FR-CVV-I/C AMS 1T-1.5㎟-S</v>
      </c>
    </row>
    <row r="1117" spans="1:52" ht="25" hidden="1" customHeight="1">
      <c r="A1117" s="60" t="str">
        <f t="shared" si="188"/>
        <v>X</v>
      </c>
      <c r="B1117" s="60" t="e">
        <f t="shared" si="228"/>
        <v>#REF!</v>
      </c>
      <c r="C1117" s="55" t="str">
        <f t="shared" si="225"/>
        <v>K-FC1GD326-01</v>
      </c>
      <c r="D1117" s="18" t="s">
        <v>802</v>
      </c>
      <c r="E1117" s="52" t="s">
        <v>106</v>
      </c>
      <c r="F1117" s="20" t="s">
        <v>772</v>
      </c>
      <c r="G1117" s="17" t="s">
        <v>562</v>
      </c>
      <c r="H1117" s="18">
        <v>1.5</v>
      </c>
      <c r="I1117" s="18"/>
      <c r="J1117" s="18">
        <v>94</v>
      </c>
      <c r="K1117" s="56">
        <f t="shared" si="226"/>
        <v>12.5</v>
      </c>
      <c r="L1117" s="56">
        <f t="shared" si="194"/>
        <v>122.72</v>
      </c>
      <c r="M1117" s="18" t="s">
        <v>1561</v>
      </c>
      <c r="N1117" s="18">
        <v>38</v>
      </c>
      <c r="O1117" s="18"/>
      <c r="P1117" s="18"/>
      <c r="Q1117" s="18"/>
      <c r="R1117" s="17" t="s">
        <v>1333</v>
      </c>
      <c r="S1117" s="17" t="s">
        <v>2555</v>
      </c>
      <c r="T1117" s="17"/>
      <c r="U1117" s="32" t="s">
        <v>794</v>
      </c>
      <c r="V1117" s="17" t="s">
        <v>1038</v>
      </c>
      <c r="W1117" s="17" t="s">
        <v>565</v>
      </c>
      <c r="X1117" s="17" t="str">
        <f t="shared" si="189"/>
        <v xml:space="preserve">X-TL-131  X-TN-135  X-TN-140  X-TN-141  X-TN-142  X-TN-151  X-TN-152  X-TN-153  X-TL-154                    </v>
      </c>
      <c r="Y1117" s="17" t="s">
        <v>1904</v>
      </c>
      <c r="Z1117" s="17" t="s">
        <v>1994</v>
      </c>
      <c r="AA1117" s="17" t="s">
        <v>1995</v>
      </c>
      <c r="AB1117" s="17" t="s">
        <v>1996</v>
      </c>
      <c r="AC1117" s="17" t="s">
        <v>1988</v>
      </c>
      <c r="AD1117" s="17" t="s">
        <v>1989</v>
      </c>
      <c r="AE1117" s="17" t="s">
        <v>1990</v>
      </c>
      <c r="AF1117" s="17" t="s">
        <v>1991</v>
      </c>
      <c r="AG1117" s="17" t="s">
        <v>2407</v>
      </c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40" t="s">
        <v>700</v>
      </c>
      <c r="AS1117" s="3">
        <v>190822</v>
      </c>
      <c r="AT1117" s="33" t="s">
        <v>808</v>
      </c>
      <c r="AU1117" s="44" t="s">
        <v>2621</v>
      </c>
      <c r="AV1117" s="45" t="s">
        <v>1061</v>
      </c>
      <c r="AW1117" s="44" t="str">
        <f t="shared" si="227"/>
        <v>K-FC1GD326-01</v>
      </c>
      <c r="AX1117" s="33" t="s">
        <v>790</v>
      </c>
      <c r="AZ1117" s="81" t="str">
        <f t="shared" si="190"/>
        <v>0.6/1kV FR-CVV-I/C AMS 1T-1.5㎟-S</v>
      </c>
    </row>
    <row r="1118" spans="1:52" ht="25" hidden="1" customHeight="1">
      <c r="A1118" s="60" t="str">
        <f t="shared" si="188"/>
        <v>X</v>
      </c>
      <c r="B1118" s="60" t="e">
        <f t="shared" si="228"/>
        <v>#REF!</v>
      </c>
      <c r="C1118" s="55" t="str">
        <f t="shared" si="225"/>
        <v>K-FC1GD327-01</v>
      </c>
      <c r="D1118" s="18" t="s">
        <v>802</v>
      </c>
      <c r="E1118" s="52" t="s">
        <v>106</v>
      </c>
      <c r="F1118" s="20" t="s">
        <v>772</v>
      </c>
      <c r="G1118" s="17" t="s">
        <v>564</v>
      </c>
      <c r="H1118" s="18">
        <v>1.5</v>
      </c>
      <c r="I1118" s="18"/>
      <c r="J1118" s="18">
        <v>96</v>
      </c>
      <c r="K1118" s="56">
        <f t="shared" si="226"/>
        <v>12.5</v>
      </c>
      <c r="L1118" s="56">
        <f t="shared" si="194"/>
        <v>122.72</v>
      </c>
      <c r="M1118" s="18" t="s">
        <v>1562</v>
      </c>
      <c r="N1118" s="18">
        <v>39</v>
      </c>
      <c r="O1118" s="18"/>
      <c r="P1118" s="18"/>
      <c r="Q1118" s="18"/>
      <c r="R1118" s="17" t="s">
        <v>1333</v>
      </c>
      <c r="S1118" s="17" t="s">
        <v>2556</v>
      </c>
      <c r="T1118" s="17"/>
      <c r="U1118" s="32" t="s">
        <v>794</v>
      </c>
      <c r="V1118" s="17" t="s">
        <v>1038</v>
      </c>
      <c r="W1118" s="17" t="s">
        <v>565</v>
      </c>
      <c r="X1118" s="17" t="str">
        <f t="shared" si="189"/>
        <v xml:space="preserve">X-TL-131  X-TN-135  X-TN-140  X-TN-141  X-TN-142  X-TN-151  X-TN-152  X-TN-153  X-TL-154                    </v>
      </c>
      <c r="Y1118" s="17" t="s">
        <v>1904</v>
      </c>
      <c r="Z1118" s="17" t="s">
        <v>1994</v>
      </c>
      <c r="AA1118" s="17" t="s">
        <v>1995</v>
      </c>
      <c r="AB1118" s="17" t="s">
        <v>1996</v>
      </c>
      <c r="AC1118" s="17" t="s">
        <v>1988</v>
      </c>
      <c r="AD1118" s="17" t="s">
        <v>1989</v>
      </c>
      <c r="AE1118" s="17" t="s">
        <v>1990</v>
      </c>
      <c r="AF1118" s="17" t="s">
        <v>1991</v>
      </c>
      <c r="AG1118" s="17" t="s">
        <v>2407</v>
      </c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40" t="s">
        <v>701</v>
      </c>
      <c r="AS1118" s="3">
        <v>190822</v>
      </c>
      <c r="AT1118" s="33" t="s">
        <v>808</v>
      </c>
      <c r="AU1118" s="44" t="s">
        <v>2622</v>
      </c>
      <c r="AV1118" s="45" t="s">
        <v>1061</v>
      </c>
      <c r="AW1118" s="44" t="str">
        <f t="shared" si="227"/>
        <v>K-FC1GD327-01</v>
      </c>
      <c r="AX1118" s="33" t="s">
        <v>790</v>
      </c>
      <c r="AZ1118" s="81" t="str">
        <f t="shared" si="190"/>
        <v>0.6/1kV FR-CVV-I/C AMS 1T-1.5㎟-S</v>
      </c>
    </row>
    <row r="1119" spans="1:52" ht="25" hidden="1" customHeight="1">
      <c r="A1119" s="60" t="str">
        <f t="shared" si="188"/>
        <v>X</v>
      </c>
      <c r="B1119" s="60" t="e">
        <f t="shared" si="228"/>
        <v>#REF!</v>
      </c>
      <c r="C1119" s="55" t="str">
        <f t="shared" si="225"/>
        <v>K-FC1GD328-01</v>
      </c>
      <c r="D1119" s="18" t="s">
        <v>802</v>
      </c>
      <c r="E1119" s="52" t="s">
        <v>34</v>
      </c>
      <c r="F1119" s="20" t="s">
        <v>772</v>
      </c>
      <c r="G1119" s="17" t="s">
        <v>564</v>
      </c>
      <c r="H1119" s="18">
        <v>1.5</v>
      </c>
      <c r="I1119" s="18"/>
      <c r="J1119" s="18">
        <v>100</v>
      </c>
      <c r="K1119" s="56">
        <f t="shared" si="226"/>
        <v>12.5</v>
      </c>
      <c r="L1119" s="56">
        <f t="shared" si="194"/>
        <v>122.72</v>
      </c>
      <c r="M1119" s="18" t="s">
        <v>1563</v>
      </c>
      <c r="N1119" s="18">
        <v>38</v>
      </c>
      <c r="O1119" s="18"/>
      <c r="P1119" s="18"/>
      <c r="Q1119" s="18"/>
      <c r="R1119" s="17" t="s">
        <v>1333</v>
      </c>
      <c r="S1119" s="17" t="s">
        <v>2557</v>
      </c>
      <c r="T1119" s="17"/>
      <c r="U1119" s="32" t="s">
        <v>794</v>
      </c>
      <c r="V1119" s="17" t="s">
        <v>1038</v>
      </c>
      <c r="W1119" s="17" t="s">
        <v>565</v>
      </c>
      <c r="X1119" s="17" t="str">
        <f t="shared" si="189"/>
        <v xml:space="preserve">X-TL-131  X-TN-135  X-TN-140  X-TN-141  X-TN-142  X-TN-151  X-TN-152  X-TN-153  X-TL-154                    </v>
      </c>
      <c r="Y1119" s="17" t="s">
        <v>1904</v>
      </c>
      <c r="Z1119" s="17" t="s">
        <v>1994</v>
      </c>
      <c r="AA1119" s="17" t="s">
        <v>1995</v>
      </c>
      <c r="AB1119" s="17" t="s">
        <v>1996</v>
      </c>
      <c r="AC1119" s="17" t="s">
        <v>1988</v>
      </c>
      <c r="AD1119" s="17" t="s">
        <v>1989</v>
      </c>
      <c r="AE1119" s="17" t="s">
        <v>1990</v>
      </c>
      <c r="AF1119" s="17" t="s">
        <v>1991</v>
      </c>
      <c r="AG1119" s="17" t="s">
        <v>2407</v>
      </c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40" t="s">
        <v>702</v>
      </c>
      <c r="AS1119" s="3">
        <v>190822</v>
      </c>
      <c r="AT1119" s="33" t="s">
        <v>808</v>
      </c>
      <c r="AU1119" s="44" t="s">
        <v>2623</v>
      </c>
      <c r="AV1119" s="45" t="s">
        <v>1061</v>
      </c>
      <c r="AW1119" s="44" t="str">
        <f t="shared" si="227"/>
        <v>K-FC1GD328-01</v>
      </c>
      <c r="AX1119" s="33" t="s">
        <v>790</v>
      </c>
      <c r="AZ1119" s="81" t="str">
        <f t="shared" si="190"/>
        <v>0.6/1kV FR-CVV-I/C AMS 1T-1.5㎟-S</v>
      </c>
    </row>
    <row r="1120" spans="1:52" ht="25" hidden="1" customHeight="1">
      <c r="A1120" s="60" t="str">
        <f t="shared" si="188"/>
        <v>X</v>
      </c>
      <c r="B1120" s="60" t="e">
        <f t="shared" si="228"/>
        <v>#REF!</v>
      </c>
      <c r="C1120" s="55" t="str">
        <f t="shared" si="225"/>
        <v>K-FC1GD329-01</v>
      </c>
      <c r="D1120" s="18" t="s">
        <v>802</v>
      </c>
      <c r="E1120" s="52" t="s">
        <v>34</v>
      </c>
      <c r="F1120" s="20" t="s">
        <v>772</v>
      </c>
      <c r="G1120" s="17" t="s">
        <v>564</v>
      </c>
      <c r="H1120" s="18">
        <v>1.5</v>
      </c>
      <c r="I1120" s="18"/>
      <c r="J1120" s="18">
        <v>102</v>
      </c>
      <c r="K1120" s="56">
        <f t="shared" si="226"/>
        <v>12.5</v>
      </c>
      <c r="L1120" s="56">
        <f t="shared" si="194"/>
        <v>122.72</v>
      </c>
      <c r="M1120" s="18" t="s">
        <v>1564</v>
      </c>
      <c r="N1120" s="18">
        <v>43</v>
      </c>
      <c r="O1120" s="18"/>
      <c r="P1120" s="18"/>
      <c r="Q1120" s="18"/>
      <c r="R1120" s="17" t="s">
        <v>1333</v>
      </c>
      <c r="S1120" s="17" t="s">
        <v>2558</v>
      </c>
      <c r="T1120" s="17"/>
      <c r="U1120" s="32" t="s">
        <v>794</v>
      </c>
      <c r="V1120" s="17" t="s">
        <v>1038</v>
      </c>
      <c r="W1120" s="17" t="s">
        <v>563</v>
      </c>
      <c r="X1120" s="17" t="str">
        <f t="shared" si="189"/>
        <v xml:space="preserve">X-TL-131  X-TN-135  X-TN-140  X-TN-141  X-TN-142  X-TN-151  X-TN-152  X-TN-153  X-TL-154                    </v>
      </c>
      <c r="Y1120" s="17" t="s">
        <v>1904</v>
      </c>
      <c r="Z1120" s="17" t="s">
        <v>1994</v>
      </c>
      <c r="AA1120" s="17" t="s">
        <v>1995</v>
      </c>
      <c r="AB1120" s="17" t="s">
        <v>1996</v>
      </c>
      <c r="AC1120" s="17" t="s">
        <v>1988</v>
      </c>
      <c r="AD1120" s="17" t="s">
        <v>1989</v>
      </c>
      <c r="AE1120" s="17" t="s">
        <v>1990</v>
      </c>
      <c r="AF1120" s="17" t="s">
        <v>1991</v>
      </c>
      <c r="AG1120" s="17" t="s">
        <v>2407</v>
      </c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40" t="s">
        <v>703</v>
      </c>
      <c r="AS1120" s="3">
        <v>190822</v>
      </c>
      <c r="AT1120" s="33" t="s">
        <v>808</v>
      </c>
      <c r="AU1120" s="44" t="s">
        <v>2624</v>
      </c>
      <c r="AV1120" s="45" t="s">
        <v>1061</v>
      </c>
      <c r="AW1120" s="44" t="str">
        <f t="shared" si="227"/>
        <v>K-FC1GD329-01</v>
      </c>
      <c r="AX1120" s="33" t="s">
        <v>790</v>
      </c>
      <c r="AZ1120" s="81" t="str">
        <f t="shared" si="190"/>
        <v>0.6/1kV FR-CVV-I/C AMS 1T-1.5㎟-S</v>
      </c>
    </row>
    <row r="1121" spans="1:52" ht="25" hidden="1" customHeight="1">
      <c r="A1121" s="60" t="str">
        <f t="shared" si="188"/>
        <v>X</v>
      </c>
      <c r="B1121" s="60" t="e">
        <f t="shared" si="228"/>
        <v>#REF!</v>
      </c>
      <c r="C1121" s="55" t="str">
        <f t="shared" si="225"/>
        <v>K-FC1GD330-01</v>
      </c>
      <c r="D1121" s="18" t="s">
        <v>802</v>
      </c>
      <c r="E1121" s="52" t="s">
        <v>34</v>
      </c>
      <c r="F1121" s="20" t="s">
        <v>772</v>
      </c>
      <c r="G1121" s="17" t="s">
        <v>564</v>
      </c>
      <c r="H1121" s="18">
        <v>1.5</v>
      </c>
      <c r="I1121" s="18"/>
      <c r="J1121" s="18">
        <v>116</v>
      </c>
      <c r="K1121" s="56">
        <f t="shared" si="226"/>
        <v>12.5</v>
      </c>
      <c r="L1121" s="56">
        <f t="shared" si="194"/>
        <v>122.72</v>
      </c>
      <c r="M1121" s="18" t="s">
        <v>1565</v>
      </c>
      <c r="N1121" s="18">
        <v>48</v>
      </c>
      <c r="O1121" s="18"/>
      <c r="P1121" s="18"/>
      <c r="Q1121" s="18"/>
      <c r="R1121" s="17" t="s">
        <v>1333</v>
      </c>
      <c r="S1121" s="17" t="s">
        <v>2559</v>
      </c>
      <c r="T1121" s="17"/>
      <c r="U1121" s="32" t="s">
        <v>794</v>
      </c>
      <c r="V1121" s="17" t="s">
        <v>1038</v>
      </c>
      <c r="W1121" s="17" t="s">
        <v>563</v>
      </c>
      <c r="X1121" s="17" t="str">
        <f t="shared" si="189"/>
        <v xml:space="preserve">X-TL-101  X-TL-107  X-TL-116  X-TL-123  X-TN-135  X-TN-140  X-TN-141  X-TN-142  X-TN-151  X-TN-152  X-TN-153  X-TL-154              </v>
      </c>
      <c r="Y1121" s="17" t="s">
        <v>1809</v>
      </c>
      <c r="Z1121" s="17" t="s">
        <v>2012</v>
      </c>
      <c r="AA1121" s="17" t="s">
        <v>1992</v>
      </c>
      <c r="AB1121" s="17" t="s">
        <v>1993</v>
      </c>
      <c r="AC1121" s="17" t="s">
        <v>1994</v>
      </c>
      <c r="AD1121" s="17" t="s">
        <v>1995</v>
      </c>
      <c r="AE1121" s="17" t="s">
        <v>1996</v>
      </c>
      <c r="AF1121" s="17" t="s">
        <v>1988</v>
      </c>
      <c r="AG1121" s="17" t="s">
        <v>1989</v>
      </c>
      <c r="AH1121" s="17" t="s">
        <v>1990</v>
      </c>
      <c r="AI1121" s="17" t="s">
        <v>1991</v>
      </c>
      <c r="AJ1121" s="17" t="s">
        <v>2407</v>
      </c>
      <c r="AK1121" s="17"/>
      <c r="AL1121" s="17"/>
      <c r="AM1121" s="17"/>
      <c r="AN1121" s="17"/>
      <c r="AO1121" s="17"/>
      <c r="AP1121" s="17"/>
      <c r="AQ1121" s="17"/>
      <c r="AR1121" s="40" t="s">
        <v>704</v>
      </c>
      <c r="AS1121" s="3">
        <v>190822</v>
      </c>
      <c r="AT1121" s="33" t="s">
        <v>808</v>
      </c>
      <c r="AU1121" s="44" t="s">
        <v>2625</v>
      </c>
      <c r="AV1121" s="45" t="s">
        <v>1061</v>
      </c>
      <c r="AW1121" s="44" t="str">
        <f t="shared" si="227"/>
        <v>K-FC1GD330-01</v>
      </c>
      <c r="AX1121" s="33" t="s">
        <v>790</v>
      </c>
      <c r="AZ1121" s="81" t="str">
        <f t="shared" si="190"/>
        <v>0.6/1kV FR-CVV-I/C AMS 1T-1.5㎟-S</v>
      </c>
    </row>
    <row r="1122" spans="1:52" ht="25" hidden="1" customHeight="1">
      <c r="A1122" s="60" t="str">
        <f t="shared" si="188"/>
        <v>X</v>
      </c>
      <c r="B1122" s="60" t="e">
        <f t="shared" si="228"/>
        <v>#REF!</v>
      </c>
      <c r="C1122" s="55" t="str">
        <f t="shared" si="225"/>
        <v>K-FC1GD331-01</v>
      </c>
      <c r="D1122" s="18" t="s">
        <v>802</v>
      </c>
      <c r="E1122" s="52" t="s">
        <v>106</v>
      </c>
      <c r="F1122" s="20" t="s">
        <v>772</v>
      </c>
      <c r="G1122" s="17" t="s">
        <v>564</v>
      </c>
      <c r="H1122" s="18">
        <v>1.5</v>
      </c>
      <c r="I1122" s="18"/>
      <c r="J1122" s="18">
        <v>112</v>
      </c>
      <c r="K1122" s="56">
        <f t="shared" si="226"/>
        <v>12.5</v>
      </c>
      <c r="L1122" s="56">
        <f t="shared" si="194"/>
        <v>122.72</v>
      </c>
      <c r="M1122" s="18" t="s">
        <v>1566</v>
      </c>
      <c r="N1122" s="18">
        <v>46</v>
      </c>
      <c r="O1122" s="18"/>
      <c r="P1122" s="18"/>
      <c r="Q1122" s="18"/>
      <c r="R1122" s="17" t="s">
        <v>1333</v>
      </c>
      <c r="S1122" s="17" t="s">
        <v>2560</v>
      </c>
      <c r="T1122" s="17"/>
      <c r="U1122" s="32" t="s">
        <v>794</v>
      </c>
      <c r="V1122" s="17" t="s">
        <v>1038</v>
      </c>
      <c r="W1122" s="17" t="s">
        <v>565</v>
      </c>
      <c r="X1122" s="17" t="str">
        <f t="shared" si="189"/>
        <v xml:space="preserve">X-TL-101  X-TL-107  X-TL-116  X-TL-123  X-TN-135  X-TN-140  X-TN-141  X-TN-142  X-TN-151  X-TN-152  X-TN-153  X-TL-154              </v>
      </c>
      <c r="Y1122" s="17" t="s">
        <v>1809</v>
      </c>
      <c r="Z1122" s="17" t="s">
        <v>2012</v>
      </c>
      <c r="AA1122" s="17" t="s">
        <v>1992</v>
      </c>
      <c r="AB1122" s="17" t="s">
        <v>1993</v>
      </c>
      <c r="AC1122" s="17" t="s">
        <v>1994</v>
      </c>
      <c r="AD1122" s="17" t="s">
        <v>1995</v>
      </c>
      <c r="AE1122" s="17" t="s">
        <v>1996</v>
      </c>
      <c r="AF1122" s="17" t="s">
        <v>1988</v>
      </c>
      <c r="AG1122" s="17" t="s">
        <v>1989</v>
      </c>
      <c r="AH1122" s="17" t="s">
        <v>1990</v>
      </c>
      <c r="AI1122" s="17" t="s">
        <v>1991</v>
      </c>
      <c r="AJ1122" s="17" t="s">
        <v>2407</v>
      </c>
      <c r="AK1122" s="17"/>
      <c r="AL1122" s="17"/>
      <c r="AM1122" s="17"/>
      <c r="AN1122" s="17"/>
      <c r="AO1122" s="17"/>
      <c r="AP1122" s="17"/>
      <c r="AQ1122" s="17"/>
      <c r="AR1122" s="40" t="s">
        <v>705</v>
      </c>
      <c r="AS1122" s="3">
        <v>190822</v>
      </c>
      <c r="AT1122" s="33" t="s">
        <v>808</v>
      </c>
      <c r="AU1122" s="44" t="s">
        <v>2626</v>
      </c>
      <c r="AV1122" s="45" t="s">
        <v>1061</v>
      </c>
      <c r="AW1122" s="44" t="str">
        <f t="shared" si="227"/>
        <v>K-FC1GD331-01</v>
      </c>
      <c r="AX1122" s="33" t="s">
        <v>790</v>
      </c>
      <c r="AZ1122" s="81" t="str">
        <f t="shared" si="190"/>
        <v>0.6/1kV FR-CVV-I/C AMS 1T-1.5㎟-S</v>
      </c>
    </row>
    <row r="1123" spans="1:52" ht="25" hidden="1" customHeight="1">
      <c r="A1123" s="60" t="str">
        <f t="shared" si="188"/>
        <v>X</v>
      </c>
      <c r="B1123" s="60" t="e">
        <f t="shared" si="228"/>
        <v>#REF!</v>
      </c>
      <c r="C1123" s="55" t="str">
        <f t="shared" si="225"/>
        <v>K-FC1GD332-01</v>
      </c>
      <c r="D1123" s="18" t="s">
        <v>802</v>
      </c>
      <c r="E1123" s="52" t="s">
        <v>34</v>
      </c>
      <c r="F1123" s="20" t="s">
        <v>772</v>
      </c>
      <c r="G1123" s="17" t="s">
        <v>562</v>
      </c>
      <c r="H1123" s="18">
        <v>1.5</v>
      </c>
      <c r="I1123" s="18"/>
      <c r="J1123" s="18">
        <v>112</v>
      </c>
      <c r="K1123" s="56">
        <f t="shared" si="226"/>
        <v>12.5</v>
      </c>
      <c r="L1123" s="56">
        <f t="shared" si="194"/>
        <v>122.72</v>
      </c>
      <c r="M1123" s="18" t="s">
        <v>1567</v>
      </c>
      <c r="N1123" s="18">
        <v>46</v>
      </c>
      <c r="O1123" s="18"/>
      <c r="P1123" s="18"/>
      <c r="Q1123" s="18"/>
      <c r="R1123" s="17" t="s">
        <v>1333</v>
      </c>
      <c r="S1123" s="17" t="s">
        <v>2561</v>
      </c>
      <c r="T1123" s="17"/>
      <c r="U1123" s="32" t="s">
        <v>794</v>
      </c>
      <c r="V1123" s="17" t="s">
        <v>1038</v>
      </c>
      <c r="W1123" s="17" t="s">
        <v>565</v>
      </c>
      <c r="X1123" s="17" t="str">
        <f t="shared" si="189"/>
        <v xml:space="preserve">X-TL-101  X-TL-107  X-TL-116  X-TL-123  X-TN-135  X-TN-140  X-TN-141  X-TN-142  X-TN-151  X-TN-152  X-TN-153  X-TL-154              </v>
      </c>
      <c r="Y1123" s="17" t="s">
        <v>1809</v>
      </c>
      <c r="Z1123" s="17" t="s">
        <v>2012</v>
      </c>
      <c r="AA1123" s="17" t="s">
        <v>1992</v>
      </c>
      <c r="AB1123" s="17" t="s">
        <v>1993</v>
      </c>
      <c r="AC1123" s="17" t="s">
        <v>1994</v>
      </c>
      <c r="AD1123" s="17" t="s">
        <v>1995</v>
      </c>
      <c r="AE1123" s="17" t="s">
        <v>1996</v>
      </c>
      <c r="AF1123" s="17" t="s">
        <v>1988</v>
      </c>
      <c r="AG1123" s="17" t="s">
        <v>1989</v>
      </c>
      <c r="AH1123" s="17" t="s">
        <v>1990</v>
      </c>
      <c r="AI1123" s="17" t="s">
        <v>1991</v>
      </c>
      <c r="AJ1123" s="17" t="s">
        <v>2407</v>
      </c>
      <c r="AK1123" s="17"/>
      <c r="AL1123" s="17"/>
      <c r="AM1123" s="17"/>
      <c r="AN1123" s="17"/>
      <c r="AO1123" s="17"/>
      <c r="AP1123" s="17"/>
      <c r="AQ1123" s="17"/>
      <c r="AR1123" s="40" t="s">
        <v>706</v>
      </c>
      <c r="AS1123" s="3">
        <v>190822</v>
      </c>
      <c r="AT1123" s="33" t="s">
        <v>808</v>
      </c>
      <c r="AU1123" s="44" t="s">
        <v>2627</v>
      </c>
      <c r="AV1123" s="45" t="s">
        <v>1061</v>
      </c>
      <c r="AW1123" s="44" t="str">
        <f t="shared" si="227"/>
        <v>K-FC1GD332-01</v>
      </c>
      <c r="AX1123" s="33" t="s">
        <v>790</v>
      </c>
      <c r="AZ1123" s="81" t="str">
        <f t="shared" si="190"/>
        <v>0.6/1kV FR-CVV-I/C AMS 1T-1.5㎟-S</v>
      </c>
    </row>
    <row r="1124" spans="1:52" ht="25" hidden="1" customHeight="1">
      <c r="A1124" s="60" t="str">
        <f t="shared" si="188"/>
        <v>X</v>
      </c>
      <c r="B1124" s="60" t="e">
        <f t="shared" si="228"/>
        <v>#REF!</v>
      </c>
      <c r="C1124" s="55" t="str">
        <f t="shared" si="225"/>
        <v>K-FC1GD333-01</v>
      </c>
      <c r="D1124" s="18" t="s">
        <v>802</v>
      </c>
      <c r="E1124" s="52" t="s">
        <v>106</v>
      </c>
      <c r="F1124" s="20" t="s">
        <v>772</v>
      </c>
      <c r="G1124" s="17" t="s">
        <v>564</v>
      </c>
      <c r="H1124" s="18">
        <v>1.5</v>
      </c>
      <c r="I1124" s="18"/>
      <c r="J1124" s="18">
        <v>114</v>
      </c>
      <c r="K1124" s="56">
        <f t="shared" si="226"/>
        <v>12.5</v>
      </c>
      <c r="L1124" s="56">
        <f t="shared" si="194"/>
        <v>122.72</v>
      </c>
      <c r="M1124" s="18" t="s">
        <v>1568</v>
      </c>
      <c r="N1124" s="18">
        <v>46</v>
      </c>
      <c r="O1124" s="18"/>
      <c r="P1124" s="18"/>
      <c r="Q1124" s="18"/>
      <c r="R1124" s="17" t="s">
        <v>1333</v>
      </c>
      <c r="S1124" s="17" t="s">
        <v>2562</v>
      </c>
      <c r="T1124" s="17"/>
      <c r="U1124" s="32" t="s">
        <v>794</v>
      </c>
      <c r="V1124" s="17" t="s">
        <v>1038</v>
      </c>
      <c r="W1124" s="17" t="s">
        <v>563</v>
      </c>
      <c r="X1124" s="17" t="str">
        <f t="shared" si="189"/>
        <v xml:space="preserve">X-TL-101  X-TL-107  X-TL-116  X-TL-123  X-TN-135  X-TN-140  X-TN-141  X-TN-142  X-TN-151  X-TN-152  X-TN-153  X-TL-154              </v>
      </c>
      <c r="Y1124" s="17" t="s">
        <v>1809</v>
      </c>
      <c r="Z1124" s="17" t="s">
        <v>2012</v>
      </c>
      <c r="AA1124" s="17" t="s">
        <v>1992</v>
      </c>
      <c r="AB1124" s="17" t="s">
        <v>1993</v>
      </c>
      <c r="AC1124" s="17" t="s">
        <v>1994</v>
      </c>
      <c r="AD1124" s="17" t="s">
        <v>1995</v>
      </c>
      <c r="AE1124" s="17" t="s">
        <v>1996</v>
      </c>
      <c r="AF1124" s="17" t="s">
        <v>1988</v>
      </c>
      <c r="AG1124" s="17" t="s">
        <v>1989</v>
      </c>
      <c r="AH1124" s="17" t="s">
        <v>1990</v>
      </c>
      <c r="AI1124" s="17" t="s">
        <v>1991</v>
      </c>
      <c r="AJ1124" s="17" t="s">
        <v>2407</v>
      </c>
      <c r="AK1124" s="17"/>
      <c r="AL1124" s="17"/>
      <c r="AM1124" s="17"/>
      <c r="AN1124" s="17"/>
      <c r="AO1124" s="17"/>
      <c r="AP1124" s="17"/>
      <c r="AQ1124" s="17"/>
      <c r="AR1124" s="40" t="s">
        <v>707</v>
      </c>
      <c r="AS1124" s="3">
        <v>190822</v>
      </c>
      <c r="AT1124" s="33" t="s">
        <v>808</v>
      </c>
      <c r="AU1124" s="44" t="s">
        <v>2628</v>
      </c>
      <c r="AV1124" s="45" t="s">
        <v>1061</v>
      </c>
      <c r="AW1124" s="44" t="str">
        <f t="shared" si="227"/>
        <v>K-FC1GD333-01</v>
      </c>
      <c r="AX1124" s="33" t="s">
        <v>790</v>
      </c>
      <c r="AZ1124" s="81" t="str">
        <f t="shared" si="190"/>
        <v>0.6/1kV FR-CVV-I/C AMS 1T-1.5㎟-S</v>
      </c>
    </row>
    <row r="1125" spans="1:52" ht="25" hidden="1" customHeight="1">
      <c r="A1125" s="60" t="str">
        <f t="shared" si="188"/>
        <v>X</v>
      </c>
      <c r="B1125" s="60" t="e">
        <f t="shared" si="228"/>
        <v>#REF!</v>
      </c>
      <c r="C1125" s="55" t="str">
        <f t="shared" si="225"/>
        <v>K-FC1GD334-01</v>
      </c>
      <c r="D1125" s="18" t="s">
        <v>802</v>
      </c>
      <c r="E1125" s="52" t="s">
        <v>34</v>
      </c>
      <c r="F1125" s="20" t="s">
        <v>772</v>
      </c>
      <c r="G1125" s="17" t="s">
        <v>564</v>
      </c>
      <c r="H1125" s="18">
        <v>1.5</v>
      </c>
      <c r="I1125" s="18"/>
      <c r="J1125" s="18">
        <v>119</v>
      </c>
      <c r="K1125" s="56">
        <f t="shared" si="226"/>
        <v>12.5</v>
      </c>
      <c r="L1125" s="56">
        <f t="shared" si="194"/>
        <v>122.72</v>
      </c>
      <c r="M1125" s="18" t="s">
        <v>1569</v>
      </c>
      <c r="N1125" s="18">
        <v>47</v>
      </c>
      <c r="O1125" s="18"/>
      <c r="P1125" s="18"/>
      <c r="Q1125" s="18"/>
      <c r="R1125" s="17" t="s">
        <v>1333</v>
      </c>
      <c r="S1125" s="17" t="s">
        <v>2563</v>
      </c>
      <c r="T1125" s="17"/>
      <c r="U1125" s="32" t="s">
        <v>794</v>
      </c>
      <c r="V1125" s="17" t="s">
        <v>1038</v>
      </c>
      <c r="W1125" s="17" t="s">
        <v>563</v>
      </c>
      <c r="X1125" s="17" t="str">
        <f t="shared" si="189"/>
        <v xml:space="preserve">X-TL-101  X-TL-107  X-TL-116  X-TL-123  X-TN-135  X-TN-140  X-TN-141  X-TN-142  X-TN-151  X-TN-152  X-TN-153  X-TL-154              </v>
      </c>
      <c r="Y1125" s="17" t="s">
        <v>1809</v>
      </c>
      <c r="Z1125" s="17" t="s">
        <v>2012</v>
      </c>
      <c r="AA1125" s="17" t="s">
        <v>1992</v>
      </c>
      <c r="AB1125" s="17" t="s">
        <v>1993</v>
      </c>
      <c r="AC1125" s="17" t="s">
        <v>1994</v>
      </c>
      <c r="AD1125" s="17" t="s">
        <v>1995</v>
      </c>
      <c r="AE1125" s="17" t="s">
        <v>1996</v>
      </c>
      <c r="AF1125" s="17" t="s">
        <v>1988</v>
      </c>
      <c r="AG1125" s="17" t="s">
        <v>1989</v>
      </c>
      <c r="AH1125" s="17" t="s">
        <v>1990</v>
      </c>
      <c r="AI1125" s="17" t="s">
        <v>1991</v>
      </c>
      <c r="AJ1125" s="17" t="s">
        <v>2407</v>
      </c>
      <c r="AK1125" s="17"/>
      <c r="AL1125" s="17"/>
      <c r="AM1125" s="17"/>
      <c r="AN1125" s="17"/>
      <c r="AO1125" s="17"/>
      <c r="AP1125" s="17"/>
      <c r="AQ1125" s="17"/>
      <c r="AR1125" s="40" t="s">
        <v>708</v>
      </c>
      <c r="AS1125" s="3">
        <v>190822</v>
      </c>
      <c r="AT1125" s="33" t="s">
        <v>808</v>
      </c>
      <c r="AU1125" s="44" t="s">
        <v>2629</v>
      </c>
      <c r="AV1125" s="45" t="s">
        <v>1061</v>
      </c>
      <c r="AW1125" s="44" t="str">
        <f t="shared" si="227"/>
        <v>K-FC1GD334-01</v>
      </c>
      <c r="AX1125" s="33" t="s">
        <v>790</v>
      </c>
      <c r="AZ1125" s="81" t="str">
        <f t="shared" si="190"/>
        <v>0.6/1kV FR-CVV-I/C AMS 1T-1.5㎟-S</v>
      </c>
    </row>
    <row r="1126" spans="1:52" ht="25" hidden="1" customHeight="1">
      <c r="A1126" s="60" t="str">
        <f t="shared" si="188"/>
        <v>X</v>
      </c>
      <c r="B1126" s="60" t="e">
        <f t="shared" si="228"/>
        <v>#REF!</v>
      </c>
      <c r="C1126" s="55" t="str">
        <f t="shared" si="225"/>
        <v>K-FC1GD335-01</v>
      </c>
      <c r="D1126" s="18" t="s">
        <v>802</v>
      </c>
      <c r="E1126" s="52" t="s">
        <v>106</v>
      </c>
      <c r="F1126" s="20" t="s">
        <v>772</v>
      </c>
      <c r="G1126" s="17" t="s">
        <v>564</v>
      </c>
      <c r="H1126" s="18">
        <v>1.5</v>
      </c>
      <c r="I1126" s="18"/>
      <c r="J1126" s="18">
        <v>121</v>
      </c>
      <c r="K1126" s="56">
        <f t="shared" si="226"/>
        <v>12.5</v>
      </c>
      <c r="L1126" s="56">
        <f t="shared" si="194"/>
        <v>122.72</v>
      </c>
      <c r="M1126" s="18" t="s">
        <v>1570</v>
      </c>
      <c r="N1126" s="18">
        <v>46</v>
      </c>
      <c r="O1126" s="18"/>
      <c r="P1126" s="18"/>
      <c r="Q1126" s="18"/>
      <c r="R1126" s="17" t="s">
        <v>1333</v>
      </c>
      <c r="S1126" s="17" t="s">
        <v>2564</v>
      </c>
      <c r="T1126" s="17"/>
      <c r="U1126" s="32" t="s">
        <v>794</v>
      </c>
      <c r="V1126" s="17" t="s">
        <v>1038</v>
      </c>
      <c r="W1126" s="17" t="s">
        <v>565</v>
      </c>
      <c r="X1126" s="17" t="str">
        <f t="shared" si="189"/>
        <v xml:space="preserve">X-TL-131  X-TN-135  X-TN-140  X-TN-141  X-TN-142  X-TN-151  X-TN-152  X-TN-153  X-TL-154                    </v>
      </c>
      <c r="Y1126" s="17" t="s">
        <v>1904</v>
      </c>
      <c r="Z1126" s="17" t="s">
        <v>1994</v>
      </c>
      <c r="AA1126" s="17" t="s">
        <v>1995</v>
      </c>
      <c r="AB1126" s="17" t="s">
        <v>1996</v>
      </c>
      <c r="AC1126" s="17" t="s">
        <v>1988</v>
      </c>
      <c r="AD1126" s="17" t="s">
        <v>1989</v>
      </c>
      <c r="AE1126" s="17" t="s">
        <v>1990</v>
      </c>
      <c r="AF1126" s="17" t="s">
        <v>1991</v>
      </c>
      <c r="AG1126" s="17" t="s">
        <v>2407</v>
      </c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40" t="s">
        <v>709</v>
      </c>
      <c r="AS1126" s="3">
        <v>190822</v>
      </c>
      <c r="AT1126" s="33" t="s">
        <v>808</v>
      </c>
      <c r="AU1126" s="44" t="s">
        <v>2630</v>
      </c>
      <c r="AV1126" s="45" t="s">
        <v>1061</v>
      </c>
      <c r="AW1126" s="44" t="str">
        <f t="shared" si="227"/>
        <v>K-FC1GD335-01</v>
      </c>
      <c r="AX1126" s="33" t="s">
        <v>790</v>
      </c>
      <c r="AZ1126" s="81" t="str">
        <f t="shared" si="190"/>
        <v>0.6/1kV FR-CVV-I/C AMS 1T-1.5㎟-S</v>
      </c>
    </row>
    <row r="1127" spans="1:52" ht="25" hidden="1" customHeight="1">
      <c r="A1127" s="60" t="str">
        <f t="shared" si="188"/>
        <v>X</v>
      </c>
      <c r="B1127" s="60" t="e">
        <f t="shared" si="228"/>
        <v>#REF!</v>
      </c>
      <c r="C1127" s="55" t="str">
        <f t="shared" si="225"/>
        <v>K-FC1GD336-01</v>
      </c>
      <c r="D1127" s="18" t="s">
        <v>802</v>
      </c>
      <c r="E1127" s="52" t="s">
        <v>106</v>
      </c>
      <c r="F1127" s="20" t="s">
        <v>772</v>
      </c>
      <c r="G1127" s="17" t="s">
        <v>564</v>
      </c>
      <c r="H1127" s="18">
        <v>1.5</v>
      </c>
      <c r="I1127" s="18"/>
      <c r="J1127" s="18">
        <v>100</v>
      </c>
      <c r="K1127" s="56">
        <f t="shared" si="226"/>
        <v>12.5</v>
      </c>
      <c r="L1127" s="56">
        <f t="shared" si="194"/>
        <v>122.72</v>
      </c>
      <c r="M1127" s="18" t="s">
        <v>1571</v>
      </c>
      <c r="N1127" s="18">
        <v>46</v>
      </c>
      <c r="O1127" s="18"/>
      <c r="P1127" s="18"/>
      <c r="Q1127" s="18"/>
      <c r="R1127" s="17" t="s">
        <v>1333</v>
      </c>
      <c r="S1127" s="17" t="s">
        <v>2565</v>
      </c>
      <c r="T1127" s="17"/>
      <c r="U1127" s="32" t="s">
        <v>794</v>
      </c>
      <c r="V1127" s="17" t="s">
        <v>1038</v>
      </c>
      <c r="W1127" s="17" t="s">
        <v>565</v>
      </c>
      <c r="X1127" s="17" t="str">
        <f t="shared" si="189"/>
        <v xml:space="preserve">X-TL-131  X-TN-135  X-TN-140  X-TN-141  X-TN-142  X-TN-151  X-TN-152  X-TN-153  X-TL-154                    </v>
      </c>
      <c r="Y1127" s="17" t="s">
        <v>1904</v>
      </c>
      <c r="Z1127" s="17" t="s">
        <v>1994</v>
      </c>
      <c r="AA1127" s="17" t="s">
        <v>1995</v>
      </c>
      <c r="AB1127" s="17" t="s">
        <v>1996</v>
      </c>
      <c r="AC1127" s="17" t="s">
        <v>1988</v>
      </c>
      <c r="AD1127" s="17" t="s">
        <v>1989</v>
      </c>
      <c r="AE1127" s="17" t="s">
        <v>1990</v>
      </c>
      <c r="AF1127" s="17" t="s">
        <v>1991</v>
      </c>
      <c r="AG1127" s="17" t="s">
        <v>2407</v>
      </c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40" t="s">
        <v>710</v>
      </c>
      <c r="AS1127" s="3">
        <v>190822</v>
      </c>
      <c r="AT1127" s="33" t="s">
        <v>808</v>
      </c>
      <c r="AU1127" s="44" t="s">
        <v>2631</v>
      </c>
      <c r="AV1127" s="45" t="s">
        <v>1061</v>
      </c>
      <c r="AW1127" s="44" t="str">
        <f t="shared" si="227"/>
        <v>K-FC1GD336-01</v>
      </c>
      <c r="AX1127" s="33" t="s">
        <v>790</v>
      </c>
      <c r="AZ1127" s="81" t="str">
        <f t="shared" si="190"/>
        <v>0.6/1kV FR-CVV-I/C AMS 1T-1.5㎟-S</v>
      </c>
    </row>
    <row r="1128" spans="1:52" ht="25" hidden="1" customHeight="1">
      <c r="A1128" s="60" t="str">
        <f t="shared" si="188"/>
        <v>X</v>
      </c>
      <c r="B1128" s="60" t="e">
        <f t="shared" si="228"/>
        <v>#REF!</v>
      </c>
      <c r="C1128" s="55" t="str">
        <f t="shared" si="225"/>
        <v>K-FC1GD337-01</v>
      </c>
      <c r="D1128" s="18" t="s">
        <v>802</v>
      </c>
      <c r="E1128" s="52" t="s">
        <v>34</v>
      </c>
      <c r="F1128" s="20" t="s">
        <v>772</v>
      </c>
      <c r="G1128" s="17" t="s">
        <v>564</v>
      </c>
      <c r="H1128" s="18">
        <v>1.5</v>
      </c>
      <c r="I1128" s="18"/>
      <c r="J1128" s="18">
        <v>102</v>
      </c>
      <c r="K1128" s="56">
        <f t="shared" si="226"/>
        <v>12.5</v>
      </c>
      <c r="L1128" s="56">
        <f t="shared" si="194"/>
        <v>122.72</v>
      </c>
      <c r="M1128" s="18" t="s">
        <v>1572</v>
      </c>
      <c r="N1128" s="18">
        <v>46</v>
      </c>
      <c r="O1128" s="18"/>
      <c r="P1128" s="18"/>
      <c r="Q1128" s="18"/>
      <c r="R1128" s="17" t="s">
        <v>1333</v>
      </c>
      <c r="S1128" s="17" t="s">
        <v>2566</v>
      </c>
      <c r="T1128" s="17"/>
      <c r="U1128" s="32" t="s">
        <v>794</v>
      </c>
      <c r="V1128" s="17" t="s">
        <v>1038</v>
      </c>
      <c r="W1128" s="17" t="s">
        <v>563</v>
      </c>
      <c r="X1128" s="17" t="str">
        <f t="shared" si="189"/>
        <v xml:space="preserve">X-TL-131  X-TN-135  X-TN-140  X-TN-141  X-TN-142  X-TN-151  X-TN-152  X-TN-153  X-TL-154                    </v>
      </c>
      <c r="Y1128" s="17" t="s">
        <v>1904</v>
      </c>
      <c r="Z1128" s="17" t="s">
        <v>1994</v>
      </c>
      <c r="AA1128" s="17" t="s">
        <v>1995</v>
      </c>
      <c r="AB1128" s="17" t="s">
        <v>1996</v>
      </c>
      <c r="AC1128" s="17" t="s">
        <v>1988</v>
      </c>
      <c r="AD1128" s="17" t="s">
        <v>1989</v>
      </c>
      <c r="AE1128" s="17" t="s">
        <v>1990</v>
      </c>
      <c r="AF1128" s="17" t="s">
        <v>1991</v>
      </c>
      <c r="AG1128" s="17" t="s">
        <v>2407</v>
      </c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40" t="s">
        <v>711</v>
      </c>
      <c r="AS1128" s="3">
        <v>190822</v>
      </c>
      <c r="AT1128" s="33" t="s">
        <v>808</v>
      </c>
      <c r="AU1128" s="44" t="s">
        <v>2632</v>
      </c>
      <c r="AV1128" s="45" t="s">
        <v>1061</v>
      </c>
      <c r="AW1128" s="44" t="str">
        <f t="shared" si="227"/>
        <v>K-FC1GD337-01</v>
      </c>
      <c r="AX1128" s="33" t="s">
        <v>790</v>
      </c>
      <c r="AZ1128" s="81" t="str">
        <f t="shared" si="190"/>
        <v>0.6/1kV FR-CVV-I/C AMS 1T-1.5㎟-S</v>
      </c>
    </row>
    <row r="1129" spans="1:52" ht="25" hidden="1" customHeight="1">
      <c r="A1129" s="60" t="str">
        <f t="shared" si="188"/>
        <v>X</v>
      </c>
      <c r="B1129" s="60" t="e">
        <f t="shared" si="228"/>
        <v>#REF!</v>
      </c>
      <c r="C1129" s="55" t="str">
        <f t="shared" si="225"/>
        <v>K-FC1GD338-01</v>
      </c>
      <c r="D1129" s="18" t="s">
        <v>802</v>
      </c>
      <c r="E1129" s="52" t="s">
        <v>106</v>
      </c>
      <c r="F1129" s="20" t="s">
        <v>772</v>
      </c>
      <c r="G1129" s="17" t="s">
        <v>562</v>
      </c>
      <c r="H1129" s="18">
        <v>1.5</v>
      </c>
      <c r="I1129" s="18"/>
      <c r="J1129" s="18">
        <v>106</v>
      </c>
      <c r="K1129" s="56">
        <f t="shared" si="226"/>
        <v>12.5</v>
      </c>
      <c r="L1129" s="56">
        <f t="shared" si="194"/>
        <v>122.72</v>
      </c>
      <c r="M1129" s="18" t="s">
        <v>1573</v>
      </c>
      <c r="N1129" s="18">
        <v>46</v>
      </c>
      <c r="O1129" s="18"/>
      <c r="P1129" s="18"/>
      <c r="Q1129" s="18"/>
      <c r="R1129" s="17" t="s">
        <v>1333</v>
      </c>
      <c r="S1129" s="17" t="s">
        <v>2567</v>
      </c>
      <c r="T1129" s="17"/>
      <c r="U1129" s="32" t="s">
        <v>794</v>
      </c>
      <c r="V1129" s="17" t="s">
        <v>1038</v>
      </c>
      <c r="W1129" s="17" t="s">
        <v>565</v>
      </c>
      <c r="X1129" s="17" t="str">
        <f t="shared" si="189"/>
        <v xml:space="preserve">X-TL-131  X-TN-135  X-TN-140  X-TN-141  X-TN-142  X-TN-151  X-TN-152  X-TN-153  X-TL-154                    </v>
      </c>
      <c r="Y1129" s="17" t="s">
        <v>1904</v>
      </c>
      <c r="Z1129" s="17" t="s">
        <v>1994</v>
      </c>
      <c r="AA1129" s="17" t="s">
        <v>1995</v>
      </c>
      <c r="AB1129" s="17" t="s">
        <v>1996</v>
      </c>
      <c r="AC1129" s="17" t="s">
        <v>1988</v>
      </c>
      <c r="AD1129" s="17" t="s">
        <v>1989</v>
      </c>
      <c r="AE1129" s="17" t="s">
        <v>1990</v>
      </c>
      <c r="AF1129" s="17" t="s">
        <v>1991</v>
      </c>
      <c r="AG1129" s="17" t="s">
        <v>2407</v>
      </c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40" t="s">
        <v>712</v>
      </c>
      <c r="AS1129" s="3">
        <v>190822</v>
      </c>
      <c r="AT1129" s="33" t="s">
        <v>808</v>
      </c>
      <c r="AU1129" s="44" t="s">
        <v>2633</v>
      </c>
      <c r="AV1129" s="45" t="s">
        <v>1061</v>
      </c>
      <c r="AW1129" s="44" t="str">
        <f t="shared" si="227"/>
        <v>K-FC1GD338-01</v>
      </c>
      <c r="AX1129" s="33" t="s">
        <v>790</v>
      </c>
      <c r="AZ1129" s="81" t="str">
        <f t="shared" si="190"/>
        <v>0.6/1kV FR-CVV-I/C AMS 1T-1.5㎟-S</v>
      </c>
    </row>
    <row r="1130" spans="1:52" ht="25" hidden="1" customHeight="1">
      <c r="A1130" s="60" t="str">
        <f t="shared" si="188"/>
        <v>X</v>
      </c>
      <c r="B1130" s="60" t="e">
        <f t="shared" si="228"/>
        <v>#REF!</v>
      </c>
      <c r="C1130" s="55" t="str">
        <f t="shared" si="225"/>
        <v>K-FC1GD339-01</v>
      </c>
      <c r="D1130" s="18" t="s">
        <v>802</v>
      </c>
      <c r="E1130" s="52" t="s">
        <v>34</v>
      </c>
      <c r="F1130" s="20" t="s">
        <v>772</v>
      </c>
      <c r="G1130" s="17" t="s">
        <v>564</v>
      </c>
      <c r="H1130" s="18">
        <v>1.5</v>
      </c>
      <c r="I1130" s="18"/>
      <c r="J1130" s="18">
        <v>108</v>
      </c>
      <c r="K1130" s="56">
        <f t="shared" si="226"/>
        <v>12.5</v>
      </c>
      <c r="L1130" s="56">
        <f t="shared" si="194"/>
        <v>122.72</v>
      </c>
      <c r="M1130" s="18" t="s">
        <v>1574</v>
      </c>
      <c r="N1130" s="18">
        <v>49</v>
      </c>
      <c r="O1130" s="18"/>
      <c r="P1130" s="18"/>
      <c r="Q1130" s="18"/>
      <c r="R1130" s="17" t="s">
        <v>1333</v>
      </c>
      <c r="S1130" s="17" t="s">
        <v>2568</v>
      </c>
      <c r="T1130" s="17"/>
      <c r="U1130" s="32" t="s">
        <v>794</v>
      </c>
      <c r="V1130" s="17" t="s">
        <v>1038</v>
      </c>
      <c r="W1130" s="17" t="s">
        <v>565</v>
      </c>
      <c r="X1130" s="17" t="str">
        <f t="shared" si="189"/>
        <v xml:space="preserve">X-TL-131  X-TN-135  X-TN-140  X-TN-141  X-TN-142  X-TN-151  X-TN-152  X-TN-153  X-TL-154                    </v>
      </c>
      <c r="Y1130" s="17" t="s">
        <v>1904</v>
      </c>
      <c r="Z1130" s="17" t="s">
        <v>1994</v>
      </c>
      <c r="AA1130" s="17" t="s">
        <v>1995</v>
      </c>
      <c r="AB1130" s="17" t="s">
        <v>1996</v>
      </c>
      <c r="AC1130" s="17" t="s">
        <v>1988</v>
      </c>
      <c r="AD1130" s="17" t="s">
        <v>1989</v>
      </c>
      <c r="AE1130" s="17" t="s">
        <v>1990</v>
      </c>
      <c r="AF1130" s="17" t="s">
        <v>1991</v>
      </c>
      <c r="AG1130" s="17" t="s">
        <v>2407</v>
      </c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40" t="s">
        <v>713</v>
      </c>
      <c r="AS1130" s="3">
        <v>190822</v>
      </c>
      <c r="AT1130" s="33" t="s">
        <v>808</v>
      </c>
      <c r="AU1130" s="44" t="s">
        <v>2634</v>
      </c>
      <c r="AV1130" s="45" t="s">
        <v>1061</v>
      </c>
      <c r="AW1130" s="44" t="str">
        <f t="shared" si="227"/>
        <v>K-FC1GD339-01</v>
      </c>
      <c r="AX1130" s="33" t="s">
        <v>790</v>
      </c>
      <c r="AZ1130" s="81" t="str">
        <f t="shared" si="190"/>
        <v>0.6/1kV FR-CVV-I/C AMS 1T-1.5㎟-S</v>
      </c>
    </row>
    <row r="1131" spans="1:52" ht="25" hidden="1" customHeight="1">
      <c r="A1131" s="60" t="str">
        <f t="shared" si="188"/>
        <v>X</v>
      </c>
      <c r="B1131" s="60" t="e">
        <f t="shared" si="228"/>
        <v>#REF!</v>
      </c>
      <c r="C1131" s="55" t="str">
        <f t="shared" ref="C1131:C1162" si="229">AW1131</f>
        <v>K-FC1GD340-01</v>
      </c>
      <c r="D1131" s="18" t="s">
        <v>802</v>
      </c>
      <c r="E1131" s="52" t="s">
        <v>34</v>
      </c>
      <c r="F1131" s="20" t="s">
        <v>772</v>
      </c>
      <c r="G1131" s="17" t="s">
        <v>562</v>
      </c>
      <c r="H1131" s="18">
        <v>1.5</v>
      </c>
      <c r="I1131" s="18"/>
      <c r="J1131" s="18">
        <v>132</v>
      </c>
      <c r="K1131" s="56">
        <f t="shared" ref="K1131:K1162" si="230">IF(AZ1131="","",(VLOOKUP(AZ1131,cable,2,FALSE)))</f>
        <v>12.5</v>
      </c>
      <c r="L1131" s="56">
        <f t="shared" si="194"/>
        <v>122.72</v>
      </c>
      <c r="M1131" s="18" t="s">
        <v>1575</v>
      </c>
      <c r="N1131" s="18">
        <v>63</v>
      </c>
      <c r="O1131" s="18"/>
      <c r="P1131" s="18"/>
      <c r="Q1131" s="18"/>
      <c r="R1131" s="17" t="s">
        <v>1333</v>
      </c>
      <c r="S1131" s="17" t="s">
        <v>2569</v>
      </c>
      <c r="T1131" s="17"/>
      <c r="U1131" s="32" t="s">
        <v>794</v>
      </c>
      <c r="V1131" s="17" t="s">
        <v>1038</v>
      </c>
      <c r="W1131" s="17" t="s">
        <v>563</v>
      </c>
      <c r="X1131" s="17" t="str">
        <f t="shared" si="189"/>
        <v xml:space="preserve">X-TL-101  X-TL-107  X-TL-116  X-TL-123  X-TN-135  X-TN-140  X-TN-141  X-TN-142  X-TN-151  X-TN-152  X-TN-153  X-TL-154              </v>
      </c>
      <c r="Y1131" s="17" t="s">
        <v>1809</v>
      </c>
      <c r="Z1131" s="17" t="s">
        <v>2012</v>
      </c>
      <c r="AA1131" s="17" t="s">
        <v>1992</v>
      </c>
      <c r="AB1131" s="17" t="s">
        <v>1993</v>
      </c>
      <c r="AC1131" s="17" t="s">
        <v>1994</v>
      </c>
      <c r="AD1131" s="17" t="s">
        <v>1995</v>
      </c>
      <c r="AE1131" s="17" t="s">
        <v>1996</v>
      </c>
      <c r="AF1131" s="17" t="s">
        <v>1988</v>
      </c>
      <c r="AG1131" s="17" t="s">
        <v>1989</v>
      </c>
      <c r="AH1131" s="17" t="s">
        <v>1990</v>
      </c>
      <c r="AI1131" s="17" t="s">
        <v>1991</v>
      </c>
      <c r="AJ1131" s="17" t="s">
        <v>2407</v>
      </c>
      <c r="AK1131" s="17"/>
      <c r="AL1131" s="17"/>
      <c r="AM1131" s="17"/>
      <c r="AN1131" s="17"/>
      <c r="AO1131" s="17"/>
      <c r="AP1131" s="17"/>
      <c r="AQ1131" s="17"/>
      <c r="AR1131" s="40" t="s">
        <v>714</v>
      </c>
      <c r="AS1131" s="3">
        <v>190822</v>
      </c>
      <c r="AT1131" s="33" t="s">
        <v>808</v>
      </c>
      <c r="AU1131" s="44" t="s">
        <v>2635</v>
      </c>
      <c r="AV1131" s="45" t="s">
        <v>1061</v>
      </c>
      <c r="AW1131" s="44" t="str">
        <f t="shared" si="227"/>
        <v>K-FC1GD340-01</v>
      </c>
      <c r="AX1131" s="33" t="s">
        <v>790</v>
      </c>
      <c r="AZ1131" s="81" t="str">
        <f t="shared" si="190"/>
        <v>0.6/1kV FR-CVV-I/C AMS 1T-1.5㎟-S</v>
      </c>
    </row>
    <row r="1132" spans="1:52" ht="25" hidden="1" customHeight="1">
      <c r="A1132" s="60" t="str">
        <f t="shared" si="188"/>
        <v>X</v>
      </c>
      <c r="B1132" s="60" t="e">
        <f t="shared" si="228"/>
        <v>#REF!</v>
      </c>
      <c r="C1132" s="55" t="str">
        <f t="shared" si="229"/>
        <v>K-FC1GD341-01</v>
      </c>
      <c r="D1132" s="18" t="s">
        <v>802</v>
      </c>
      <c r="E1132" s="52" t="s">
        <v>106</v>
      </c>
      <c r="F1132" s="20" t="s">
        <v>772</v>
      </c>
      <c r="G1132" s="17" t="s">
        <v>562</v>
      </c>
      <c r="H1132" s="18">
        <v>1.5</v>
      </c>
      <c r="I1132" s="18"/>
      <c r="J1132" s="18">
        <v>132</v>
      </c>
      <c r="K1132" s="56">
        <f t="shared" si="230"/>
        <v>12.5</v>
      </c>
      <c r="L1132" s="56">
        <f t="shared" si="194"/>
        <v>122.72</v>
      </c>
      <c r="M1132" s="18" t="s">
        <v>1576</v>
      </c>
      <c r="N1132" s="18">
        <v>63</v>
      </c>
      <c r="O1132" s="18"/>
      <c r="P1132" s="18"/>
      <c r="Q1132" s="18"/>
      <c r="R1132" s="17" t="s">
        <v>1333</v>
      </c>
      <c r="S1132" s="17" t="s">
        <v>2570</v>
      </c>
      <c r="T1132" s="17"/>
      <c r="U1132" s="32" t="s">
        <v>794</v>
      </c>
      <c r="V1132" s="17" t="s">
        <v>1038</v>
      </c>
      <c r="W1132" s="17" t="s">
        <v>565</v>
      </c>
      <c r="X1132" s="17" t="str">
        <f t="shared" si="189"/>
        <v xml:space="preserve">X-TL-101  X-TL-107  X-TL-116  X-TL-123  X-TN-135  X-TN-140  X-TN-141  X-TN-142  X-TN-151  X-TN-152  X-TN-153  X-TL-154              </v>
      </c>
      <c r="Y1132" s="17" t="s">
        <v>1809</v>
      </c>
      <c r="Z1132" s="17" t="s">
        <v>2012</v>
      </c>
      <c r="AA1132" s="17" t="s">
        <v>1992</v>
      </c>
      <c r="AB1132" s="17" t="s">
        <v>1993</v>
      </c>
      <c r="AC1132" s="17" t="s">
        <v>1994</v>
      </c>
      <c r="AD1132" s="17" t="s">
        <v>1995</v>
      </c>
      <c r="AE1132" s="17" t="s">
        <v>1996</v>
      </c>
      <c r="AF1132" s="17" t="s">
        <v>1988</v>
      </c>
      <c r="AG1132" s="17" t="s">
        <v>1989</v>
      </c>
      <c r="AH1132" s="17" t="s">
        <v>1990</v>
      </c>
      <c r="AI1132" s="17" t="s">
        <v>1991</v>
      </c>
      <c r="AJ1132" s="17" t="s">
        <v>2407</v>
      </c>
      <c r="AK1132" s="17"/>
      <c r="AL1132" s="17"/>
      <c r="AM1132" s="17"/>
      <c r="AN1132" s="17"/>
      <c r="AO1132" s="17"/>
      <c r="AP1132" s="17"/>
      <c r="AQ1132" s="17"/>
      <c r="AR1132" s="40" t="s">
        <v>715</v>
      </c>
      <c r="AS1132" s="3">
        <v>190822</v>
      </c>
      <c r="AT1132" s="33" t="s">
        <v>808</v>
      </c>
      <c r="AU1132" s="44" t="s">
        <v>2636</v>
      </c>
      <c r="AV1132" s="45" t="s">
        <v>1061</v>
      </c>
      <c r="AW1132" s="44" t="str">
        <f t="shared" si="227"/>
        <v>K-FC1GD341-01</v>
      </c>
      <c r="AX1132" s="33" t="s">
        <v>790</v>
      </c>
      <c r="AZ1132" s="81" t="str">
        <f t="shared" si="190"/>
        <v>0.6/1kV FR-CVV-I/C AMS 1T-1.5㎟-S</v>
      </c>
    </row>
    <row r="1133" spans="1:52" ht="25" hidden="1" customHeight="1">
      <c r="A1133" s="60" t="str">
        <f t="shared" si="188"/>
        <v>X</v>
      </c>
      <c r="B1133" s="60" t="e">
        <f t="shared" si="228"/>
        <v>#REF!</v>
      </c>
      <c r="C1133" s="55" t="str">
        <f t="shared" si="229"/>
        <v>K-FC1GD342-01</v>
      </c>
      <c r="D1133" s="18" t="s">
        <v>802</v>
      </c>
      <c r="E1133" s="52" t="s">
        <v>106</v>
      </c>
      <c r="F1133" s="20" t="s">
        <v>772</v>
      </c>
      <c r="G1133" s="17" t="s">
        <v>564</v>
      </c>
      <c r="H1133" s="18">
        <v>1.5</v>
      </c>
      <c r="I1133" s="18"/>
      <c r="J1133" s="18">
        <v>134</v>
      </c>
      <c r="K1133" s="56">
        <f t="shared" si="230"/>
        <v>12.5</v>
      </c>
      <c r="L1133" s="56">
        <f t="shared" si="194"/>
        <v>122.72</v>
      </c>
      <c r="M1133" s="18" t="s">
        <v>1577</v>
      </c>
      <c r="N1133" s="18">
        <v>63</v>
      </c>
      <c r="O1133" s="18"/>
      <c r="P1133" s="18"/>
      <c r="Q1133" s="18"/>
      <c r="R1133" s="17" t="s">
        <v>1333</v>
      </c>
      <c r="S1133" s="17" t="s">
        <v>2571</v>
      </c>
      <c r="T1133" s="17"/>
      <c r="U1133" s="32" t="s">
        <v>794</v>
      </c>
      <c r="V1133" s="17" t="s">
        <v>1038</v>
      </c>
      <c r="W1133" s="17" t="s">
        <v>565</v>
      </c>
      <c r="X1133" s="17" t="str">
        <f t="shared" si="189"/>
        <v xml:space="preserve">X-TL-101  X-TL-107  X-TL-116  X-TL-123  X-TN-135  X-TN-140  X-TN-141  X-TN-142  X-TN-151  X-TN-152  X-TN-153  X-TL-154              </v>
      </c>
      <c r="Y1133" s="17" t="s">
        <v>1809</v>
      </c>
      <c r="Z1133" s="17" t="s">
        <v>2012</v>
      </c>
      <c r="AA1133" s="17" t="s">
        <v>1992</v>
      </c>
      <c r="AB1133" s="17" t="s">
        <v>1993</v>
      </c>
      <c r="AC1133" s="17" t="s">
        <v>1994</v>
      </c>
      <c r="AD1133" s="17" t="s">
        <v>1995</v>
      </c>
      <c r="AE1133" s="17" t="s">
        <v>1996</v>
      </c>
      <c r="AF1133" s="17" t="s">
        <v>1988</v>
      </c>
      <c r="AG1133" s="17" t="s">
        <v>1989</v>
      </c>
      <c r="AH1133" s="17" t="s">
        <v>1990</v>
      </c>
      <c r="AI1133" s="17" t="s">
        <v>1991</v>
      </c>
      <c r="AJ1133" s="17" t="s">
        <v>2407</v>
      </c>
      <c r="AK1133" s="17"/>
      <c r="AL1133" s="17"/>
      <c r="AM1133" s="17"/>
      <c r="AN1133" s="17"/>
      <c r="AO1133" s="17"/>
      <c r="AP1133" s="17"/>
      <c r="AQ1133" s="17"/>
      <c r="AR1133" s="40" t="s">
        <v>716</v>
      </c>
      <c r="AS1133" s="3">
        <v>190822</v>
      </c>
      <c r="AT1133" s="33" t="s">
        <v>808</v>
      </c>
      <c r="AU1133" s="44" t="s">
        <v>2637</v>
      </c>
      <c r="AV1133" s="45" t="s">
        <v>1061</v>
      </c>
      <c r="AW1133" s="44" t="str">
        <f t="shared" si="227"/>
        <v>K-FC1GD342-01</v>
      </c>
      <c r="AX1133" s="33" t="s">
        <v>790</v>
      </c>
      <c r="AZ1133" s="81" t="str">
        <f t="shared" si="190"/>
        <v>0.6/1kV FR-CVV-I/C AMS 1T-1.5㎟-S</v>
      </c>
    </row>
    <row r="1134" spans="1:52" ht="25" hidden="1" customHeight="1">
      <c r="A1134" s="60" t="str">
        <f t="shared" ref="A1134:A1168" si="231">IFERROR(IF(MATCH($A$18,Y1134:AQ1134,0),"O","X"),"X")</f>
        <v>X</v>
      </c>
      <c r="B1134" s="60" t="e">
        <f t="shared" si="228"/>
        <v>#REF!</v>
      </c>
      <c r="C1134" s="55" t="str">
        <f t="shared" si="229"/>
        <v>K-FC1GD343-01</v>
      </c>
      <c r="D1134" s="18" t="s">
        <v>802</v>
      </c>
      <c r="E1134" s="52" t="s">
        <v>34</v>
      </c>
      <c r="F1134" s="20" t="s">
        <v>772</v>
      </c>
      <c r="G1134" s="17" t="s">
        <v>562</v>
      </c>
      <c r="H1134" s="18">
        <v>1.5</v>
      </c>
      <c r="I1134" s="18"/>
      <c r="J1134" s="18">
        <v>139</v>
      </c>
      <c r="K1134" s="56">
        <f t="shared" si="230"/>
        <v>12.5</v>
      </c>
      <c r="L1134" s="56">
        <f t="shared" si="194"/>
        <v>122.72</v>
      </c>
      <c r="M1134" s="18" t="s">
        <v>1578</v>
      </c>
      <c r="N1134" s="18">
        <v>63</v>
      </c>
      <c r="O1134" s="18"/>
      <c r="P1134" s="18"/>
      <c r="Q1134" s="18"/>
      <c r="R1134" s="17" t="s">
        <v>1333</v>
      </c>
      <c r="S1134" s="17" t="s">
        <v>2572</v>
      </c>
      <c r="T1134" s="17"/>
      <c r="U1134" s="32" t="s">
        <v>794</v>
      </c>
      <c r="V1134" s="17" t="s">
        <v>1038</v>
      </c>
      <c r="W1134" s="17" t="s">
        <v>563</v>
      </c>
      <c r="X1134" s="17" t="str">
        <f t="shared" ref="X1134:X1168" si="232">IF(Y1134="","",CONCATENATE(Y1134,"  ",Z1134,"  ",AA1134,"  ",AB1134,"  ",AC1134,"  ",AD1134,"  ",AE1134,"  ",AF1134,"  ",AG1134,"  ",AH1134,"  ",AI1134,"  ",AJ1134,"  ",AK1134,"  ",AL1134,"  ",AM1134,"  ",AN1134,"  ",AO1134,"  ",AP1134,"  ",AQ1134))</f>
        <v xml:space="preserve">X-TL-101  X-TL-107  X-TL-116  X-TL-123  X-TN-135  X-TN-140  X-TN-141  X-TN-142  X-TN-151  X-TN-152  X-TN-153  X-TL-154              </v>
      </c>
      <c r="Y1134" s="17" t="s">
        <v>1809</v>
      </c>
      <c r="Z1134" s="17" t="s">
        <v>2012</v>
      </c>
      <c r="AA1134" s="17" t="s">
        <v>1992</v>
      </c>
      <c r="AB1134" s="17" t="s">
        <v>1993</v>
      </c>
      <c r="AC1134" s="17" t="s">
        <v>1994</v>
      </c>
      <c r="AD1134" s="17" t="s">
        <v>1995</v>
      </c>
      <c r="AE1134" s="17" t="s">
        <v>1996</v>
      </c>
      <c r="AF1134" s="17" t="s">
        <v>1988</v>
      </c>
      <c r="AG1134" s="17" t="s">
        <v>1989</v>
      </c>
      <c r="AH1134" s="17" t="s">
        <v>1990</v>
      </c>
      <c r="AI1134" s="17" t="s">
        <v>1991</v>
      </c>
      <c r="AJ1134" s="17" t="s">
        <v>2407</v>
      </c>
      <c r="AK1134" s="17"/>
      <c r="AL1134" s="17"/>
      <c r="AM1134" s="17"/>
      <c r="AN1134" s="17"/>
      <c r="AO1134" s="17"/>
      <c r="AP1134" s="17"/>
      <c r="AQ1134" s="17"/>
      <c r="AR1134" s="40" t="s">
        <v>717</v>
      </c>
      <c r="AS1134" s="3">
        <v>190822</v>
      </c>
      <c r="AT1134" s="33" t="s">
        <v>808</v>
      </c>
      <c r="AU1134" s="44" t="s">
        <v>2638</v>
      </c>
      <c r="AV1134" s="45" t="s">
        <v>1061</v>
      </c>
      <c r="AW1134" s="44" t="str">
        <f t="shared" si="227"/>
        <v>K-FC1GD343-01</v>
      </c>
      <c r="AX1134" s="33" t="s">
        <v>790</v>
      </c>
      <c r="AZ1134" s="81" t="str">
        <f t="shared" ref="AZ1134:AZ1168" si="233">IF(F1134="","",CONCATENATE(E1134," ",F1134," ",G1134,"-",H1134,"㎟","-",D1134))</f>
        <v>0.6/1kV FR-CVV-I/C AMS 1T-1.5㎟-S</v>
      </c>
    </row>
    <row r="1135" spans="1:52" ht="25" hidden="1" customHeight="1">
      <c r="A1135" s="60" t="str">
        <f t="shared" si="231"/>
        <v>X</v>
      </c>
      <c r="B1135" s="60" t="e">
        <f t="shared" si="228"/>
        <v>#REF!</v>
      </c>
      <c r="C1135" s="55" t="str">
        <f t="shared" si="229"/>
        <v>K-FC1GD344-01</v>
      </c>
      <c r="D1135" s="18" t="s">
        <v>802</v>
      </c>
      <c r="E1135" s="52" t="s">
        <v>106</v>
      </c>
      <c r="F1135" s="20" t="s">
        <v>772</v>
      </c>
      <c r="G1135" s="17" t="s">
        <v>564</v>
      </c>
      <c r="H1135" s="18">
        <v>1.5</v>
      </c>
      <c r="I1135" s="18"/>
      <c r="J1135" s="18">
        <v>141</v>
      </c>
      <c r="K1135" s="56">
        <f t="shared" si="230"/>
        <v>12.5</v>
      </c>
      <c r="L1135" s="56">
        <f t="shared" si="194"/>
        <v>122.72</v>
      </c>
      <c r="M1135" s="18" t="s">
        <v>1579</v>
      </c>
      <c r="N1135" s="18">
        <v>63</v>
      </c>
      <c r="O1135" s="18"/>
      <c r="P1135" s="18"/>
      <c r="Q1135" s="18"/>
      <c r="R1135" s="17" t="s">
        <v>1333</v>
      </c>
      <c r="S1135" s="17" t="s">
        <v>2573</v>
      </c>
      <c r="T1135" s="17"/>
      <c r="U1135" s="32" t="s">
        <v>794</v>
      </c>
      <c r="V1135" s="17" t="s">
        <v>1038</v>
      </c>
      <c r="W1135" s="17" t="s">
        <v>565</v>
      </c>
      <c r="X1135" s="17" t="str">
        <f t="shared" si="232"/>
        <v xml:space="preserve">X-TL-131  X-TN-135  X-TN-140  X-TN-141  X-TN-142  X-TN-151  X-TN-152  X-TN-153  X-TL-154                    </v>
      </c>
      <c r="Y1135" s="17" t="s">
        <v>1904</v>
      </c>
      <c r="Z1135" s="17" t="s">
        <v>1994</v>
      </c>
      <c r="AA1135" s="17" t="s">
        <v>1995</v>
      </c>
      <c r="AB1135" s="17" t="s">
        <v>1996</v>
      </c>
      <c r="AC1135" s="17" t="s">
        <v>1988</v>
      </c>
      <c r="AD1135" s="17" t="s">
        <v>1989</v>
      </c>
      <c r="AE1135" s="17" t="s">
        <v>1990</v>
      </c>
      <c r="AF1135" s="17" t="s">
        <v>1991</v>
      </c>
      <c r="AG1135" s="17" t="s">
        <v>2407</v>
      </c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40" t="s">
        <v>718</v>
      </c>
      <c r="AS1135" s="3">
        <v>190822</v>
      </c>
      <c r="AT1135" s="33" t="s">
        <v>808</v>
      </c>
      <c r="AU1135" s="44" t="s">
        <v>2639</v>
      </c>
      <c r="AV1135" s="45" t="s">
        <v>1061</v>
      </c>
      <c r="AW1135" s="44" t="str">
        <f t="shared" si="227"/>
        <v>K-FC1GD344-01</v>
      </c>
      <c r="AX1135" s="33" t="s">
        <v>790</v>
      </c>
      <c r="AZ1135" s="81" t="str">
        <f t="shared" si="233"/>
        <v>0.6/1kV FR-CVV-I/C AMS 1T-1.5㎟-S</v>
      </c>
    </row>
    <row r="1136" spans="1:52" ht="25" hidden="1" customHeight="1">
      <c r="A1136" s="60" t="str">
        <f t="shared" si="231"/>
        <v>X</v>
      </c>
      <c r="B1136" s="60" t="e">
        <f t="shared" si="228"/>
        <v>#REF!</v>
      </c>
      <c r="C1136" s="55" t="str">
        <f t="shared" si="229"/>
        <v>K-FC1GD345-01</v>
      </c>
      <c r="D1136" s="18" t="s">
        <v>802</v>
      </c>
      <c r="E1136" s="52" t="s">
        <v>34</v>
      </c>
      <c r="F1136" s="20" t="s">
        <v>772</v>
      </c>
      <c r="G1136" s="17" t="s">
        <v>564</v>
      </c>
      <c r="H1136" s="18">
        <v>1.5</v>
      </c>
      <c r="I1136" s="18"/>
      <c r="J1136" s="18">
        <v>120</v>
      </c>
      <c r="K1136" s="56">
        <f t="shared" si="230"/>
        <v>12.5</v>
      </c>
      <c r="L1136" s="56">
        <f t="shared" si="194"/>
        <v>122.72</v>
      </c>
      <c r="M1136" s="18" t="s">
        <v>1580</v>
      </c>
      <c r="N1136" s="18">
        <v>63</v>
      </c>
      <c r="O1136" s="18"/>
      <c r="P1136" s="18"/>
      <c r="Q1136" s="18"/>
      <c r="R1136" s="17" t="s">
        <v>1333</v>
      </c>
      <c r="S1136" s="17" t="s">
        <v>2574</v>
      </c>
      <c r="T1136" s="17"/>
      <c r="U1136" s="32" t="s">
        <v>794</v>
      </c>
      <c r="V1136" s="17" t="s">
        <v>1038</v>
      </c>
      <c r="W1136" s="17" t="s">
        <v>565</v>
      </c>
      <c r="X1136" s="17" t="str">
        <f t="shared" si="232"/>
        <v xml:space="preserve">X-TL-131  X-TN-135  X-TN-140  X-TN-141  X-TN-142  X-TN-151  X-TN-152  X-TN-153  X-TL-154                    </v>
      </c>
      <c r="Y1136" s="17" t="s">
        <v>1904</v>
      </c>
      <c r="Z1136" s="17" t="s">
        <v>1994</v>
      </c>
      <c r="AA1136" s="17" t="s">
        <v>1995</v>
      </c>
      <c r="AB1136" s="17" t="s">
        <v>1996</v>
      </c>
      <c r="AC1136" s="17" t="s">
        <v>1988</v>
      </c>
      <c r="AD1136" s="17" t="s">
        <v>1989</v>
      </c>
      <c r="AE1136" s="17" t="s">
        <v>1990</v>
      </c>
      <c r="AF1136" s="17" t="s">
        <v>1991</v>
      </c>
      <c r="AG1136" s="17" t="s">
        <v>2407</v>
      </c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40" t="s">
        <v>719</v>
      </c>
      <c r="AS1136" s="3">
        <v>190822</v>
      </c>
      <c r="AT1136" s="33" t="s">
        <v>808</v>
      </c>
      <c r="AU1136" s="44" t="s">
        <v>2640</v>
      </c>
      <c r="AV1136" s="45" t="s">
        <v>1061</v>
      </c>
      <c r="AW1136" s="44" t="str">
        <f t="shared" si="227"/>
        <v>K-FC1GD345-01</v>
      </c>
      <c r="AX1136" s="33" t="s">
        <v>790</v>
      </c>
      <c r="AZ1136" s="81" t="str">
        <f t="shared" si="233"/>
        <v>0.6/1kV FR-CVV-I/C AMS 1T-1.5㎟-S</v>
      </c>
    </row>
    <row r="1137" spans="1:52" ht="25" hidden="1" customHeight="1">
      <c r="A1137" s="60" t="str">
        <f t="shared" si="231"/>
        <v>X</v>
      </c>
      <c r="B1137" s="60" t="e">
        <f t="shared" si="228"/>
        <v>#REF!</v>
      </c>
      <c r="C1137" s="55" t="str">
        <f t="shared" si="229"/>
        <v>K-FC1GD346-01</v>
      </c>
      <c r="D1137" s="18" t="s">
        <v>802</v>
      </c>
      <c r="E1137" s="52" t="s">
        <v>34</v>
      </c>
      <c r="F1137" s="20" t="s">
        <v>772</v>
      </c>
      <c r="G1137" s="17" t="s">
        <v>564</v>
      </c>
      <c r="H1137" s="18">
        <v>1.5</v>
      </c>
      <c r="I1137" s="18"/>
      <c r="J1137" s="18">
        <v>122</v>
      </c>
      <c r="K1137" s="56">
        <f t="shared" si="230"/>
        <v>12.5</v>
      </c>
      <c r="L1137" s="56">
        <f t="shared" si="194"/>
        <v>122.72</v>
      </c>
      <c r="M1137" s="18" t="s">
        <v>1581</v>
      </c>
      <c r="N1137" s="18">
        <v>63</v>
      </c>
      <c r="O1137" s="18"/>
      <c r="P1137" s="18"/>
      <c r="Q1137" s="18"/>
      <c r="R1137" s="17" t="s">
        <v>1333</v>
      </c>
      <c r="S1137" s="17" t="s">
        <v>2575</v>
      </c>
      <c r="T1137" s="17"/>
      <c r="U1137" s="32" t="s">
        <v>794</v>
      </c>
      <c r="V1137" s="17" t="s">
        <v>1038</v>
      </c>
      <c r="W1137" s="17" t="s">
        <v>565</v>
      </c>
      <c r="X1137" s="17" t="str">
        <f t="shared" si="232"/>
        <v xml:space="preserve">X-TL-131  X-TN-135  X-TN-140  X-TN-141  X-TN-142  X-TN-151  X-TN-152  X-TN-153  X-TL-154                    </v>
      </c>
      <c r="Y1137" s="17" t="s">
        <v>1904</v>
      </c>
      <c r="Z1137" s="17" t="s">
        <v>1994</v>
      </c>
      <c r="AA1137" s="17" t="s">
        <v>1995</v>
      </c>
      <c r="AB1137" s="17" t="s">
        <v>1996</v>
      </c>
      <c r="AC1137" s="17" t="s">
        <v>1988</v>
      </c>
      <c r="AD1137" s="17" t="s">
        <v>1989</v>
      </c>
      <c r="AE1137" s="17" t="s">
        <v>1990</v>
      </c>
      <c r="AF1137" s="17" t="s">
        <v>1991</v>
      </c>
      <c r="AG1137" s="17" t="s">
        <v>2407</v>
      </c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40" t="s">
        <v>720</v>
      </c>
      <c r="AS1137" s="3">
        <v>190822</v>
      </c>
      <c r="AT1137" s="33" t="s">
        <v>808</v>
      </c>
      <c r="AU1137" s="44" t="s">
        <v>2641</v>
      </c>
      <c r="AV1137" s="45" t="s">
        <v>1061</v>
      </c>
      <c r="AW1137" s="44" t="str">
        <f t="shared" si="227"/>
        <v>K-FC1GD346-01</v>
      </c>
      <c r="AX1137" s="33" t="s">
        <v>790</v>
      </c>
      <c r="AZ1137" s="81" t="str">
        <f t="shared" si="233"/>
        <v>0.6/1kV FR-CVV-I/C AMS 1T-1.5㎟-S</v>
      </c>
    </row>
    <row r="1138" spans="1:52" ht="25" hidden="1" customHeight="1">
      <c r="A1138" s="60" t="str">
        <f t="shared" si="231"/>
        <v>X</v>
      </c>
      <c r="B1138" s="60" t="e">
        <f t="shared" si="228"/>
        <v>#REF!</v>
      </c>
      <c r="C1138" s="55" t="str">
        <f t="shared" si="229"/>
        <v>K-FC1GD347-01</v>
      </c>
      <c r="D1138" s="18" t="s">
        <v>802</v>
      </c>
      <c r="E1138" s="52" t="s">
        <v>34</v>
      </c>
      <c r="F1138" s="20" t="s">
        <v>772</v>
      </c>
      <c r="G1138" s="17" t="s">
        <v>564</v>
      </c>
      <c r="H1138" s="18">
        <v>1.5</v>
      </c>
      <c r="I1138" s="18"/>
      <c r="J1138" s="18">
        <v>126</v>
      </c>
      <c r="K1138" s="56">
        <f t="shared" si="230"/>
        <v>12.5</v>
      </c>
      <c r="L1138" s="56">
        <f t="shared" si="194"/>
        <v>122.72</v>
      </c>
      <c r="M1138" s="18" t="s">
        <v>1582</v>
      </c>
      <c r="N1138" s="18">
        <v>63</v>
      </c>
      <c r="O1138" s="18"/>
      <c r="P1138" s="18"/>
      <c r="Q1138" s="18"/>
      <c r="R1138" s="17" t="s">
        <v>1333</v>
      </c>
      <c r="S1138" s="17" t="s">
        <v>2576</v>
      </c>
      <c r="T1138" s="17"/>
      <c r="U1138" s="32" t="s">
        <v>794</v>
      </c>
      <c r="V1138" s="17" t="s">
        <v>1038</v>
      </c>
      <c r="W1138" s="17" t="s">
        <v>565</v>
      </c>
      <c r="X1138" s="17" t="str">
        <f t="shared" si="232"/>
        <v xml:space="preserve">X-TL-131  X-TN-135  X-TN-140  X-TN-141  X-TN-142  X-TN-151  X-TN-152  X-TN-153  X-TL-154                    </v>
      </c>
      <c r="Y1138" s="17" t="s">
        <v>1904</v>
      </c>
      <c r="Z1138" s="17" t="s">
        <v>1994</v>
      </c>
      <c r="AA1138" s="17" t="s">
        <v>1995</v>
      </c>
      <c r="AB1138" s="17" t="s">
        <v>1996</v>
      </c>
      <c r="AC1138" s="17" t="s">
        <v>1988</v>
      </c>
      <c r="AD1138" s="17" t="s">
        <v>1989</v>
      </c>
      <c r="AE1138" s="17" t="s">
        <v>1990</v>
      </c>
      <c r="AF1138" s="17" t="s">
        <v>1991</v>
      </c>
      <c r="AG1138" s="17" t="s">
        <v>2407</v>
      </c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40" t="s">
        <v>721</v>
      </c>
      <c r="AS1138" s="3">
        <v>190822</v>
      </c>
      <c r="AT1138" s="33" t="s">
        <v>808</v>
      </c>
      <c r="AU1138" s="44" t="s">
        <v>2642</v>
      </c>
      <c r="AV1138" s="45" t="s">
        <v>1061</v>
      </c>
      <c r="AW1138" s="44" t="str">
        <f t="shared" si="227"/>
        <v>K-FC1GD347-01</v>
      </c>
      <c r="AX1138" s="33" t="s">
        <v>790</v>
      </c>
      <c r="AZ1138" s="81" t="str">
        <f t="shared" si="233"/>
        <v>0.6/1kV FR-CVV-I/C AMS 1T-1.5㎟-S</v>
      </c>
    </row>
    <row r="1139" spans="1:52" ht="25" hidden="1" customHeight="1">
      <c r="A1139" s="60" t="str">
        <f t="shared" si="231"/>
        <v>X</v>
      </c>
      <c r="B1139" s="60" t="e">
        <f t="shared" si="228"/>
        <v>#REF!</v>
      </c>
      <c r="C1139" s="55" t="str">
        <f t="shared" si="229"/>
        <v>K-FC1GD348-01</v>
      </c>
      <c r="D1139" s="18" t="s">
        <v>802</v>
      </c>
      <c r="E1139" s="52" t="s">
        <v>34</v>
      </c>
      <c r="F1139" s="20" t="s">
        <v>772</v>
      </c>
      <c r="G1139" s="17" t="s">
        <v>564</v>
      </c>
      <c r="H1139" s="18">
        <v>1.5</v>
      </c>
      <c r="I1139" s="18"/>
      <c r="J1139" s="18">
        <v>128</v>
      </c>
      <c r="K1139" s="56">
        <f t="shared" si="230"/>
        <v>12.5</v>
      </c>
      <c r="L1139" s="56">
        <f t="shared" si="194"/>
        <v>122.72</v>
      </c>
      <c r="M1139" s="18" t="s">
        <v>1583</v>
      </c>
      <c r="N1139" s="18">
        <v>66</v>
      </c>
      <c r="O1139" s="18"/>
      <c r="P1139" s="18"/>
      <c r="Q1139" s="18"/>
      <c r="R1139" s="17" t="s">
        <v>1333</v>
      </c>
      <c r="S1139" s="17" t="s">
        <v>2577</v>
      </c>
      <c r="T1139" s="17"/>
      <c r="U1139" s="32" t="s">
        <v>794</v>
      </c>
      <c r="V1139" s="17" t="s">
        <v>1038</v>
      </c>
      <c r="W1139" s="17" t="s">
        <v>563</v>
      </c>
      <c r="X1139" s="17" t="str">
        <f t="shared" si="232"/>
        <v xml:space="preserve">X-TL-131  X-TN-135  X-TN-140  X-TN-141  X-TN-142  X-TN-151  X-TN-152  X-TN-153  X-TL-154                    </v>
      </c>
      <c r="Y1139" s="17" t="s">
        <v>1904</v>
      </c>
      <c r="Z1139" s="17" t="s">
        <v>1994</v>
      </c>
      <c r="AA1139" s="17" t="s">
        <v>1995</v>
      </c>
      <c r="AB1139" s="17" t="s">
        <v>1996</v>
      </c>
      <c r="AC1139" s="17" t="s">
        <v>1988</v>
      </c>
      <c r="AD1139" s="17" t="s">
        <v>1989</v>
      </c>
      <c r="AE1139" s="17" t="s">
        <v>1990</v>
      </c>
      <c r="AF1139" s="17" t="s">
        <v>1991</v>
      </c>
      <c r="AG1139" s="17" t="s">
        <v>2407</v>
      </c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40" t="s">
        <v>722</v>
      </c>
      <c r="AS1139" s="3">
        <v>190822</v>
      </c>
      <c r="AT1139" s="33" t="s">
        <v>808</v>
      </c>
      <c r="AU1139" s="44" t="s">
        <v>2643</v>
      </c>
      <c r="AV1139" s="45" t="s">
        <v>1061</v>
      </c>
      <c r="AW1139" s="44" t="str">
        <f t="shared" si="227"/>
        <v>K-FC1GD348-01</v>
      </c>
      <c r="AX1139" s="33" t="s">
        <v>790</v>
      </c>
      <c r="AZ1139" s="81" t="str">
        <f t="shared" si="233"/>
        <v>0.6/1kV FR-CVV-I/C AMS 1T-1.5㎟-S</v>
      </c>
    </row>
    <row r="1140" spans="1:52" ht="25" hidden="1" customHeight="1">
      <c r="A1140" s="60" t="str">
        <f t="shared" si="231"/>
        <v>X</v>
      </c>
      <c r="B1140" s="60" t="e">
        <f t="shared" si="228"/>
        <v>#REF!</v>
      </c>
      <c r="C1140" s="55" t="str">
        <f t="shared" si="229"/>
        <v>K-FC1GD349-01</v>
      </c>
      <c r="D1140" s="18" t="s">
        <v>802</v>
      </c>
      <c r="E1140" s="52" t="s">
        <v>34</v>
      </c>
      <c r="F1140" s="20" t="s">
        <v>772</v>
      </c>
      <c r="G1140" s="17" t="s">
        <v>564</v>
      </c>
      <c r="H1140" s="18">
        <v>1.5</v>
      </c>
      <c r="I1140" s="18"/>
      <c r="J1140" s="18">
        <v>138</v>
      </c>
      <c r="K1140" s="56">
        <f t="shared" si="230"/>
        <v>12.5</v>
      </c>
      <c r="L1140" s="56">
        <f t="shared" si="194"/>
        <v>122.72</v>
      </c>
      <c r="M1140" s="18" t="s">
        <v>1584</v>
      </c>
      <c r="N1140" s="18">
        <v>71</v>
      </c>
      <c r="O1140" s="18"/>
      <c r="P1140" s="18"/>
      <c r="Q1140" s="18"/>
      <c r="R1140" s="17" t="s">
        <v>1333</v>
      </c>
      <c r="S1140" s="17" t="s">
        <v>2578</v>
      </c>
      <c r="T1140" s="17"/>
      <c r="U1140" s="32" t="s">
        <v>794</v>
      </c>
      <c r="V1140" s="17" t="s">
        <v>1038</v>
      </c>
      <c r="W1140" s="17" t="s">
        <v>565</v>
      </c>
      <c r="X1140" s="17" t="str">
        <f t="shared" si="232"/>
        <v xml:space="preserve">X-TL-101  X-TL-107  X-TL-116  X-TL-123  X-TN-135  X-TN-140  X-TN-141  X-TN-142  X-TN-151  X-TN-152  X-TN-153  X-TL-154              </v>
      </c>
      <c r="Y1140" s="17" t="s">
        <v>1809</v>
      </c>
      <c r="Z1140" s="17" t="s">
        <v>2012</v>
      </c>
      <c r="AA1140" s="17" t="s">
        <v>1992</v>
      </c>
      <c r="AB1140" s="17" t="s">
        <v>1993</v>
      </c>
      <c r="AC1140" s="17" t="s">
        <v>1994</v>
      </c>
      <c r="AD1140" s="17" t="s">
        <v>1995</v>
      </c>
      <c r="AE1140" s="17" t="s">
        <v>1996</v>
      </c>
      <c r="AF1140" s="17" t="s">
        <v>1988</v>
      </c>
      <c r="AG1140" s="17" t="s">
        <v>1989</v>
      </c>
      <c r="AH1140" s="17" t="s">
        <v>1990</v>
      </c>
      <c r="AI1140" s="17" t="s">
        <v>1991</v>
      </c>
      <c r="AJ1140" s="17" t="s">
        <v>2407</v>
      </c>
      <c r="AK1140" s="17"/>
      <c r="AL1140" s="17"/>
      <c r="AM1140" s="17"/>
      <c r="AN1140" s="17"/>
      <c r="AO1140" s="17"/>
      <c r="AP1140" s="17"/>
      <c r="AQ1140" s="17"/>
      <c r="AR1140" s="40" t="s">
        <v>723</v>
      </c>
      <c r="AS1140" s="3">
        <v>190822</v>
      </c>
      <c r="AT1140" s="33" t="s">
        <v>808</v>
      </c>
      <c r="AU1140" s="44" t="s">
        <v>2644</v>
      </c>
      <c r="AV1140" s="45" t="s">
        <v>1061</v>
      </c>
      <c r="AW1140" s="44" t="str">
        <f t="shared" si="227"/>
        <v>K-FC1GD349-01</v>
      </c>
      <c r="AX1140" s="33" t="s">
        <v>790</v>
      </c>
      <c r="AZ1140" s="81" t="str">
        <f t="shared" si="233"/>
        <v>0.6/1kV FR-CVV-I/C AMS 1T-1.5㎟-S</v>
      </c>
    </row>
    <row r="1141" spans="1:52" ht="25" hidden="1" customHeight="1">
      <c r="A1141" s="60" t="str">
        <f t="shared" si="231"/>
        <v>X</v>
      </c>
      <c r="B1141" s="60" t="e">
        <f t="shared" si="228"/>
        <v>#REF!</v>
      </c>
      <c r="C1141" s="55" t="str">
        <f t="shared" si="229"/>
        <v>K-FC1GD350-01</v>
      </c>
      <c r="D1141" s="18" t="s">
        <v>802</v>
      </c>
      <c r="E1141" s="52" t="s">
        <v>34</v>
      </c>
      <c r="F1141" s="20" t="s">
        <v>772</v>
      </c>
      <c r="G1141" s="17" t="s">
        <v>562</v>
      </c>
      <c r="H1141" s="18">
        <v>1.5</v>
      </c>
      <c r="I1141" s="18"/>
      <c r="J1141" s="18">
        <v>138</v>
      </c>
      <c r="K1141" s="56">
        <f t="shared" si="230"/>
        <v>12.5</v>
      </c>
      <c r="L1141" s="56">
        <f t="shared" si="194"/>
        <v>122.72</v>
      </c>
      <c r="M1141" s="18" t="s">
        <v>1585</v>
      </c>
      <c r="N1141" s="18">
        <v>71</v>
      </c>
      <c r="O1141" s="18"/>
      <c r="P1141" s="18"/>
      <c r="Q1141" s="18"/>
      <c r="R1141" s="17" t="s">
        <v>1333</v>
      </c>
      <c r="S1141" s="17" t="s">
        <v>2579</v>
      </c>
      <c r="T1141" s="17"/>
      <c r="U1141" s="32" t="s">
        <v>794</v>
      </c>
      <c r="V1141" s="17" t="s">
        <v>1038</v>
      </c>
      <c r="W1141" s="17" t="s">
        <v>566</v>
      </c>
      <c r="X1141" s="17" t="str">
        <f t="shared" si="232"/>
        <v xml:space="preserve">X-TL-101  X-TL-107  X-TL-116  X-TL-123  X-TN-135  X-TN-140  X-TN-141  X-TN-142  X-TN-151  X-TN-152  X-TN-153  X-TL-154              </v>
      </c>
      <c r="Y1141" s="17" t="s">
        <v>1809</v>
      </c>
      <c r="Z1141" s="17" t="s">
        <v>2012</v>
      </c>
      <c r="AA1141" s="17" t="s">
        <v>1992</v>
      </c>
      <c r="AB1141" s="17" t="s">
        <v>1993</v>
      </c>
      <c r="AC1141" s="17" t="s">
        <v>1994</v>
      </c>
      <c r="AD1141" s="17" t="s">
        <v>1995</v>
      </c>
      <c r="AE1141" s="17" t="s">
        <v>1996</v>
      </c>
      <c r="AF1141" s="17" t="s">
        <v>1988</v>
      </c>
      <c r="AG1141" s="17" t="s">
        <v>1989</v>
      </c>
      <c r="AH1141" s="17" t="s">
        <v>1990</v>
      </c>
      <c r="AI1141" s="17" t="s">
        <v>1991</v>
      </c>
      <c r="AJ1141" s="17" t="s">
        <v>2407</v>
      </c>
      <c r="AK1141" s="17"/>
      <c r="AL1141" s="17"/>
      <c r="AM1141" s="17"/>
      <c r="AN1141" s="17"/>
      <c r="AO1141" s="17"/>
      <c r="AP1141" s="17"/>
      <c r="AQ1141" s="17"/>
      <c r="AR1141" s="40" t="s">
        <v>724</v>
      </c>
      <c r="AS1141" s="3">
        <v>190822</v>
      </c>
      <c r="AT1141" s="33" t="s">
        <v>808</v>
      </c>
      <c r="AU1141" s="44" t="s">
        <v>2645</v>
      </c>
      <c r="AV1141" s="45" t="s">
        <v>1061</v>
      </c>
      <c r="AW1141" s="44" t="str">
        <f t="shared" si="227"/>
        <v>K-FC1GD350-01</v>
      </c>
      <c r="AX1141" s="33" t="s">
        <v>790</v>
      </c>
      <c r="AZ1141" s="81" t="str">
        <f t="shared" si="233"/>
        <v>0.6/1kV FR-CVV-I/C AMS 1T-1.5㎟-S</v>
      </c>
    </row>
    <row r="1142" spans="1:52" ht="25" hidden="1" customHeight="1">
      <c r="A1142" s="60" t="str">
        <f t="shared" si="231"/>
        <v>X</v>
      </c>
      <c r="B1142" s="60" t="e">
        <f t="shared" si="228"/>
        <v>#REF!</v>
      </c>
      <c r="C1142" s="55" t="str">
        <f t="shared" si="229"/>
        <v>K-FC1GD351-01</v>
      </c>
      <c r="D1142" s="18" t="s">
        <v>802</v>
      </c>
      <c r="E1142" s="52" t="s">
        <v>106</v>
      </c>
      <c r="F1142" s="20" t="s">
        <v>772</v>
      </c>
      <c r="G1142" s="17" t="s">
        <v>564</v>
      </c>
      <c r="H1142" s="18">
        <v>1.5</v>
      </c>
      <c r="I1142" s="18"/>
      <c r="J1142" s="18">
        <v>140</v>
      </c>
      <c r="K1142" s="56">
        <f t="shared" si="230"/>
        <v>12.5</v>
      </c>
      <c r="L1142" s="56">
        <f t="shared" si="194"/>
        <v>122.72</v>
      </c>
      <c r="M1142" s="18" t="s">
        <v>1586</v>
      </c>
      <c r="N1142" s="18">
        <v>71</v>
      </c>
      <c r="O1142" s="18"/>
      <c r="P1142" s="18"/>
      <c r="Q1142" s="18"/>
      <c r="R1142" s="17" t="s">
        <v>1333</v>
      </c>
      <c r="S1142" s="17" t="s">
        <v>2580</v>
      </c>
      <c r="T1142" s="17"/>
      <c r="U1142" s="32" t="s">
        <v>794</v>
      </c>
      <c r="V1142" s="17" t="s">
        <v>1038</v>
      </c>
      <c r="W1142" s="17" t="s">
        <v>563</v>
      </c>
      <c r="X1142" s="17" t="str">
        <f t="shared" si="232"/>
        <v xml:space="preserve">X-TL-101  X-TL-107  X-TL-116  X-TL-123  X-TN-135  X-TN-140  X-TN-141  X-TN-142  X-TN-151  X-TN-152  X-TN-153  X-TL-154              </v>
      </c>
      <c r="Y1142" s="17" t="s">
        <v>1809</v>
      </c>
      <c r="Z1142" s="17" t="s">
        <v>2012</v>
      </c>
      <c r="AA1142" s="17" t="s">
        <v>1992</v>
      </c>
      <c r="AB1142" s="17" t="s">
        <v>1993</v>
      </c>
      <c r="AC1142" s="17" t="s">
        <v>1994</v>
      </c>
      <c r="AD1142" s="17" t="s">
        <v>1995</v>
      </c>
      <c r="AE1142" s="17" t="s">
        <v>1996</v>
      </c>
      <c r="AF1142" s="17" t="s">
        <v>1988</v>
      </c>
      <c r="AG1142" s="17" t="s">
        <v>1989</v>
      </c>
      <c r="AH1142" s="17" t="s">
        <v>1990</v>
      </c>
      <c r="AI1142" s="17" t="s">
        <v>1991</v>
      </c>
      <c r="AJ1142" s="17" t="s">
        <v>2407</v>
      </c>
      <c r="AK1142" s="17"/>
      <c r="AL1142" s="17"/>
      <c r="AM1142" s="17"/>
      <c r="AN1142" s="17"/>
      <c r="AO1142" s="17"/>
      <c r="AP1142" s="17"/>
      <c r="AQ1142" s="17"/>
      <c r="AR1142" s="40" t="s">
        <v>725</v>
      </c>
      <c r="AS1142" s="3">
        <v>190822</v>
      </c>
      <c r="AT1142" s="33" t="s">
        <v>808</v>
      </c>
      <c r="AU1142" s="44" t="s">
        <v>2646</v>
      </c>
      <c r="AV1142" s="45" t="s">
        <v>1061</v>
      </c>
      <c r="AW1142" s="44" t="str">
        <f t="shared" si="227"/>
        <v>K-FC1GD351-01</v>
      </c>
      <c r="AX1142" s="33" t="s">
        <v>790</v>
      </c>
      <c r="AZ1142" s="81" t="str">
        <f t="shared" si="233"/>
        <v>0.6/1kV FR-CVV-I/C AMS 1T-1.5㎟-S</v>
      </c>
    </row>
    <row r="1143" spans="1:52" ht="25" hidden="1" customHeight="1">
      <c r="A1143" s="60" t="str">
        <f t="shared" si="231"/>
        <v>X</v>
      </c>
      <c r="B1143" s="60" t="e">
        <f t="shared" si="228"/>
        <v>#REF!</v>
      </c>
      <c r="C1143" s="55" t="str">
        <f t="shared" si="229"/>
        <v>K-FC1GD352-01</v>
      </c>
      <c r="D1143" s="18" t="s">
        <v>802</v>
      </c>
      <c r="E1143" s="52" t="s">
        <v>106</v>
      </c>
      <c r="F1143" s="20" t="s">
        <v>772</v>
      </c>
      <c r="G1143" s="17" t="s">
        <v>564</v>
      </c>
      <c r="H1143" s="18">
        <v>1.5</v>
      </c>
      <c r="I1143" s="18"/>
      <c r="J1143" s="18">
        <v>145</v>
      </c>
      <c r="K1143" s="56">
        <f t="shared" si="230"/>
        <v>12.5</v>
      </c>
      <c r="L1143" s="56">
        <f t="shared" si="194"/>
        <v>122.72</v>
      </c>
      <c r="M1143" s="18" t="s">
        <v>1587</v>
      </c>
      <c r="N1143" s="18">
        <v>71</v>
      </c>
      <c r="O1143" s="18"/>
      <c r="P1143" s="18"/>
      <c r="Q1143" s="18"/>
      <c r="R1143" s="17" t="s">
        <v>1333</v>
      </c>
      <c r="S1143" s="17" t="s">
        <v>2581</v>
      </c>
      <c r="T1143" s="17"/>
      <c r="U1143" s="32" t="s">
        <v>794</v>
      </c>
      <c r="V1143" s="17" t="s">
        <v>1038</v>
      </c>
      <c r="W1143" s="17" t="s">
        <v>565</v>
      </c>
      <c r="X1143" s="17" t="str">
        <f t="shared" si="232"/>
        <v xml:space="preserve">X-TL-101  X-TL-107  X-TL-116  X-TL-123  X-TN-135  X-TN-140  X-TN-141  X-TN-142  X-TN-151  X-TN-152  X-TN-153  X-TL-154              </v>
      </c>
      <c r="Y1143" s="17" t="s">
        <v>1809</v>
      </c>
      <c r="Z1143" s="17" t="s">
        <v>2012</v>
      </c>
      <c r="AA1143" s="17" t="s">
        <v>1992</v>
      </c>
      <c r="AB1143" s="17" t="s">
        <v>1993</v>
      </c>
      <c r="AC1143" s="17" t="s">
        <v>1994</v>
      </c>
      <c r="AD1143" s="17" t="s">
        <v>1995</v>
      </c>
      <c r="AE1143" s="17" t="s">
        <v>1996</v>
      </c>
      <c r="AF1143" s="17" t="s">
        <v>1988</v>
      </c>
      <c r="AG1143" s="17" t="s">
        <v>1989</v>
      </c>
      <c r="AH1143" s="17" t="s">
        <v>1990</v>
      </c>
      <c r="AI1143" s="17" t="s">
        <v>1991</v>
      </c>
      <c r="AJ1143" s="17" t="s">
        <v>2407</v>
      </c>
      <c r="AK1143" s="17"/>
      <c r="AL1143" s="17"/>
      <c r="AM1143" s="17"/>
      <c r="AN1143" s="17"/>
      <c r="AO1143" s="17"/>
      <c r="AP1143" s="17"/>
      <c r="AQ1143" s="17"/>
      <c r="AR1143" s="40" t="s">
        <v>726</v>
      </c>
      <c r="AS1143" s="3">
        <v>190822</v>
      </c>
      <c r="AT1143" s="33" t="s">
        <v>808</v>
      </c>
      <c r="AU1143" s="44" t="s">
        <v>2647</v>
      </c>
      <c r="AV1143" s="45" t="s">
        <v>1061</v>
      </c>
      <c r="AW1143" s="44" t="str">
        <f t="shared" si="227"/>
        <v>K-FC1GD352-01</v>
      </c>
      <c r="AX1143" s="33" t="s">
        <v>790</v>
      </c>
      <c r="AZ1143" s="81" t="str">
        <f t="shared" si="233"/>
        <v>0.6/1kV FR-CVV-I/C AMS 1T-1.5㎟-S</v>
      </c>
    </row>
    <row r="1144" spans="1:52" ht="25" hidden="1" customHeight="1">
      <c r="A1144" s="60" t="str">
        <f t="shared" si="231"/>
        <v>X</v>
      </c>
      <c r="B1144" s="60" t="e">
        <f t="shared" si="228"/>
        <v>#REF!</v>
      </c>
      <c r="C1144" s="55" t="str">
        <f t="shared" si="229"/>
        <v>K-FC1GD353-01</v>
      </c>
      <c r="D1144" s="18" t="s">
        <v>802</v>
      </c>
      <c r="E1144" s="52" t="s">
        <v>34</v>
      </c>
      <c r="F1144" s="20" t="s">
        <v>772</v>
      </c>
      <c r="G1144" s="17" t="s">
        <v>567</v>
      </c>
      <c r="H1144" s="18">
        <v>1.5</v>
      </c>
      <c r="I1144" s="18"/>
      <c r="J1144" s="18">
        <v>147</v>
      </c>
      <c r="K1144" s="56">
        <f t="shared" si="230"/>
        <v>12.5</v>
      </c>
      <c r="L1144" s="56">
        <f t="shared" si="194"/>
        <v>122.72</v>
      </c>
      <c r="M1144" s="18" t="s">
        <v>1588</v>
      </c>
      <c r="N1144" s="18">
        <v>71</v>
      </c>
      <c r="O1144" s="18"/>
      <c r="P1144" s="18"/>
      <c r="Q1144" s="18"/>
      <c r="R1144" s="17" t="s">
        <v>1333</v>
      </c>
      <c r="S1144" s="17" t="s">
        <v>2582</v>
      </c>
      <c r="T1144" s="17"/>
      <c r="U1144" s="32" t="s">
        <v>794</v>
      </c>
      <c r="V1144" s="17" t="s">
        <v>1038</v>
      </c>
      <c r="W1144" s="17" t="s">
        <v>565</v>
      </c>
      <c r="X1144" s="17" t="str">
        <f t="shared" si="232"/>
        <v xml:space="preserve">X-TL-131  X-TN-135  X-TN-140  X-TN-141  X-TN-142  X-TN-151  X-TN-152  X-TN-153  X-TL-154                    </v>
      </c>
      <c r="Y1144" s="17" t="s">
        <v>1904</v>
      </c>
      <c r="Z1144" s="17" t="s">
        <v>1994</v>
      </c>
      <c r="AA1144" s="17" t="s">
        <v>1995</v>
      </c>
      <c r="AB1144" s="17" t="s">
        <v>1996</v>
      </c>
      <c r="AC1144" s="17" t="s">
        <v>1988</v>
      </c>
      <c r="AD1144" s="17" t="s">
        <v>1989</v>
      </c>
      <c r="AE1144" s="17" t="s">
        <v>1990</v>
      </c>
      <c r="AF1144" s="17" t="s">
        <v>1991</v>
      </c>
      <c r="AG1144" s="17" t="s">
        <v>2407</v>
      </c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40" t="s">
        <v>727</v>
      </c>
      <c r="AS1144" s="3">
        <v>190822</v>
      </c>
      <c r="AT1144" s="33" t="s">
        <v>808</v>
      </c>
      <c r="AU1144" s="44" t="s">
        <v>2648</v>
      </c>
      <c r="AV1144" s="45" t="s">
        <v>1061</v>
      </c>
      <c r="AW1144" s="44" t="str">
        <f t="shared" si="227"/>
        <v>K-FC1GD353-01</v>
      </c>
      <c r="AX1144" s="33" t="s">
        <v>790</v>
      </c>
      <c r="AZ1144" s="81" t="str">
        <f t="shared" si="233"/>
        <v>0.6/1kV FR-CVV-I/C AMS 1T-1.5㎟-S</v>
      </c>
    </row>
    <row r="1145" spans="1:52" ht="25" hidden="1" customHeight="1">
      <c r="A1145" s="60" t="str">
        <f t="shared" si="231"/>
        <v>X</v>
      </c>
      <c r="B1145" s="60" t="e">
        <f t="shared" si="228"/>
        <v>#REF!</v>
      </c>
      <c r="C1145" s="55" t="str">
        <f t="shared" si="229"/>
        <v>K-FC1GD354-01</v>
      </c>
      <c r="D1145" s="18" t="s">
        <v>802</v>
      </c>
      <c r="E1145" s="52" t="s">
        <v>34</v>
      </c>
      <c r="F1145" s="20" t="s">
        <v>772</v>
      </c>
      <c r="G1145" s="17" t="s">
        <v>564</v>
      </c>
      <c r="H1145" s="18">
        <v>1.5</v>
      </c>
      <c r="I1145" s="18"/>
      <c r="J1145" s="18">
        <v>126</v>
      </c>
      <c r="K1145" s="56">
        <f t="shared" si="230"/>
        <v>12.5</v>
      </c>
      <c r="L1145" s="56">
        <f t="shared" si="194"/>
        <v>122.72</v>
      </c>
      <c r="M1145" s="18" t="s">
        <v>1589</v>
      </c>
      <c r="N1145" s="18">
        <v>71</v>
      </c>
      <c r="O1145" s="18"/>
      <c r="P1145" s="18"/>
      <c r="Q1145" s="18"/>
      <c r="R1145" s="17" t="s">
        <v>1333</v>
      </c>
      <c r="S1145" s="17" t="s">
        <v>2583</v>
      </c>
      <c r="T1145" s="17"/>
      <c r="U1145" s="32" t="s">
        <v>794</v>
      </c>
      <c r="V1145" s="17" t="s">
        <v>1038</v>
      </c>
      <c r="W1145" s="17" t="s">
        <v>563</v>
      </c>
      <c r="X1145" s="17" t="str">
        <f t="shared" si="232"/>
        <v xml:space="preserve">X-TL-131  X-TN-135  X-TN-140  X-TN-141  X-TN-142  X-TN-151  X-TN-152  X-TN-153  X-TL-154                    </v>
      </c>
      <c r="Y1145" s="17" t="s">
        <v>1904</v>
      </c>
      <c r="Z1145" s="17" t="s">
        <v>1994</v>
      </c>
      <c r="AA1145" s="17" t="s">
        <v>1995</v>
      </c>
      <c r="AB1145" s="17" t="s">
        <v>1996</v>
      </c>
      <c r="AC1145" s="17" t="s">
        <v>1988</v>
      </c>
      <c r="AD1145" s="17" t="s">
        <v>1989</v>
      </c>
      <c r="AE1145" s="17" t="s">
        <v>1990</v>
      </c>
      <c r="AF1145" s="17" t="s">
        <v>1991</v>
      </c>
      <c r="AG1145" s="17" t="s">
        <v>2407</v>
      </c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40" t="s">
        <v>728</v>
      </c>
      <c r="AS1145" s="3">
        <v>190822</v>
      </c>
      <c r="AT1145" s="33" t="s">
        <v>808</v>
      </c>
      <c r="AU1145" s="44" t="s">
        <v>2649</v>
      </c>
      <c r="AV1145" s="45" t="s">
        <v>1061</v>
      </c>
      <c r="AW1145" s="44" t="str">
        <f t="shared" si="227"/>
        <v>K-FC1GD354-01</v>
      </c>
      <c r="AX1145" s="33" t="s">
        <v>790</v>
      </c>
      <c r="AZ1145" s="81" t="str">
        <f t="shared" si="233"/>
        <v>0.6/1kV FR-CVV-I/C AMS 1T-1.5㎟-S</v>
      </c>
    </row>
    <row r="1146" spans="1:52" ht="25" hidden="1" customHeight="1">
      <c r="A1146" s="60" t="str">
        <f t="shared" si="231"/>
        <v>X</v>
      </c>
      <c r="B1146" s="60" t="e">
        <f t="shared" si="228"/>
        <v>#REF!</v>
      </c>
      <c r="C1146" s="55" t="str">
        <f t="shared" si="229"/>
        <v>K-FC1GD355-01</v>
      </c>
      <c r="D1146" s="18" t="s">
        <v>802</v>
      </c>
      <c r="E1146" s="52" t="s">
        <v>34</v>
      </c>
      <c r="F1146" s="20" t="s">
        <v>772</v>
      </c>
      <c r="G1146" s="17" t="s">
        <v>562</v>
      </c>
      <c r="H1146" s="18">
        <v>1.5</v>
      </c>
      <c r="I1146" s="18"/>
      <c r="J1146" s="18">
        <v>128</v>
      </c>
      <c r="K1146" s="56">
        <f t="shared" si="230"/>
        <v>12.5</v>
      </c>
      <c r="L1146" s="56">
        <f t="shared" si="194"/>
        <v>122.72</v>
      </c>
      <c r="M1146" s="18" t="s">
        <v>1590</v>
      </c>
      <c r="N1146" s="18">
        <v>71</v>
      </c>
      <c r="O1146" s="18"/>
      <c r="P1146" s="18"/>
      <c r="Q1146" s="18"/>
      <c r="R1146" s="17" t="s">
        <v>1333</v>
      </c>
      <c r="S1146" s="17" t="s">
        <v>2584</v>
      </c>
      <c r="T1146" s="17"/>
      <c r="U1146" s="32" t="s">
        <v>794</v>
      </c>
      <c r="V1146" s="17" t="s">
        <v>1038</v>
      </c>
      <c r="W1146" s="17" t="s">
        <v>565</v>
      </c>
      <c r="X1146" s="17" t="str">
        <f t="shared" si="232"/>
        <v xml:space="preserve">X-TL-131  X-TN-135  X-TN-140  X-TN-141  X-TN-142  X-TN-151  X-TN-152  X-TN-153  X-TL-154                    </v>
      </c>
      <c r="Y1146" s="17" t="s">
        <v>1904</v>
      </c>
      <c r="Z1146" s="17" t="s">
        <v>1994</v>
      </c>
      <c r="AA1146" s="17" t="s">
        <v>1995</v>
      </c>
      <c r="AB1146" s="17" t="s">
        <v>1996</v>
      </c>
      <c r="AC1146" s="17" t="s">
        <v>1988</v>
      </c>
      <c r="AD1146" s="17" t="s">
        <v>1989</v>
      </c>
      <c r="AE1146" s="17" t="s">
        <v>1990</v>
      </c>
      <c r="AF1146" s="17" t="s">
        <v>1991</v>
      </c>
      <c r="AG1146" s="17" t="s">
        <v>2407</v>
      </c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40" t="s">
        <v>729</v>
      </c>
      <c r="AS1146" s="3">
        <v>190822</v>
      </c>
      <c r="AT1146" s="33" t="s">
        <v>808</v>
      </c>
      <c r="AU1146" s="44" t="s">
        <v>2650</v>
      </c>
      <c r="AV1146" s="45" t="s">
        <v>1061</v>
      </c>
      <c r="AW1146" s="44" t="str">
        <f t="shared" si="227"/>
        <v>K-FC1GD355-01</v>
      </c>
      <c r="AX1146" s="33" t="s">
        <v>790</v>
      </c>
      <c r="AZ1146" s="81" t="str">
        <f t="shared" si="233"/>
        <v>0.6/1kV FR-CVV-I/C AMS 1T-1.5㎟-S</v>
      </c>
    </row>
    <row r="1147" spans="1:52" ht="25" hidden="1" customHeight="1">
      <c r="A1147" s="60" t="str">
        <f t="shared" si="231"/>
        <v>X</v>
      </c>
      <c r="B1147" s="60" t="e">
        <f t="shared" si="228"/>
        <v>#REF!</v>
      </c>
      <c r="C1147" s="55" t="str">
        <f t="shared" si="229"/>
        <v>K-FC1GD356-01</v>
      </c>
      <c r="D1147" s="18" t="s">
        <v>802</v>
      </c>
      <c r="E1147" s="52" t="s">
        <v>34</v>
      </c>
      <c r="F1147" s="20" t="s">
        <v>772</v>
      </c>
      <c r="G1147" s="17" t="s">
        <v>564</v>
      </c>
      <c r="H1147" s="18">
        <v>1.5</v>
      </c>
      <c r="I1147" s="18"/>
      <c r="J1147" s="18">
        <v>132</v>
      </c>
      <c r="K1147" s="56">
        <f t="shared" si="230"/>
        <v>12.5</v>
      </c>
      <c r="L1147" s="56">
        <f t="shared" ref="L1147:L1166" si="234">ROUNDUP(PI()*((K1147/2)*(K1147/2)),2)</f>
        <v>122.72</v>
      </c>
      <c r="M1147" s="18" t="s">
        <v>1591</v>
      </c>
      <c r="N1147" s="18">
        <v>71</v>
      </c>
      <c r="O1147" s="18"/>
      <c r="P1147" s="18"/>
      <c r="Q1147" s="18"/>
      <c r="R1147" s="17" t="s">
        <v>1333</v>
      </c>
      <c r="S1147" s="17" t="s">
        <v>2585</v>
      </c>
      <c r="T1147" s="17"/>
      <c r="U1147" s="32" t="s">
        <v>794</v>
      </c>
      <c r="V1147" s="17" t="s">
        <v>1038</v>
      </c>
      <c r="W1147" s="17" t="s">
        <v>565</v>
      </c>
      <c r="X1147" s="17" t="str">
        <f t="shared" si="232"/>
        <v xml:space="preserve">X-TL-131  X-TN-135  X-TN-140  X-TN-141  X-TN-142  X-TN-151  X-TN-152  X-TN-153  X-TL-154                    </v>
      </c>
      <c r="Y1147" s="17" t="s">
        <v>1904</v>
      </c>
      <c r="Z1147" s="17" t="s">
        <v>1994</v>
      </c>
      <c r="AA1147" s="17" t="s">
        <v>1995</v>
      </c>
      <c r="AB1147" s="17" t="s">
        <v>1996</v>
      </c>
      <c r="AC1147" s="17" t="s">
        <v>1988</v>
      </c>
      <c r="AD1147" s="17" t="s">
        <v>1989</v>
      </c>
      <c r="AE1147" s="17" t="s">
        <v>1990</v>
      </c>
      <c r="AF1147" s="17" t="s">
        <v>1991</v>
      </c>
      <c r="AG1147" s="17" t="s">
        <v>2407</v>
      </c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40" t="s">
        <v>730</v>
      </c>
      <c r="AS1147" s="3">
        <v>190822</v>
      </c>
      <c r="AT1147" s="33" t="s">
        <v>808</v>
      </c>
      <c r="AU1147" s="44" t="s">
        <v>2651</v>
      </c>
      <c r="AV1147" s="45" t="s">
        <v>1061</v>
      </c>
      <c r="AW1147" s="44" t="str">
        <f t="shared" si="227"/>
        <v>K-FC1GD356-01</v>
      </c>
      <c r="AX1147" s="33" t="s">
        <v>790</v>
      </c>
      <c r="AZ1147" s="81" t="str">
        <f t="shared" si="233"/>
        <v>0.6/1kV FR-CVV-I/C AMS 1T-1.5㎟-S</v>
      </c>
    </row>
    <row r="1148" spans="1:52" ht="25" hidden="1" customHeight="1">
      <c r="A1148" s="60" t="str">
        <f t="shared" si="231"/>
        <v>X</v>
      </c>
      <c r="B1148" s="60" t="e">
        <f t="shared" si="228"/>
        <v>#REF!</v>
      </c>
      <c r="C1148" s="55" t="str">
        <f t="shared" si="229"/>
        <v>K-FC1GD357-01</v>
      </c>
      <c r="D1148" s="18" t="s">
        <v>802</v>
      </c>
      <c r="E1148" s="52" t="s">
        <v>34</v>
      </c>
      <c r="F1148" s="20" t="s">
        <v>772</v>
      </c>
      <c r="G1148" s="17" t="s">
        <v>564</v>
      </c>
      <c r="H1148" s="18">
        <v>1.5</v>
      </c>
      <c r="I1148" s="18"/>
      <c r="J1148" s="18">
        <v>134</v>
      </c>
      <c r="K1148" s="56">
        <f t="shared" si="230"/>
        <v>12.5</v>
      </c>
      <c r="L1148" s="56">
        <f t="shared" si="234"/>
        <v>122.72</v>
      </c>
      <c r="M1148" s="18" t="s">
        <v>1592</v>
      </c>
      <c r="N1148" s="18">
        <v>75</v>
      </c>
      <c r="O1148" s="18"/>
      <c r="P1148" s="18"/>
      <c r="Q1148" s="18"/>
      <c r="R1148" s="17" t="s">
        <v>1333</v>
      </c>
      <c r="S1148" s="17" t="s">
        <v>2586</v>
      </c>
      <c r="T1148" s="17"/>
      <c r="U1148" s="32" t="s">
        <v>794</v>
      </c>
      <c r="V1148" s="17" t="s">
        <v>1038</v>
      </c>
      <c r="W1148" s="17" t="s">
        <v>563</v>
      </c>
      <c r="X1148" s="17" t="str">
        <f t="shared" si="232"/>
        <v xml:space="preserve">X-TL-131  X-TN-135  X-TN-140  X-TN-141  X-TN-142  X-TN-151  X-TN-152  X-TN-153  X-TL-154                    </v>
      </c>
      <c r="Y1148" s="17" t="s">
        <v>1904</v>
      </c>
      <c r="Z1148" s="17" t="s">
        <v>1994</v>
      </c>
      <c r="AA1148" s="17" t="s">
        <v>1995</v>
      </c>
      <c r="AB1148" s="17" t="s">
        <v>1996</v>
      </c>
      <c r="AC1148" s="17" t="s">
        <v>1988</v>
      </c>
      <c r="AD1148" s="17" t="s">
        <v>1989</v>
      </c>
      <c r="AE1148" s="17" t="s">
        <v>1990</v>
      </c>
      <c r="AF1148" s="17" t="s">
        <v>1991</v>
      </c>
      <c r="AG1148" s="17" t="s">
        <v>2407</v>
      </c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40" t="s">
        <v>731</v>
      </c>
      <c r="AS1148" s="3">
        <v>190822</v>
      </c>
      <c r="AT1148" s="33" t="s">
        <v>808</v>
      </c>
      <c r="AU1148" s="44" t="s">
        <v>2652</v>
      </c>
      <c r="AV1148" s="45" t="s">
        <v>1061</v>
      </c>
      <c r="AW1148" s="44" t="str">
        <f t="shared" si="227"/>
        <v>K-FC1GD357-01</v>
      </c>
      <c r="AX1148" s="33" t="s">
        <v>790</v>
      </c>
      <c r="AZ1148" s="81" t="str">
        <f t="shared" si="233"/>
        <v>0.6/1kV FR-CVV-I/C AMS 1T-1.5㎟-S</v>
      </c>
    </row>
    <row r="1149" spans="1:52" ht="25" hidden="1" customHeight="1">
      <c r="A1149" s="60" t="str">
        <f t="shared" si="231"/>
        <v>X</v>
      </c>
      <c r="B1149" s="60" t="e">
        <f t="shared" si="228"/>
        <v>#REF!</v>
      </c>
      <c r="C1149" s="55" t="str">
        <f t="shared" si="229"/>
        <v>K-FC1GD358-01</v>
      </c>
      <c r="D1149" s="18" t="s">
        <v>802</v>
      </c>
      <c r="E1149" s="52" t="s">
        <v>34</v>
      </c>
      <c r="F1149" s="20" t="s">
        <v>772</v>
      </c>
      <c r="G1149" s="17" t="s">
        <v>564</v>
      </c>
      <c r="H1149" s="18">
        <v>1.5</v>
      </c>
      <c r="I1149" s="18"/>
      <c r="J1149" s="18">
        <v>158</v>
      </c>
      <c r="K1149" s="56">
        <f t="shared" si="230"/>
        <v>12.5</v>
      </c>
      <c r="L1149" s="56">
        <f t="shared" si="234"/>
        <v>122.72</v>
      </c>
      <c r="M1149" s="18" t="s">
        <v>1593</v>
      </c>
      <c r="N1149" s="18">
        <v>85</v>
      </c>
      <c r="O1149" s="18"/>
      <c r="P1149" s="18"/>
      <c r="Q1149" s="18"/>
      <c r="R1149" s="17" t="s">
        <v>1333</v>
      </c>
      <c r="S1149" s="17" t="s">
        <v>2587</v>
      </c>
      <c r="T1149" s="17"/>
      <c r="U1149" s="32" t="s">
        <v>794</v>
      </c>
      <c r="V1149" s="17" t="s">
        <v>1038</v>
      </c>
      <c r="W1149" s="17" t="s">
        <v>565</v>
      </c>
      <c r="X1149" s="17" t="str">
        <f t="shared" si="232"/>
        <v xml:space="preserve">X-TL-101  X-TL-107  X-TL-116  X-TL-123  X-TN-135  X-TN-140  X-TN-141  X-TN-142  X-TN-151  X-TN-152  X-TN-153  X-TL-154              </v>
      </c>
      <c r="Y1149" s="17" t="s">
        <v>1809</v>
      </c>
      <c r="Z1149" s="17" t="s">
        <v>2012</v>
      </c>
      <c r="AA1149" s="17" t="s">
        <v>1992</v>
      </c>
      <c r="AB1149" s="17" t="s">
        <v>1993</v>
      </c>
      <c r="AC1149" s="17" t="s">
        <v>1994</v>
      </c>
      <c r="AD1149" s="17" t="s">
        <v>1995</v>
      </c>
      <c r="AE1149" s="17" t="s">
        <v>1996</v>
      </c>
      <c r="AF1149" s="17" t="s">
        <v>1988</v>
      </c>
      <c r="AG1149" s="17" t="s">
        <v>1989</v>
      </c>
      <c r="AH1149" s="17" t="s">
        <v>1990</v>
      </c>
      <c r="AI1149" s="17" t="s">
        <v>1991</v>
      </c>
      <c r="AJ1149" s="17" t="s">
        <v>2407</v>
      </c>
      <c r="AK1149" s="17"/>
      <c r="AL1149" s="17"/>
      <c r="AM1149" s="17"/>
      <c r="AN1149" s="17"/>
      <c r="AO1149" s="17"/>
      <c r="AP1149" s="17"/>
      <c r="AQ1149" s="17"/>
      <c r="AR1149" s="40" t="s">
        <v>732</v>
      </c>
      <c r="AS1149" s="3">
        <v>190822</v>
      </c>
      <c r="AT1149" s="33" t="s">
        <v>808</v>
      </c>
      <c r="AU1149" s="44" t="s">
        <v>2653</v>
      </c>
      <c r="AV1149" s="45" t="s">
        <v>1061</v>
      </c>
      <c r="AW1149" s="44" t="str">
        <f t="shared" si="227"/>
        <v>K-FC1GD358-01</v>
      </c>
      <c r="AX1149" s="33" t="s">
        <v>790</v>
      </c>
      <c r="AZ1149" s="81" t="str">
        <f t="shared" si="233"/>
        <v>0.6/1kV FR-CVV-I/C AMS 1T-1.5㎟-S</v>
      </c>
    </row>
    <row r="1150" spans="1:52" ht="25" hidden="1" customHeight="1">
      <c r="A1150" s="60" t="str">
        <f t="shared" si="231"/>
        <v>X</v>
      </c>
      <c r="B1150" s="60" t="e">
        <f t="shared" si="228"/>
        <v>#REF!</v>
      </c>
      <c r="C1150" s="55" t="str">
        <f t="shared" si="229"/>
        <v>K-FC1GD359-01</v>
      </c>
      <c r="D1150" s="18" t="s">
        <v>802</v>
      </c>
      <c r="E1150" s="52" t="s">
        <v>34</v>
      </c>
      <c r="F1150" s="20" t="s">
        <v>772</v>
      </c>
      <c r="G1150" s="17" t="s">
        <v>562</v>
      </c>
      <c r="H1150" s="18">
        <v>1.5</v>
      </c>
      <c r="I1150" s="18"/>
      <c r="J1150" s="18">
        <v>158</v>
      </c>
      <c r="K1150" s="56">
        <f t="shared" si="230"/>
        <v>12.5</v>
      </c>
      <c r="L1150" s="56">
        <f t="shared" si="234"/>
        <v>122.72</v>
      </c>
      <c r="M1150" s="18" t="s">
        <v>1594</v>
      </c>
      <c r="N1150" s="18">
        <v>85</v>
      </c>
      <c r="O1150" s="18"/>
      <c r="P1150" s="18"/>
      <c r="Q1150" s="18"/>
      <c r="R1150" s="17" t="s">
        <v>1333</v>
      </c>
      <c r="S1150" s="17" t="s">
        <v>2588</v>
      </c>
      <c r="T1150" s="17"/>
      <c r="U1150" s="32" t="s">
        <v>794</v>
      </c>
      <c r="V1150" s="17" t="s">
        <v>1038</v>
      </c>
      <c r="W1150" s="17" t="s">
        <v>565</v>
      </c>
      <c r="X1150" s="17" t="str">
        <f t="shared" si="232"/>
        <v xml:space="preserve">X-TL-101  X-TL-107  X-TL-116  X-TL-123  X-TN-135  X-TN-140  X-TN-141  X-TN-142  X-TN-151  X-TN-152  X-TN-153  X-TL-154              </v>
      </c>
      <c r="Y1150" s="17" t="s">
        <v>1809</v>
      </c>
      <c r="Z1150" s="17" t="s">
        <v>2012</v>
      </c>
      <c r="AA1150" s="17" t="s">
        <v>1992</v>
      </c>
      <c r="AB1150" s="17" t="s">
        <v>1993</v>
      </c>
      <c r="AC1150" s="17" t="s">
        <v>1994</v>
      </c>
      <c r="AD1150" s="17" t="s">
        <v>1995</v>
      </c>
      <c r="AE1150" s="17" t="s">
        <v>1996</v>
      </c>
      <c r="AF1150" s="17" t="s">
        <v>1988</v>
      </c>
      <c r="AG1150" s="17" t="s">
        <v>1989</v>
      </c>
      <c r="AH1150" s="17" t="s">
        <v>1990</v>
      </c>
      <c r="AI1150" s="17" t="s">
        <v>1991</v>
      </c>
      <c r="AJ1150" s="17" t="s">
        <v>2407</v>
      </c>
      <c r="AK1150" s="17"/>
      <c r="AL1150" s="17"/>
      <c r="AM1150" s="17"/>
      <c r="AN1150" s="17"/>
      <c r="AO1150" s="17"/>
      <c r="AP1150" s="17"/>
      <c r="AQ1150" s="17"/>
      <c r="AR1150" s="40" t="s">
        <v>733</v>
      </c>
      <c r="AS1150" s="3">
        <v>190822</v>
      </c>
      <c r="AT1150" s="33" t="s">
        <v>808</v>
      </c>
      <c r="AU1150" s="44" t="s">
        <v>2654</v>
      </c>
      <c r="AV1150" s="45" t="s">
        <v>1061</v>
      </c>
      <c r="AW1150" s="44" t="str">
        <f t="shared" si="227"/>
        <v>K-FC1GD359-01</v>
      </c>
      <c r="AX1150" s="33" t="s">
        <v>790</v>
      </c>
      <c r="AZ1150" s="81" t="str">
        <f t="shared" si="233"/>
        <v>0.6/1kV FR-CVV-I/C AMS 1T-1.5㎟-S</v>
      </c>
    </row>
    <row r="1151" spans="1:52" ht="25" hidden="1" customHeight="1">
      <c r="A1151" s="60" t="str">
        <f t="shared" si="231"/>
        <v>X</v>
      </c>
      <c r="B1151" s="60" t="e">
        <f t="shared" si="228"/>
        <v>#REF!</v>
      </c>
      <c r="C1151" s="55" t="str">
        <f t="shared" si="229"/>
        <v>K-FC1GD360-01</v>
      </c>
      <c r="D1151" s="18" t="s">
        <v>802</v>
      </c>
      <c r="E1151" s="52" t="s">
        <v>34</v>
      </c>
      <c r="F1151" s="20" t="s">
        <v>772</v>
      </c>
      <c r="G1151" s="17" t="s">
        <v>562</v>
      </c>
      <c r="H1151" s="18">
        <v>1.5</v>
      </c>
      <c r="I1151" s="18"/>
      <c r="J1151" s="18">
        <v>160</v>
      </c>
      <c r="K1151" s="56">
        <f t="shared" si="230"/>
        <v>12.5</v>
      </c>
      <c r="L1151" s="56">
        <f t="shared" si="234"/>
        <v>122.72</v>
      </c>
      <c r="M1151" s="18" t="s">
        <v>1595</v>
      </c>
      <c r="N1151" s="18">
        <v>85</v>
      </c>
      <c r="O1151" s="18"/>
      <c r="P1151" s="18"/>
      <c r="Q1151" s="18"/>
      <c r="R1151" s="17" t="s">
        <v>1333</v>
      </c>
      <c r="S1151" s="17" t="s">
        <v>2589</v>
      </c>
      <c r="T1151" s="17"/>
      <c r="U1151" s="32" t="s">
        <v>794</v>
      </c>
      <c r="V1151" s="17" t="s">
        <v>1038</v>
      </c>
      <c r="W1151" s="17" t="s">
        <v>565</v>
      </c>
      <c r="X1151" s="17" t="str">
        <f t="shared" si="232"/>
        <v xml:space="preserve">X-TL-101  X-TL-107  X-TL-116  X-TL-123  X-TN-135  X-TN-140  X-TN-141  X-TN-142  X-TN-151  X-TN-152  X-TN-153  X-TL-154              </v>
      </c>
      <c r="Y1151" s="17" t="s">
        <v>1809</v>
      </c>
      <c r="Z1151" s="17" t="s">
        <v>2012</v>
      </c>
      <c r="AA1151" s="17" t="s">
        <v>1992</v>
      </c>
      <c r="AB1151" s="17" t="s">
        <v>1993</v>
      </c>
      <c r="AC1151" s="17" t="s">
        <v>1994</v>
      </c>
      <c r="AD1151" s="17" t="s">
        <v>1995</v>
      </c>
      <c r="AE1151" s="17" t="s">
        <v>1996</v>
      </c>
      <c r="AF1151" s="17" t="s">
        <v>1988</v>
      </c>
      <c r="AG1151" s="17" t="s">
        <v>1989</v>
      </c>
      <c r="AH1151" s="17" t="s">
        <v>1990</v>
      </c>
      <c r="AI1151" s="17" t="s">
        <v>1991</v>
      </c>
      <c r="AJ1151" s="17" t="s">
        <v>2407</v>
      </c>
      <c r="AK1151" s="17"/>
      <c r="AL1151" s="17"/>
      <c r="AM1151" s="17"/>
      <c r="AN1151" s="17"/>
      <c r="AO1151" s="17"/>
      <c r="AP1151" s="17"/>
      <c r="AQ1151" s="17"/>
      <c r="AR1151" s="40" t="s">
        <v>734</v>
      </c>
      <c r="AS1151" s="3">
        <v>190822</v>
      </c>
      <c r="AT1151" s="33" t="s">
        <v>808</v>
      </c>
      <c r="AU1151" s="44" t="s">
        <v>2655</v>
      </c>
      <c r="AV1151" s="45" t="s">
        <v>1061</v>
      </c>
      <c r="AW1151" s="44" t="str">
        <f t="shared" si="227"/>
        <v>K-FC1GD360-01</v>
      </c>
      <c r="AX1151" s="33" t="s">
        <v>790</v>
      </c>
      <c r="AZ1151" s="81" t="str">
        <f t="shared" si="233"/>
        <v>0.6/1kV FR-CVV-I/C AMS 1T-1.5㎟-S</v>
      </c>
    </row>
    <row r="1152" spans="1:52" ht="25" hidden="1" customHeight="1">
      <c r="A1152" s="60" t="str">
        <f t="shared" si="231"/>
        <v>X</v>
      </c>
      <c r="B1152" s="60" t="e">
        <f t="shared" si="228"/>
        <v>#REF!</v>
      </c>
      <c r="C1152" s="55" t="str">
        <f t="shared" si="229"/>
        <v>K-FC1GD361-01</v>
      </c>
      <c r="D1152" s="18" t="s">
        <v>802</v>
      </c>
      <c r="E1152" s="52" t="s">
        <v>34</v>
      </c>
      <c r="F1152" s="20" t="s">
        <v>772</v>
      </c>
      <c r="G1152" s="17" t="s">
        <v>562</v>
      </c>
      <c r="H1152" s="18">
        <v>1.5</v>
      </c>
      <c r="I1152" s="18"/>
      <c r="J1152" s="18">
        <v>165</v>
      </c>
      <c r="K1152" s="56">
        <f t="shared" si="230"/>
        <v>12.5</v>
      </c>
      <c r="L1152" s="56">
        <f t="shared" si="234"/>
        <v>122.72</v>
      </c>
      <c r="M1152" s="18" t="s">
        <v>1596</v>
      </c>
      <c r="N1152" s="18">
        <v>85</v>
      </c>
      <c r="O1152" s="18"/>
      <c r="P1152" s="18"/>
      <c r="Q1152" s="18"/>
      <c r="R1152" s="17" t="s">
        <v>1333</v>
      </c>
      <c r="S1152" s="17" t="s">
        <v>2590</v>
      </c>
      <c r="T1152" s="17"/>
      <c r="U1152" s="32" t="s">
        <v>794</v>
      </c>
      <c r="V1152" s="17" t="s">
        <v>1038</v>
      </c>
      <c r="W1152" s="17" t="s">
        <v>563</v>
      </c>
      <c r="X1152" s="17" t="str">
        <f t="shared" si="232"/>
        <v xml:space="preserve">X-TL-101  X-TL-107  X-TL-116  X-TL-123  X-TN-135  X-TN-140  X-TN-141  X-TN-142  X-TN-151  X-TN-152  X-TN-153  X-TL-154              </v>
      </c>
      <c r="Y1152" s="17" t="s">
        <v>1809</v>
      </c>
      <c r="Z1152" s="17" t="s">
        <v>2012</v>
      </c>
      <c r="AA1152" s="17" t="s">
        <v>1992</v>
      </c>
      <c r="AB1152" s="17" t="s">
        <v>1993</v>
      </c>
      <c r="AC1152" s="17" t="s">
        <v>1994</v>
      </c>
      <c r="AD1152" s="17" t="s">
        <v>1995</v>
      </c>
      <c r="AE1152" s="17" t="s">
        <v>1996</v>
      </c>
      <c r="AF1152" s="17" t="s">
        <v>1988</v>
      </c>
      <c r="AG1152" s="17" t="s">
        <v>1989</v>
      </c>
      <c r="AH1152" s="17" t="s">
        <v>1990</v>
      </c>
      <c r="AI1152" s="17" t="s">
        <v>1991</v>
      </c>
      <c r="AJ1152" s="17" t="s">
        <v>2407</v>
      </c>
      <c r="AK1152" s="17"/>
      <c r="AL1152" s="17"/>
      <c r="AM1152" s="17"/>
      <c r="AN1152" s="17"/>
      <c r="AO1152" s="17"/>
      <c r="AP1152" s="17"/>
      <c r="AQ1152" s="17"/>
      <c r="AR1152" s="40" t="s">
        <v>735</v>
      </c>
      <c r="AS1152" s="3">
        <v>190822</v>
      </c>
      <c r="AT1152" s="33" t="s">
        <v>808</v>
      </c>
      <c r="AU1152" s="44" t="s">
        <v>2656</v>
      </c>
      <c r="AV1152" s="45" t="s">
        <v>1061</v>
      </c>
      <c r="AW1152" s="44" t="str">
        <f t="shared" si="227"/>
        <v>K-FC1GD361-01</v>
      </c>
      <c r="AX1152" s="33" t="s">
        <v>790</v>
      </c>
      <c r="AZ1152" s="81" t="str">
        <f t="shared" si="233"/>
        <v>0.6/1kV FR-CVV-I/C AMS 1T-1.5㎟-S</v>
      </c>
    </row>
    <row r="1153" spans="1:52" ht="25" hidden="1" customHeight="1">
      <c r="A1153" s="60" t="str">
        <f t="shared" si="231"/>
        <v>X</v>
      </c>
      <c r="B1153" s="60" t="e">
        <f t="shared" si="228"/>
        <v>#REF!</v>
      </c>
      <c r="C1153" s="55" t="str">
        <f t="shared" si="229"/>
        <v>K-FC1GD362-01</v>
      </c>
      <c r="D1153" s="18" t="s">
        <v>802</v>
      </c>
      <c r="E1153" s="52" t="s">
        <v>34</v>
      </c>
      <c r="F1153" s="20" t="s">
        <v>772</v>
      </c>
      <c r="G1153" s="17" t="s">
        <v>564</v>
      </c>
      <c r="H1153" s="18">
        <v>1.5</v>
      </c>
      <c r="I1153" s="18"/>
      <c r="J1153" s="18">
        <v>167</v>
      </c>
      <c r="K1153" s="56">
        <f t="shared" si="230"/>
        <v>12.5</v>
      </c>
      <c r="L1153" s="56">
        <f t="shared" si="234"/>
        <v>122.72</v>
      </c>
      <c r="M1153" s="18" t="s">
        <v>1597</v>
      </c>
      <c r="N1153" s="18">
        <v>85</v>
      </c>
      <c r="O1153" s="18"/>
      <c r="P1153" s="18"/>
      <c r="Q1153" s="18"/>
      <c r="R1153" s="17" t="s">
        <v>1333</v>
      </c>
      <c r="S1153" s="17" t="s">
        <v>2591</v>
      </c>
      <c r="T1153" s="17"/>
      <c r="U1153" s="32" t="s">
        <v>794</v>
      </c>
      <c r="V1153" s="17" t="s">
        <v>1038</v>
      </c>
      <c r="W1153" s="17" t="s">
        <v>563</v>
      </c>
      <c r="X1153" s="17" t="str">
        <f t="shared" si="232"/>
        <v xml:space="preserve">X-TL-131  X-TN-135  X-TN-140  X-TN-141  X-TN-142  X-TN-151  X-TN-152  X-TN-153  X-TL-154                    </v>
      </c>
      <c r="Y1153" s="17" t="s">
        <v>1904</v>
      </c>
      <c r="Z1153" s="17" t="s">
        <v>1994</v>
      </c>
      <c r="AA1153" s="17" t="s">
        <v>1995</v>
      </c>
      <c r="AB1153" s="17" t="s">
        <v>1996</v>
      </c>
      <c r="AC1153" s="17" t="s">
        <v>1988</v>
      </c>
      <c r="AD1153" s="17" t="s">
        <v>1989</v>
      </c>
      <c r="AE1153" s="17" t="s">
        <v>1990</v>
      </c>
      <c r="AF1153" s="17" t="s">
        <v>1991</v>
      </c>
      <c r="AG1153" s="17" t="s">
        <v>2407</v>
      </c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40" t="s">
        <v>736</v>
      </c>
      <c r="AS1153" s="3">
        <v>190822</v>
      </c>
      <c r="AT1153" s="33" t="s">
        <v>808</v>
      </c>
      <c r="AU1153" s="44" t="s">
        <v>2657</v>
      </c>
      <c r="AV1153" s="45" t="s">
        <v>1061</v>
      </c>
      <c r="AW1153" s="44" t="str">
        <f t="shared" si="227"/>
        <v>K-FC1GD362-01</v>
      </c>
      <c r="AX1153" s="33" t="s">
        <v>790</v>
      </c>
      <c r="AZ1153" s="81" t="str">
        <f t="shared" si="233"/>
        <v>0.6/1kV FR-CVV-I/C AMS 1T-1.5㎟-S</v>
      </c>
    </row>
    <row r="1154" spans="1:52" ht="25" hidden="1" customHeight="1">
      <c r="A1154" s="60" t="str">
        <f t="shared" si="231"/>
        <v>X</v>
      </c>
      <c r="B1154" s="60" t="e">
        <f t="shared" si="228"/>
        <v>#REF!</v>
      </c>
      <c r="C1154" s="55" t="str">
        <f t="shared" si="229"/>
        <v>K-FC1GD363-01</v>
      </c>
      <c r="D1154" s="18" t="s">
        <v>802</v>
      </c>
      <c r="E1154" s="52" t="s">
        <v>34</v>
      </c>
      <c r="F1154" s="20" t="s">
        <v>772</v>
      </c>
      <c r="G1154" s="17" t="s">
        <v>562</v>
      </c>
      <c r="H1154" s="18">
        <v>1.5</v>
      </c>
      <c r="I1154" s="18"/>
      <c r="J1154" s="18">
        <v>146</v>
      </c>
      <c r="K1154" s="56">
        <f t="shared" si="230"/>
        <v>12.5</v>
      </c>
      <c r="L1154" s="56">
        <f t="shared" si="234"/>
        <v>122.72</v>
      </c>
      <c r="M1154" s="18" t="s">
        <v>1598</v>
      </c>
      <c r="N1154" s="18">
        <v>85</v>
      </c>
      <c r="O1154" s="18"/>
      <c r="P1154" s="18"/>
      <c r="Q1154" s="18"/>
      <c r="R1154" s="17" t="s">
        <v>1333</v>
      </c>
      <c r="S1154" s="17" t="s">
        <v>2592</v>
      </c>
      <c r="T1154" s="17"/>
      <c r="U1154" s="32" t="s">
        <v>794</v>
      </c>
      <c r="V1154" s="17" t="s">
        <v>1038</v>
      </c>
      <c r="W1154" s="17" t="s">
        <v>565</v>
      </c>
      <c r="X1154" s="17" t="str">
        <f t="shared" si="232"/>
        <v xml:space="preserve">X-TL-131  X-TN-135  X-TN-140  X-TN-141  X-TN-142  X-TN-151  X-TN-152  X-TN-153  X-TL-154                    </v>
      </c>
      <c r="Y1154" s="17" t="s">
        <v>1904</v>
      </c>
      <c r="Z1154" s="17" t="s">
        <v>1994</v>
      </c>
      <c r="AA1154" s="17" t="s">
        <v>1995</v>
      </c>
      <c r="AB1154" s="17" t="s">
        <v>1996</v>
      </c>
      <c r="AC1154" s="17" t="s">
        <v>1988</v>
      </c>
      <c r="AD1154" s="17" t="s">
        <v>1989</v>
      </c>
      <c r="AE1154" s="17" t="s">
        <v>1990</v>
      </c>
      <c r="AF1154" s="17" t="s">
        <v>1991</v>
      </c>
      <c r="AG1154" s="17" t="s">
        <v>2407</v>
      </c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40" t="s">
        <v>737</v>
      </c>
      <c r="AS1154" s="3">
        <v>190822</v>
      </c>
      <c r="AT1154" s="33" t="s">
        <v>808</v>
      </c>
      <c r="AU1154" s="44" t="s">
        <v>2658</v>
      </c>
      <c r="AV1154" s="45" t="s">
        <v>1061</v>
      </c>
      <c r="AW1154" s="44" t="str">
        <f t="shared" si="227"/>
        <v>K-FC1GD363-01</v>
      </c>
      <c r="AX1154" s="33" t="s">
        <v>790</v>
      </c>
      <c r="AZ1154" s="81" t="str">
        <f t="shared" si="233"/>
        <v>0.6/1kV FR-CVV-I/C AMS 1T-1.5㎟-S</v>
      </c>
    </row>
    <row r="1155" spans="1:52" ht="25" hidden="1" customHeight="1">
      <c r="A1155" s="60" t="str">
        <f t="shared" si="231"/>
        <v>X</v>
      </c>
      <c r="B1155" s="60" t="e">
        <f t="shared" si="228"/>
        <v>#REF!</v>
      </c>
      <c r="C1155" s="55" t="str">
        <f t="shared" si="229"/>
        <v>K-FC1GD364-01</v>
      </c>
      <c r="D1155" s="18" t="s">
        <v>802</v>
      </c>
      <c r="E1155" s="52" t="s">
        <v>106</v>
      </c>
      <c r="F1155" s="20" t="s">
        <v>772</v>
      </c>
      <c r="G1155" s="17" t="s">
        <v>564</v>
      </c>
      <c r="H1155" s="18">
        <v>1.5</v>
      </c>
      <c r="I1155" s="18"/>
      <c r="J1155" s="18">
        <v>148</v>
      </c>
      <c r="K1155" s="56">
        <f t="shared" si="230"/>
        <v>12.5</v>
      </c>
      <c r="L1155" s="56">
        <f t="shared" si="234"/>
        <v>122.72</v>
      </c>
      <c r="M1155" s="18" t="s">
        <v>1599</v>
      </c>
      <c r="N1155" s="18">
        <v>85</v>
      </c>
      <c r="O1155" s="18"/>
      <c r="P1155" s="18"/>
      <c r="Q1155" s="18"/>
      <c r="R1155" s="17" t="s">
        <v>1333</v>
      </c>
      <c r="S1155" s="17" t="s">
        <v>2593</v>
      </c>
      <c r="T1155" s="17"/>
      <c r="U1155" s="32" t="s">
        <v>794</v>
      </c>
      <c r="V1155" s="17" t="s">
        <v>1038</v>
      </c>
      <c r="W1155" s="17" t="s">
        <v>566</v>
      </c>
      <c r="X1155" s="17" t="str">
        <f t="shared" si="232"/>
        <v xml:space="preserve">X-TL-131  X-TN-135  X-TN-140  X-TN-141  X-TN-142  X-TN-151  X-TN-152  X-TN-153  X-TL-154                    </v>
      </c>
      <c r="Y1155" s="17" t="s">
        <v>1904</v>
      </c>
      <c r="Z1155" s="17" t="s">
        <v>1994</v>
      </c>
      <c r="AA1155" s="17" t="s">
        <v>1995</v>
      </c>
      <c r="AB1155" s="17" t="s">
        <v>1996</v>
      </c>
      <c r="AC1155" s="17" t="s">
        <v>1988</v>
      </c>
      <c r="AD1155" s="17" t="s">
        <v>1989</v>
      </c>
      <c r="AE1155" s="17" t="s">
        <v>1990</v>
      </c>
      <c r="AF1155" s="17" t="s">
        <v>1991</v>
      </c>
      <c r="AG1155" s="17" t="s">
        <v>2407</v>
      </c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40" t="s">
        <v>738</v>
      </c>
      <c r="AS1155" s="3">
        <v>190822</v>
      </c>
      <c r="AT1155" s="33" t="s">
        <v>808</v>
      </c>
      <c r="AU1155" s="44" t="s">
        <v>2659</v>
      </c>
      <c r="AV1155" s="45" t="s">
        <v>1061</v>
      </c>
      <c r="AW1155" s="44" t="str">
        <f t="shared" si="227"/>
        <v>K-FC1GD364-01</v>
      </c>
      <c r="AX1155" s="33" t="s">
        <v>790</v>
      </c>
      <c r="AZ1155" s="81" t="str">
        <f t="shared" si="233"/>
        <v>0.6/1kV FR-CVV-I/C AMS 1T-1.5㎟-S</v>
      </c>
    </row>
    <row r="1156" spans="1:52" ht="25" hidden="1" customHeight="1">
      <c r="A1156" s="60" t="str">
        <f t="shared" si="231"/>
        <v>X</v>
      </c>
      <c r="B1156" s="60" t="e">
        <f t="shared" si="228"/>
        <v>#REF!</v>
      </c>
      <c r="C1156" s="55" t="str">
        <f t="shared" si="229"/>
        <v>K-FC1GD365-01</v>
      </c>
      <c r="D1156" s="18" t="s">
        <v>802</v>
      </c>
      <c r="E1156" s="52" t="s">
        <v>106</v>
      </c>
      <c r="F1156" s="20" t="s">
        <v>772</v>
      </c>
      <c r="G1156" s="17" t="s">
        <v>564</v>
      </c>
      <c r="H1156" s="18">
        <v>1.5</v>
      </c>
      <c r="I1156" s="18"/>
      <c r="J1156" s="18">
        <v>152</v>
      </c>
      <c r="K1156" s="56">
        <f t="shared" si="230"/>
        <v>12.5</v>
      </c>
      <c r="L1156" s="56">
        <f t="shared" si="234"/>
        <v>122.72</v>
      </c>
      <c r="M1156" s="18" t="s">
        <v>1600</v>
      </c>
      <c r="N1156" s="18">
        <v>85</v>
      </c>
      <c r="O1156" s="18"/>
      <c r="P1156" s="18"/>
      <c r="Q1156" s="18"/>
      <c r="R1156" s="17" t="s">
        <v>1333</v>
      </c>
      <c r="S1156" s="17" t="s">
        <v>2594</v>
      </c>
      <c r="T1156" s="17"/>
      <c r="U1156" s="32" t="s">
        <v>794</v>
      </c>
      <c r="V1156" s="17" t="s">
        <v>1038</v>
      </c>
      <c r="W1156" s="17" t="s">
        <v>563</v>
      </c>
      <c r="X1156" s="17" t="str">
        <f t="shared" si="232"/>
        <v xml:space="preserve">X-TL-131  X-TN-135  X-TN-140  X-TN-141  X-TN-142  X-TN-151  X-TN-152  X-TN-153  X-TL-154                    </v>
      </c>
      <c r="Y1156" s="17" t="s">
        <v>1904</v>
      </c>
      <c r="Z1156" s="17" t="s">
        <v>1994</v>
      </c>
      <c r="AA1156" s="17" t="s">
        <v>1995</v>
      </c>
      <c r="AB1156" s="17" t="s">
        <v>1996</v>
      </c>
      <c r="AC1156" s="17" t="s">
        <v>1988</v>
      </c>
      <c r="AD1156" s="17" t="s">
        <v>1989</v>
      </c>
      <c r="AE1156" s="17" t="s">
        <v>1990</v>
      </c>
      <c r="AF1156" s="17" t="s">
        <v>1991</v>
      </c>
      <c r="AG1156" s="17" t="s">
        <v>2407</v>
      </c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40" t="s">
        <v>739</v>
      </c>
      <c r="AS1156" s="3">
        <v>190822</v>
      </c>
      <c r="AT1156" s="33" t="s">
        <v>808</v>
      </c>
      <c r="AU1156" s="44" t="s">
        <v>2660</v>
      </c>
      <c r="AV1156" s="45" t="s">
        <v>1061</v>
      </c>
      <c r="AW1156" s="44" t="str">
        <f t="shared" si="227"/>
        <v>K-FC1GD365-01</v>
      </c>
      <c r="AX1156" s="33" t="s">
        <v>790</v>
      </c>
      <c r="AZ1156" s="81" t="str">
        <f t="shared" si="233"/>
        <v>0.6/1kV FR-CVV-I/C AMS 1T-1.5㎟-S</v>
      </c>
    </row>
    <row r="1157" spans="1:52" ht="25" hidden="1" customHeight="1">
      <c r="A1157" s="60" t="str">
        <f t="shared" si="231"/>
        <v>X</v>
      </c>
      <c r="B1157" s="60" t="e">
        <f t="shared" si="228"/>
        <v>#REF!</v>
      </c>
      <c r="C1157" s="55" t="str">
        <f t="shared" si="229"/>
        <v>K-FC1GD366-01</v>
      </c>
      <c r="D1157" s="18" t="s">
        <v>802</v>
      </c>
      <c r="E1157" s="52" t="s">
        <v>34</v>
      </c>
      <c r="F1157" s="20" t="s">
        <v>772</v>
      </c>
      <c r="G1157" s="17" t="s">
        <v>562</v>
      </c>
      <c r="H1157" s="18">
        <v>1.5</v>
      </c>
      <c r="I1157" s="18"/>
      <c r="J1157" s="18">
        <v>154</v>
      </c>
      <c r="K1157" s="56">
        <f t="shared" si="230"/>
        <v>12.5</v>
      </c>
      <c r="L1157" s="56">
        <f t="shared" si="234"/>
        <v>122.72</v>
      </c>
      <c r="M1157" s="18" t="s">
        <v>1601</v>
      </c>
      <c r="N1157" s="18">
        <v>91</v>
      </c>
      <c r="O1157" s="18"/>
      <c r="P1157" s="18"/>
      <c r="Q1157" s="18"/>
      <c r="R1157" s="17" t="s">
        <v>1333</v>
      </c>
      <c r="S1157" s="17" t="s">
        <v>2595</v>
      </c>
      <c r="T1157" s="17"/>
      <c r="U1157" s="32" t="s">
        <v>794</v>
      </c>
      <c r="V1157" s="17" t="s">
        <v>1038</v>
      </c>
      <c r="W1157" s="17" t="s">
        <v>565</v>
      </c>
      <c r="X1157" s="17" t="str">
        <f t="shared" si="232"/>
        <v xml:space="preserve">X-TL-131  X-TN-135  X-TN-140  X-TN-141  X-TN-142  X-TN-151  X-TN-152  X-TN-153  X-TL-154                    </v>
      </c>
      <c r="Y1157" s="17" t="s">
        <v>1904</v>
      </c>
      <c r="Z1157" s="17" t="s">
        <v>1994</v>
      </c>
      <c r="AA1157" s="17" t="s">
        <v>1995</v>
      </c>
      <c r="AB1157" s="17" t="s">
        <v>1996</v>
      </c>
      <c r="AC1157" s="17" t="s">
        <v>1988</v>
      </c>
      <c r="AD1157" s="17" t="s">
        <v>1989</v>
      </c>
      <c r="AE1157" s="17" t="s">
        <v>1990</v>
      </c>
      <c r="AF1157" s="17" t="s">
        <v>1991</v>
      </c>
      <c r="AG1157" s="17" t="s">
        <v>2407</v>
      </c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40" t="s">
        <v>740</v>
      </c>
      <c r="AS1157" s="3">
        <v>190822</v>
      </c>
      <c r="AT1157" s="33" t="s">
        <v>808</v>
      </c>
      <c r="AU1157" s="44" t="s">
        <v>2661</v>
      </c>
      <c r="AV1157" s="45" t="s">
        <v>1061</v>
      </c>
      <c r="AW1157" s="44" t="str">
        <f t="shared" si="227"/>
        <v>K-FC1GD366-01</v>
      </c>
      <c r="AX1157" s="33" t="s">
        <v>790</v>
      </c>
      <c r="AZ1157" s="81" t="str">
        <f t="shared" si="233"/>
        <v>0.6/1kV FR-CVV-I/C AMS 1T-1.5㎟-S</v>
      </c>
    </row>
    <row r="1158" spans="1:52" ht="25" hidden="1" customHeight="1">
      <c r="A1158" s="60" t="str">
        <f t="shared" si="231"/>
        <v>X</v>
      </c>
      <c r="B1158" s="60" t="e">
        <f t="shared" si="228"/>
        <v>#REF!</v>
      </c>
      <c r="C1158" s="55" t="str">
        <f t="shared" si="229"/>
        <v>T-GDRP-01</v>
      </c>
      <c r="D1158" s="18" t="s">
        <v>802</v>
      </c>
      <c r="E1158" s="52" t="s">
        <v>763</v>
      </c>
      <c r="F1158" s="19" t="s">
        <v>568</v>
      </c>
      <c r="G1158" s="17" t="s">
        <v>14</v>
      </c>
      <c r="H1158" s="18" t="s">
        <v>549</v>
      </c>
      <c r="I1158" s="18"/>
      <c r="J1158" s="18">
        <v>10</v>
      </c>
      <c r="K1158" s="56">
        <f t="shared" si="230"/>
        <v>9</v>
      </c>
      <c r="L1158" s="56">
        <f t="shared" si="234"/>
        <v>63.62</v>
      </c>
      <c r="M1158" s="18" t="s">
        <v>1356</v>
      </c>
      <c r="N1158" s="18" t="s">
        <v>2037</v>
      </c>
      <c r="O1158" s="18"/>
      <c r="P1158" s="18"/>
      <c r="Q1158" s="18"/>
      <c r="R1158" s="32" t="s">
        <v>795</v>
      </c>
      <c r="S1158" s="17" t="s">
        <v>1041</v>
      </c>
      <c r="T1158" s="17" t="s">
        <v>565</v>
      </c>
      <c r="U1158" s="32" t="s">
        <v>794</v>
      </c>
      <c r="V1158" s="17" t="s">
        <v>805</v>
      </c>
      <c r="W1158" s="17" t="s">
        <v>547</v>
      </c>
      <c r="X1158" s="17" t="str">
        <f t="shared" si="232"/>
        <v xml:space="preserve">X-TL-154  X-TN-153                                  </v>
      </c>
      <c r="Y1158" s="17" t="s">
        <v>2407</v>
      </c>
      <c r="Z1158" s="17" t="s">
        <v>2013</v>
      </c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40"/>
      <c r="AS1158" s="3">
        <v>190822</v>
      </c>
      <c r="AT1158" s="33" t="s">
        <v>809</v>
      </c>
      <c r="AU1158" s="44" t="s">
        <v>1069</v>
      </c>
      <c r="AV1158" s="45" t="s">
        <v>1061</v>
      </c>
      <c r="AW1158" s="44" t="str">
        <f t="shared" si="227"/>
        <v>T-GDRP-01</v>
      </c>
      <c r="AX1158" s="33" t="s">
        <v>849</v>
      </c>
      <c r="AZ1158" s="81" t="str">
        <f t="shared" si="233"/>
        <v>- UL2919(RS485) 2P-24AWG㎟-S</v>
      </c>
    </row>
    <row r="1159" spans="1:52" ht="25" hidden="1" customHeight="1">
      <c r="A1159" s="60" t="str">
        <f t="shared" si="231"/>
        <v>X</v>
      </c>
      <c r="B1159" s="60" t="e">
        <f t="shared" si="228"/>
        <v>#REF!</v>
      </c>
      <c r="C1159" s="55" t="str">
        <f t="shared" si="229"/>
        <v>T-SIGNBOARD-01</v>
      </c>
      <c r="D1159" s="18" t="s">
        <v>802</v>
      </c>
      <c r="E1159" s="52" t="s">
        <v>763</v>
      </c>
      <c r="F1159" s="19" t="s">
        <v>568</v>
      </c>
      <c r="G1159" s="17" t="s">
        <v>553</v>
      </c>
      <c r="H1159" s="18" t="s">
        <v>548</v>
      </c>
      <c r="I1159" s="18"/>
      <c r="J1159" s="18">
        <v>35</v>
      </c>
      <c r="K1159" s="56">
        <f t="shared" si="230"/>
        <v>9</v>
      </c>
      <c r="L1159" s="56">
        <f t="shared" si="234"/>
        <v>63.62</v>
      </c>
      <c r="M1159" s="18" t="s">
        <v>1782</v>
      </c>
      <c r="N1159" s="18">
        <v>6</v>
      </c>
      <c r="O1159" s="18"/>
      <c r="P1159" s="18"/>
      <c r="Q1159" s="18"/>
      <c r="R1159" s="32" t="s">
        <v>795</v>
      </c>
      <c r="S1159" s="17" t="s">
        <v>1042</v>
      </c>
      <c r="T1159" s="17" t="s">
        <v>547</v>
      </c>
      <c r="U1159" s="17" t="s">
        <v>1157</v>
      </c>
      <c r="V1159" s="17" t="s">
        <v>1037</v>
      </c>
      <c r="W1159" s="17" t="s">
        <v>462</v>
      </c>
      <c r="X1159" s="17" t="str">
        <f t="shared" si="232"/>
        <v xml:space="preserve">X-TN-153  X-TN-152  X-TN-151  X-TN-142  X-TL-138  X-TL-128  X-TL-129                        </v>
      </c>
      <c r="Y1159" s="17" t="s">
        <v>1868</v>
      </c>
      <c r="Z1159" s="17" t="s">
        <v>1869</v>
      </c>
      <c r="AA1159" s="17" t="s">
        <v>1902</v>
      </c>
      <c r="AB1159" s="17" t="s">
        <v>1893</v>
      </c>
      <c r="AC1159" s="17" t="s">
        <v>1987</v>
      </c>
      <c r="AD1159" s="17" t="s">
        <v>1986</v>
      </c>
      <c r="AE1159" s="17" t="s">
        <v>1866</v>
      </c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40"/>
      <c r="AS1159" s="3">
        <v>190822</v>
      </c>
      <c r="AT1159" s="33" t="s">
        <v>809</v>
      </c>
      <c r="AU1159" s="44" t="s">
        <v>1154</v>
      </c>
      <c r="AV1159" s="45" t="s">
        <v>1155</v>
      </c>
      <c r="AW1159" s="44" t="str">
        <f t="shared" si="227"/>
        <v>T-SIGNBOARD-01</v>
      </c>
      <c r="AX1159" s="33" t="s">
        <v>790</v>
      </c>
      <c r="AZ1159" s="81" t="str">
        <f t="shared" si="233"/>
        <v>- UL2919(RS485) 2P-24AWG㎟-S</v>
      </c>
    </row>
    <row r="1160" spans="1:52" ht="25" hidden="1" customHeight="1">
      <c r="A1160" s="60" t="str">
        <f t="shared" si="231"/>
        <v>X</v>
      </c>
      <c r="B1160" s="60" t="e">
        <f t="shared" si="228"/>
        <v>#REF!</v>
      </c>
      <c r="C1160" s="55" t="str">
        <f t="shared" si="229"/>
        <v>T-TC101-02</v>
      </c>
      <c r="D1160" s="18" t="s">
        <v>802</v>
      </c>
      <c r="E1160" s="52" t="s">
        <v>763</v>
      </c>
      <c r="F1160" s="19" t="s">
        <v>552</v>
      </c>
      <c r="G1160" s="17" t="s">
        <v>553</v>
      </c>
      <c r="H1160" s="18" t="s">
        <v>549</v>
      </c>
      <c r="I1160" s="18"/>
      <c r="J1160" s="18">
        <v>82</v>
      </c>
      <c r="K1160" s="56">
        <f t="shared" si="230"/>
        <v>9</v>
      </c>
      <c r="L1160" s="56">
        <f t="shared" si="234"/>
        <v>63.62</v>
      </c>
      <c r="M1160" s="18" t="s">
        <v>1522</v>
      </c>
      <c r="N1160" s="18">
        <v>15</v>
      </c>
      <c r="O1160" s="18"/>
      <c r="P1160" s="18"/>
      <c r="Q1160" s="18"/>
      <c r="R1160" s="17" t="s">
        <v>1333</v>
      </c>
      <c r="S1160" s="17" t="s">
        <v>788</v>
      </c>
      <c r="T1160" s="17" t="s">
        <v>1348</v>
      </c>
      <c r="U1160" s="32" t="s">
        <v>794</v>
      </c>
      <c r="V1160" s="17" t="s">
        <v>805</v>
      </c>
      <c r="W1160" s="17" t="s">
        <v>547</v>
      </c>
      <c r="X1160" s="17" t="str">
        <f t="shared" si="232"/>
        <v xml:space="preserve">X-TL-101  X-TL-107  X-TL-116  X-TL-123  X-TN-135  X-TN-140  X-TN-141  X-TN-142  X-TN-151  X-TN-152  X-TN-153                </v>
      </c>
      <c r="Y1160" s="17" t="s">
        <v>1809</v>
      </c>
      <c r="Z1160" s="17" t="s">
        <v>2012</v>
      </c>
      <c r="AA1160" s="17" t="s">
        <v>1992</v>
      </c>
      <c r="AB1160" s="17" t="s">
        <v>1993</v>
      </c>
      <c r="AC1160" s="17" t="s">
        <v>1994</v>
      </c>
      <c r="AD1160" s="17" t="s">
        <v>1995</v>
      </c>
      <c r="AE1160" s="17" t="s">
        <v>1996</v>
      </c>
      <c r="AF1160" s="17" t="s">
        <v>1988</v>
      </c>
      <c r="AG1160" s="17" t="s">
        <v>1989</v>
      </c>
      <c r="AH1160" s="17" t="s">
        <v>1990</v>
      </c>
      <c r="AI1160" s="17" t="s">
        <v>1991</v>
      </c>
      <c r="AJ1160" s="17"/>
      <c r="AK1160" s="17"/>
      <c r="AL1160" s="17"/>
      <c r="AM1160" s="17"/>
      <c r="AN1160" s="17"/>
      <c r="AO1160" s="17"/>
      <c r="AP1160" s="17"/>
      <c r="AQ1160" s="17"/>
      <c r="AR1160" s="40"/>
      <c r="AS1160" s="3">
        <v>190822</v>
      </c>
      <c r="AT1160" s="33" t="s">
        <v>809</v>
      </c>
      <c r="AU1160" s="44" t="s">
        <v>871</v>
      </c>
      <c r="AV1160" s="45" t="s">
        <v>1015</v>
      </c>
      <c r="AW1160" s="44" t="str">
        <f t="shared" si="227"/>
        <v>T-TC101-02</v>
      </c>
      <c r="AX1160" s="33" t="s">
        <v>849</v>
      </c>
      <c r="AZ1160" s="81" t="str">
        <f t="shared" si="233"/>
        <v>- UL2919(RS485) 2P-24AWG㎟-S</v>
      </c>
    </row>
    <row r="1161" spans="1:52" ht="25" hidden="1" customHeight="1">
      <c r="A1161" s="60" t="str">
        <f t="shared" si="231"/>
        <v>X</v>
      </c>
      <c r="B1161" s="60" t="e">
        <f t="shared" si="228"/>
        <v>#REF!</v>
      </c>
      <c r="C1161" s="55" t="str">
        <f t="shared" si="229"/>
        <v>T-TC201-02</v>
      </c>
      <c r="D1161" s="18" t="s">
        <v>802</v>
      </c>
      <c r="E1161" s="52" t="s">
        <v>763</v>
      </c>
      <c r="F1161" s="19" t="s">
        <v>552</v>
      </c>
      <c r="G1161" s="17" t="s">
        <v>14</v>
      </c>
      <c r="H1161" s="18" t="s">
        <v>549</v>
      </c>
      <c r="I1161" s="18"/>
      <c r="J1161" s="18">
        <v>92</v>
      </c>
      <c r="K1161" s="56">
        <f t="shared" si="230"/>
        <v>9</v>
      </c>
      <c r="L1161" s="56">
        <f t="shared" si="234"/>
        <v>63.62</v>
      </c>
      <c r="M1161" s="18" t="s">
        <v>1602</v>
      </c>
      <c r="N1161" s="18">
        <v>25</v>
      </c>
      <c r="O1161" s="18"/>
      <c r="P1161" s="18"/>
      <c r="Q1161" s="18"/>
      <c r="R1161" s="17" t="s">
        <v>1333</v>
      </c>
      <c r="S1161" s="17" t="s">
        <v>571</v>
      </c>
      <c r="T1161" s="17" t="s">
        <v>1349</v>
      </c>
      <c r="U1161" s="32" t="s">
        <v>794</v>
      </c>
      <c r="V1161" s="17" t="s">
        <v>805</v>
      </c>
      <c r="W1161" s="17" t="s">
        <v>547</v>
      </c>
      <c r="X1161" s="17" t="str">
        <f t="shared" si="232"/>
        <v xml:space="preserve">X-TL-101  X-TL-107  X-TL-116  X-TL-123  X-TN-135  X-TN-140  X-TN-141  X-TN-142  X-TN-151  X-TN-152  X-TN-153                </v>
      </c>
      <c r="Y1161" s="17" t="s">
        <v>1809</v>
      </c>
      <c r="Z1161" s="17" t="s">
        <v>2012</v>
      </c>
      <c r="AA1161" s="17" t="s">
        <v>1992</v>
      </c>
      <c r="AB1161" s="17" t="s">
        <v>1993</v>
      </c>
      <c r="AC1161" s="17" t="s">
        <v>1994</v>
      </c>
      <c r="AD1161" s="17" t="s">
        <v>1995</v>
      </c>
      <c r="AE1161" s="17" t="s">
        <v>1996</v>
      </c>
      <c r="AF1161" s="17" t="s">
        <v>1988</v>
      </c>
      <c r="AG1161" s="17" t="s">
        <v>1989</v>
      </c>
      <c r="AH1161" s="17" t="s">
        <v>1990</v>
      </c>
      <c r="AI1161" s="17" t="s">
        <v>1991</v>
      </c>
      <c r="AJ1161" s="17"/>
      <c r="AK1161" s="17"/>
      <c r="AL1161" s="17"/>
      <c r="AM1161" s="17"/>
      <c r="AN1161" s="17"/>
      <c r="AO1161" s="17"/>
      <c r="AP1161" s="17"/>
      <c r="AQ1161" s="17"/>
      <c r="AR1161" s="40"/>
      <c r="AS1161" s="3">
        <v>190822</v>
      </c>
      <c r="AT1161" s="33" t="s">
        <v>809</v>
      </c>
      <c r="AU1161" s="44" t="s">
        <v>893</v>
      </c>
      <c r="AV1161" s="45" t="s">
        <v>1015</v>
      </c>
      <c r="AW1161" s="44" t="str">
        <f t="shared" si="227"/>
        <v>T-TC201-02</v>
      </c>
      <c r="AX1161" s="33" t="s">
        <v>849</v>
      </c>
      <c r="AZ1161" s="81" t="str">
        <f t="shared" si="233"/>
        <v>- UL2919(RS485) 2P-24AWG㎟-S</v>
      </c>
    </row>
    <row r="1162" spans="1:52" ht="25" hidden="1" customHeight="1">
      <c r="A1162" s="60" t="str">
        <f t="shared" si="231"/>
        <v>X</v>
      </c>
      <c r="B1162" s="60" t="e">
        <f t="shared" si="228"/>
        <v>#REF!</v>
      </c>
      <c r="C1162" s="55" t="str">
        <f t="shared" si="229"/>
        <v>T-TC301-02</v>
      </c>
      <c r="D1162" s="18" t="s">
        <v>802</v>
      </c>
      <c r="E1162" s="52" t="s">
        <v>763</v>
      </c>
      <c r="F1162" s="19" t="s">
        <v>552</v>
      </c>
      <c r="G1162" s="17" t="s">
        <v>553</v>
      </c>
      <c r="H1162" s="18" t="s">
        <v>548</v>
      </c>
      <c r="I1162" s="18"/>
      <c r="J1162" s="18">
        <v>110</v>
      </c>
      <c r="K1162" s="56">
        <f t="shared" si="230"/>
        <v>9</v>
      </c>
      <c r="L1162" s="56">
        <f t="shared" si="234"/>
        <v>63.62</v>
      </c>
      <c r="M1162" s="18" t="s">
        <v>1603</v>
      </c>
      <c r="N1162" s="18">
        <v>42</v>
      </c>
      <c r="O1162" s="18"/>
      <c r="P1162" s="18"/>
      <c r="Q1162" s="18"/>
      <c r="R1162" s="17" t="s">
        <v>1333</v>
      </c>
      <c r="S1162" s="17" t="s">
        <v>572</v>
      </c>
      <c r="T1162" s="17" t="s">
        <v>1350</v>
      </c>
      <c r="U1162" s="32" t="s">
        <v>794</v>
      </c>
      <c r="V1162" s="17" t="s">
        <v>805</v>
      </c>
      <c r="W1162" s="17" t="s">
        <v>547</v>
      </c>
      <c r="X1162" s="17" t="str">
        <f t="shared" si="232"/>
        <v xml:space="preserve">X-TL-101  X-TL-107  X-TL-116  X-TL-123  X-TN-135  X-TN-140  X-TN-141  X-TN-142  X-TN-151  X-TN-152  X-TN-153                </v>
      </c>
      <c r="Y1162" s="17" t="s">
        <v>1809</v>
      </c>
      <c r="Z1162" s="17" t="s">
        <v>2012</v>
      </c>
      <c r="AA1162" s="17" t="s">
        <v>1992</v>
      </c>
      <c r="AB1162" s="17" t="s">
        <v>1993</v>
      </c>
      <c r="AC1162" s="17" t="s">
        <v>1994</v>
      </c>
      <c r="AD1162" s="17" t="s">
        <v>1995</v>
      </c>
      <c r="AE1162" s="17" t="s">
        <v>1996</v>
      </c>
      <c r="AF1162" s="17" t="s">
        <v>1988</v>
      </c>
      <c r="AG1162" s="17" t="s">
        <v>1989</v>
      </c>
      <c r="AH1162" s="17" t="s">
        <v>1990</v>
      </c>
      <c r="AI1162" s="17" t="s">
        <v>1991</v>
      </c>
      <c r="AJ1162" s="17"/>
      <c r="AK1162" s="17"/>
      <c r="AL1162" s="17"/>
      <c r="AM1162" s="17"/>
      <c r="AN1162" s="17"/>
      <c r="AO1162" s="17"/>
      <c r="AP1162" s="17"/>
      <c r="AQ1162" s="17"/>
      <c r="AR1162" s="40"/>
      <c r="AS1162" s="3">
        <v>190822</v>
      </c>
      <c r="AT1162" s="33" t="s">
        <v>809</v>
      </c>
      <c r="AU1162" s="44" t="s">
        <v>916</v>
      </c>
      <c r="AV1162" s="45" t="s">
        <v>1015</v>
      </c>
      <c r="AW1162" s="44" t="str">
        <f t="shared" si="227"/>
        <v>T-TC301-02</v>
      </c>
      <c r="AX1162" s="33" t="s">
        <v>849</v>
      </c>
      <c r="AZ1162" s="81" t="str">
        <f t="shared" si="233"/>
        <v>- UL2919(RS485) 2P-24AWG㎟-S</v>
      </c>
    </row>
    <row r="1163" spans="1:52" ht="25" hidden="1" customHeight="1">
      <c r="A1163" s="60" t="str">
        <f t="shared" si="231"/>
        <v>X</v>
      </c>
      <c r="B1163" s="60" t="e">
        <f t="shared" si="228"/>
        <v>#REF!</v>
      </c>
      <c r="C1163" s="55" t="str">
        <f t="shared" ref="C1163:C1168" si="235">AW1163</f>
        <v>T-TC401-02</v>
      </c>
      <c r="D1163" s="18" t="s">
        <v>802</v>
      </c>
      <c r="E1163" s="52" t="s">
        <v>763</v>
      </c>
      <c r="F1163" s="19" t="s">
        <v>552</v>
      </c>
      <c r="G1163" s="17" t="s">
        <v>553</v>
      </c>
      <c r="H1163" s="18" t="s">
        <v>549</v>
      </c>
      <c r="I1163" s="18"/>
      <c r="J1163" s="18">
        <v>120</v>
      </c>
      <c r="K1163" s="56">
        <f t="shared" ref="K1163:K1168" si="236">IF(AZ1163="","",(VLOOKUP(AZ1163,cable,2,FALSE)))</f>
        <v>9</v>
      </c>
      <c r="L1163" s="56">
        <f t="shared" si="234"/>
        <v>63.62</v>
      </c>
      <c r="M1163" s="18" t="s">
        <v>1604</v>
      </c>
      <c r="N1163" s="18">
        <v>6</v>
      </c>
      <c r="O1163" s="18"/>
      <c r="P1163" s="18"/>
      <c r="Q1163" s="18"/>
      <c r="R1163" s="17" t="s">
        <v>1333</v>
      </c>
      <c r="S1163" s="17" t="s">
        <v>573</v>
      </c>
      <c r="T1163" s="17" t="s">
        <v>1351</v>
      </c>
      <c r="U1163" s="32" t="s">
        <v>794</v>
      </c>
      <c r="V1163" s="17" t="s">
        <v>805</v>
      </c>
      <c r="W1163" s="17" t="s">
        <v>547</v>
      </c>
      <c r="X1163" s="17" t="str">
        <f t="shared" si="232"/>
        <v xml:space="preserve">X-TL-101  X-TL-107  X-TL-116  X-TL-123  X-TN-135  X-TN-140  X-TN-141  X-TN-142  X-TN-151  X-TN-152  X-TN-153                </v>
      </c>
      <c r="Y1163" s="17" t="s">
        <v>1809</v>
      </c>
      <c r="Z1163" s="17" t="s">
        <v>2012</v>
      </c>
      <c r="AA1163" s="17" t="s">
        <v>1992</v>
      </c>
      <c r="AB1163" s="17" t="s">
        <v>1993</v>
      </c>
      <c r="AC1163" s="17" t="s">
        <v>1994</v>
      </c>
      <c r="AD1163" s="17" t="s">
        <v>1995</v>
      </c>
      <c r="AE1163" s="17" t="s">
        <v>1996</v>
      </c>
      <c r="AF1163" s="17" t="s">
        <v>1988</v>
      </c>
      <c r="AG1163" s="17" t="s">
        <v>1989</v>
      </c>
      <c r="AH1163" s="17" t="s">
        <v>1990</v>
      </c>
      <c r="AI1163" s="17" t="s">
        <v>1991</v>
      </c>
      <c r="AJ1163" s="17"/>
      <c r="AK1163" s="17"/>
      <c r="AL1163" s="17"/>
      <c r="AM1163" s="17"/>
      <c r="AN1163" s="17"/>
      <c r="AO1163" s="17"/>
      <c r="AP1163" s="17"/>
      <c r="AQ1163" s="17"/>
      <c r="AR1163" s="40"/>
      <c r="AS1163" s="3">
        <v>190822</v>
      </c>
      <c r="AT1163" s="33" t="s">
        <v>809</v>
      </c>
      <c r="AU1163" s="44" t="s">
        <v>939</v>
      </c>
      <c r="AV1163" s="45" t="s">
        <v>1015</v>
      </c>
      <c r="AW1163" s="44" t="str">
        <f t="shared" si="227"/>
        <v>T-TC401-02</v>
      </c>
      <c r="AX1163" s="33" t="s">
        <v>849</v>
      </c>
      <c r="AZ1163" s="81" t="str">
        <f t="shared" si="233"/>
        <v>- UL2919(RS485) 2P-24AWG㎟-S</v>
      </c>
    </row>
    <row r="1164" spans="1:52" ht="25" hidden="1" customHeight="1">
      <c r="A1164" s="60" t="str">
        <f t="shared" si="231"/>
        <v>X</v>
      </c>
      <c r="B1164" s="60" t="e">
        <f t="shared" si="228"/>
        <v>#REF!</v>
      </c>
      <c r="C1164" s="55" t="str">
        <f t="shared" si="235"/>
        <v>T-TC501-02</v>
      </c>
      <c r="D1164" s="18" t="s">
        <v>802</v>
      </c>
      <c r="E1164" s="52" t="s">
        <v>763</v>
      </c>
      <c r="F1164" s="19" t="s">
        <v>568</v>
      </c>
      <c r="G1164" s="17" t="s">
        <v>14</v>
      </c>
      <c r="H1164" s="18" t="s">
        <v>549</v>
      </c>
      <c r="I1164" s="18"/>
      <c r="J1164" s="18">
        <v>138</v>
      </c>
      <c r="K1164" s="56">
        <f t="shared" si="236"/>
        <v>9</v>
      </c>
      <c r="L1164" s="56">
        <f t="shared" si="234"/>
        <v>63.62</v>
      </c>
      <c r="M1164" s="18" t="s">
        <v>1605</v>
      </c>
      <c r="N1164" s="18">
        <v>25</v>
      </c>
      <c r="O1164" s="18"/>
      <c r="P1164" s="18"/>
      <c r="Q1164" s="18"/>
      <c r="R1164" s="17" t="s">
        <v>1333</v>
      </c>
      <c r="S1164" s="17" t="s">
        <v>575</v>
      </c>
      <c r="T1164" s="17" t="s">
        <v>1352</v>
      </c>
      <c r="U1164" s="32" t="s">
        <v>794</v>
      </c>
      <c r="V1164" s="17" t="s">
        <v>805</v>
      </c>
      <c r="W1164" s="17" t="s">
        <v>547</v>
      </c>
      <c r="X1164" s="17" t="str">
        <f t="shared" si="232"/>
        <v xml:space="preserve">X-TL-101  X-TL-107  X-TL-116  X-TL-123  X-TN-135  X-TN-140  X-TN-141  X-TN-142  X-TN-151  X-TN-152  X-TN-153                </v>
      </c>
      <c r="Y1164" s="17" t="s">
        <v>1809</v>
      </c>
      <c r="Z1164" s="17" t="s">
        <v>2012</v>
      </c>
      <c r="AA1164" s="17" t="s">
        <v>1992</v>
      </c>
      <c r="AB1164" s="17" t="s">
        <v>1993</v>
      </c>
      <c r="AC1164" s="17" t="s">
        <v>1994</v>
      </c>
      <c r="AD1164" s="17" t="s">
        <v>1995</v>
      </c>
      <c r="AE1164" s="17" t="s">
        <v>1996</v>
      </c>
      <c r="AF1164" s="17" t="s">
        <v>1988</v>
      </c>
      <c r="AG1164" s="17" t="s">
        <v>1989</v>
      </c>
      <c r="AH1164" s="17" t="s">
        <v>1990</v>
      </c>
      <c r="AI1164" s="17" t="s">
        <v>1991</v>
      </c>
      <c r="AJ1164" s="17"/>
      <c r="AK1164" s="17"/>
      <c r="AL1164" s="17"/>
      <c r="AM1164" s="17"/>
      <c r="AN1164" s="17"/>
      <c r="AO1164" s="17"/>
      <c r="AP1164" s="17"/>
      <c r="AQ1164" s="17"/>
      <c r="AR1164" s="40"/>
      <c r="AS1164" s="3">
        <v>190822</v>
      </c>
      <c r="AT1164" s="33" t="s">
        <v>809</v>
      </c>
      <c r="AU1164" s="44" t="s">
        <v>961</v>
      </c>
      <c r="AV1164" s="45" t="s">
        <v>1015</v>
      </c>
      <c r="AW1164" s="44" t="str">
        <f>IF(AT1164="","",CONCATENATE(AT1164,"-",AU1164,"-",AV1164))</f>
        <v>T-TC501-02</v>
      </c>
      <c r="AX1164" s="33" t="s">
        <v>849</v>
      </c>
      <c r="AZ1164" s="81" t="str">
        <f t="shared" si="233"/>
        <v>- UL2919(RS485) 2P-24AWG㎟-S</v>
      </c>
    </row>
    <row r="1165" spans="1:52" ht="25" hidden="1" customHeight="1">
      <c r="A1165" s="60" t="str">
        <f t="shared" si="231"/>
        <v>X</v>
      </c>
      <c r="B1165" s="60" t="e">
        <f t="shared" si="228"/>
        <v>#REF!</v>
      </c>
      <c r="C1165" s="55" t="str">
        <f t="shared" si="235"/>
        <v>T-TC601-02</v>
      </c>
      <c r="D1165" s="18" t="s">
        <v>802</v>
      </c>
      <c r="E1165" s="52" t="s">
        <v>763</v>
      </c>
      <c r="F1165" s="19" t="s">
        <v>568</v>
      </c>
      <c r="G1165" s="17" t="s">
        <v>553</v>
      </c>
      <c r="H1165" s="18" t="s">
        <v>549</v>
      </c>
      <c r="I1165" s="18"/>
      <c r="J1165" s="18">
        <v>148</v>
      </c>
      <c r="K1165" s="56">
        <f t="shared" si="236"/>
        <v>9</v>
      </c>
      <c r="L1165" s="56">
        <f t="shared" si="234"/>
        <v>63.62</v>
      </c>
      <c r="M1165" s="18" t="s">
        <v>1606</v>
      </c>
      <c r="N1165" s="18">
        <v>33</v>
      </c>
      <c r="O1165" s="18"/>
      <c r="P1165" s="18"/>
      <c r="Q1165" s="18"/>
      <c r="R1165" s="17" t="s">
        <v>1333</v>
      </c>
      <c r="S1165" s="17" t="s">
        <v>576</v>
      </c>
      <c r="T1165" s="17" t="s">
        <v>1353</v>
      </c>
      <c r="U1165" s="32" t="s">
        <v>794</v>
      </c>
      <c r="V1165" s="17" t="s">
        <v>805</v>
      </c>
      <c r="W1165" s="17" t="s">
        <v>547</v>
      </c>
      <c r="X1165" s="17" t="str">
        <f t="shared" si="232"/>
        <v xml:space="preserve">X-TL-101  X-TL-107  X-TL-116  X-TL-123  X-TN-135  X-TN-140  X-TN-141  X-TN-142  X-TN-151  X-TN-152  X-TN-153                </v>
      </c>
      <c r="Y1165" s="17" t="s">
        <v>1809</v>
      </c>
      <c r="Z1165" s="17" t="s">
        <v>2012</v>
      </c>
      <c r="AA1165" s="17" t="s">
        <v>1992</v>
      </c>
      <c r="AB1165" s="17" t="s">
        <v>1993</v>
      </c>
      <c r="AC1165" s="17" t="s">
        <v>1994</v>
      </c>
      <c r="AD1165" s="17" t="s">
        <v>1995</v>
      </c>
      <c r="AE1165" s="17" t="s">
        <v>1996</v>
      </c>
      <c r="AF1165" s="17" t="s">
        <v>1988</v>
      </c>
      <c r="AG1165" s="17" t="s">
        <v>1989</v>
      </c>
      <c r="AH1165" s="17" t="s">
        <v>1990</v>
      </c>
      <c r="AI1165" s="17" t="s">
        <v>1991</v>
      </c>
      <c r="AJ1165" s="17"/>
      <c r="AK1165" s="17"/>
      <c r="AL1165" s="17"/>
      <c r="AM1165" s="17"/>
      <c r="AN1165" s="17"/>
      <c r="AO1165" s="17"/>
      <c r="AP1165" s="17"/>
      <c r="AQ1165" s="17"/>
      <c r="AR1165" s="40"/>
      <c r="AS1165" s="3">
        <v>190822</v>
      </c>
      <c r="AT1165" s="33" t="s">
        <v>809</v>
      </c>
      <c r="AU1165" s="44" t="s">
        <v>982</v>
      </c>
      <c r="AV1165" s="45" t="s">
        <v>1015</v>
      </c>
      <c r="AW1165" s="44" t="str">
        <f>IF(AT1165="","",CONCATENATE(AT1165,"-",AU1165,"-",AV1165))</f>
        <v>T-TC601-02</v>
      </c>
      <c r="AX1165" s="33" t="s">
        <v>849</v>
      </c>
      <c r="AZ1165" s="81" t="str">
        <f t="shared" si="233"/>
        <v>- UL2919(RS485) 2P-24AWG㎟-S</v>
      </c>
    </row>
    <row r="1166" spans="1:52" ht="25" hidden="1" customHeight="1">
      <c r="A1166" s="60" t="str">
        <f t="shared" si="231"/>
        <v>X</v>
      </c>
      <c r="B1166" s="60" t="e">
        <f t="shared" si="228"/>
        <v>#REF!</v>
      </c>
      <c r="C1166" s="55" t="str">
        <f t="shared" si="235"/>
        <v>T-TC701-02</v>
      </c>
      <c r="D1166" s="18" t="s">
        <v>802</v>
      </c>
      <c r="E1166" s="52" t="s">
        <v>763</v>
      </c>
      <c r="F1166" s="19" t="s">
        <v>552</v>
      </c>
      <c r="G1166" s="17" t="s">
        <v>14</v>
      </c>
      <c r="H1166" s="18" t="s">
        <v>549</v>
      </c>
      <c r="I1166" s="18"/>
      <c r="J1166" s="18">
        <v>165</v>
      </c>
      <c r="K1166" s="56">
        <f t="shared" si="236"/>
        <v>9</v>
      </c>
      <c r="L1166" s="56">
        <f t="shared" si="234"/>
        <v>63.62</v>
      </c>
      <c r="M1166" s="18" t="s">
        <v>1607</v>
      </c>
      <c r="N1166" s="18">
        <v>49</v>
      </c>
      <c r="O1166" s="18"/>
      <c r="P1166" s="18"/>
      <c r="Q1166" s="18"/>
      <c r="R1166" s="17" t="s">
        <v>1333</v>
      </c>
      <c r="S1166" s="17" t="s">
        <v>789</v>
      </c>
      <c r="T1166" s="17" t="s">
        <v>1354</v>
      </c>
      <c r="U1166" s="32" t="s">
        <v>794</v>
      </c>
      <c r="V1166" s="17" t="s">
        <v>805</v>
      </c>
      <c r="W1166" s="17" t="s">
        <v>547</v>
      </c>
      <c r="X1166" s="17" t="str">
        <f t="shared" si="232"/>
        <v xml:space="preserve">X-TL-101  X-TL-107  X-TL-116  X-TL-123  X-TN-135  X-TN-140  X-TN-141  X-TN-142  X-TN-151  X-TN-152  X-TN-153                </v>
      </c>
      <c r="Y1166" s="17" t="s">
        <v>1809</v>
      </c>
      <c r="Z1166" s="17" t="s">
        <v>2012</v>
      </c>
      <c r="AA1166" s="17" t="s">
        <v>1992</v>
      </c>
      <c r="AB1166" s="17" t="s">
        <v>1993</v>
      </c>
      <c r="AC1166" s="17" t="s">
        <v>1994</v>
      </c>
      <c r="AD1166" s="17" t="s">
        <v>1995</v>
      </c>
      <c r="AE1166" s="17" t="s">
        <v>1996</v>
      </c>
      <c r="AF1166" s="17" t="s">
        <v>1988</v>
      </c>
      <c r="AG1166" s="17" t="s">
        <v>1989</v>
      </c>
      <c r="AH1166" s="17" t="s">
        <v>1990</v>
      </c>
      <c r="AI1166" s="17" t="s">
        <v>1991</v>
      </c>
      <c r="AJ1166" s="17"/>
      <c r="AK1166" s="17"/>
      <c r="AL1166" s="17"/>
      <c r="AM1166" s="17"/>
      <c r="AN1166" s="17"/>
      <c r="AO1166" s="17"/>
      <c r="AP1166" s="17"/>
      <c r="AQ1166" s="17"/>
      <c r="AR1166" s="40"/>
      <c r="AS1166" s="3">
        <v>190822</v>
      </c>
      <c r="AT1166" s="33" t="s">
        <v>809</v>
      </c>
      <c r="AU1166" s="44" t="s">
        <v>1003</v>
      </c>
      <c r="AV1166" s="45" t="s">
        <v>1015</v>
      </c>
      <c r="AW1166" s="44" t="str">
        <f>IF(AT1166="","",CONCATENATE(AT1166,"-",AU1166,"-",AV1166))</f>
        <v>T-TC701-02</v>
      </c>
      <c r="AX1166" s="33" t="s">
        <v>849</v>
      </c>
      <c r="AZ1166" s="81" t="str">
        <f t="shared" si="233"/>
        <v>- UL2919(RS485) 2P-24AWG㎟-S</v>
      </c>
    </row>
    <row r="1167" spans="1:52" ht="25" hidden="1" customHeight="1">
      <c r="A1167" s="60" t="str">
        <f t="shared" si="231"/>
        <v>X</v>
      </c>
      <c r="B1167" s="60" t="e">
        <f t="shared" si="228"/>
        <v>#REF!</v>
      </c>
      <c r="C1167" s="55" t="str">
        <f t="shared" si="235"/>
        <v>T-INOWS001-01</v>
      </c>
      <c r="D1167" s="18" t="s">
        <v>802</v>
      </c>
      <c r="E1167" s="52" t="s">
        <v>569</v>
      </c>
      <c r="F1167" s="19" t="s">
        <v>570</v>
      </c>
      <c r="G1167" s="17" t="s">
        <v>467</v>
      </c>
      <c r="H1167" s="18">
        <v>0</v>
      </c>
      <c r="I1167" s="18"/>
      <c r="J1167" s="18">
        <v>110</v>
      </c>
      <c r="K1167" s="56">
        <f t="shared" si="236"/>
        <v>9.5</v>
      </c>
      <c r="L1167" s="56">
        <f>ROUNDUP(PI()*((K1167/2)*(K1167/2)),2)</f>
        <v>70.89</v>
      </c>
      <c r="M1167" s="18" t="s">
        <v>1737</v>
      </c>
      <c r="N1167" s="18">
        <v>40</v>
      </c>
      <c r="O1167" s="18"/>
      <c r="P1167" s="18"/>
      <c r="Q1167" s="18"/>
      <c r="R1167" s="32" t="s">
        <v>795</v>
      </c>
      <c r="S1167" s="17" t="s">
        <v>1152</v>
      </c>
      <c r="T1167" s="17" t="s">
        <v>547</v>
      </c>
      <c r="U1167" s="17" t="s">
        <v>1166</v>
      </c>
      <c r="V1167" s="17" t="s">
        <v>1153</v>
      </c>
      <c r="W1167" s="17" t="s">
        <v>1167</v>
      </c>
      <c r="X1167" s="17" t="str">
        <f t="shared" si="232"/>
        <v xml:space="preserve">X-TN-153  X-TN-152  X-TN-151  X-TN-142  X-TN-141  X-TN-140  X-TN-135  X-TL-131                      </v>
      </c>
      <c r="Y1167" s="17" t="s">
        <v>1991</v>
      </c>
      <c r="Z1167" s="17" t="s">
        <v>1990</v>
      </c>
      <c r="AA1167" s="17" t="s">
        <v>1989</v>
      </c>
      <c r="AB1167" s="17" t="s">
        <v>1988</v>
      </c>
      <c r="AC1167" s="17" t="s">
        <v>1996</v>
      </c>
      <c r="AD1167" s="17" t="s">
        <v>1995</v>
      </c>
      <c r="AE1167" s="17" t="s">
        <v>1994</v>
      </c>
      <c r="AF1167" s="17" t="s">
        <v>1904</v>
      </c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40"/>
      <c r="AS1167" s="3">
        <v>190822</v>
      </c>
      <c r="AT1167" s="33" t="s">
        <v>809</v>
      </c>
      <c r="AU1167" s="44" t="s">
        <v>1169</v>
      </c>
      <c r="AV1167" s="45" t="s">
        <v>1014</v>
      </c>
      <c r="AW1167" s="44" t="str">
        <f>IF(AT1167="","",CONCATENATE(AT1167,"-",AU1167,"-",AV1167))</f>
        <v>T-INOWS001-01</v>
      </c>
      <c r="AX1167" s="33" t="s">
        <v>1013</v>
      </c>
      <c r="AZ1167" s="81" t="str">
        <f t="shared" si="233"/>
        <v>F.O CABLE SINGLE MODE 4C-0㎟-S</v>
      </c>
    </row>
    <row r="1168" spans="1:52" ht="25" hidden="1" customHeight="1">
      <c r="A1168" s="60" t="str">
        <f t="shared" si="231"/>
        <v>X</v>
      </c>
      <c r="B1168" s="60" t="e">
        <f t="shared" si="228"/>
        <v>#REF!</v>
      </c>
      <c r="C1168" s="57" t="str">
        <f t="shared" si="235"/>
        <v>T-INOWS001-02</v>
      </c>
      <c r="D1168" s="43" t="s">
        <v>802</v>
      </c>
      <c r="E1168" s="53" t="s">
        <v>569</v>
      </c>
      <c r="F1168" s="42" t="s">
        <v>570</v>
      </c>
      <c r="G1168" s="41" t="s">
        <v>10</v>
      </c>
      <c r="H1168" s="43">
        <v>0</v>
      </c>
      <c r="I1168" s="43"/>
      <c r="J1168" s="43">
        <v>110</v>
      </c>
      <c r="K1168" s="56">
        <f t="shared" si="236"/>
        <v>9.5</v>
      </c>
      <c r="L1168" s="43">
        <f>ROUNDUP(PI()*((K1168/2)*(K1168/2)),2)</f>
        <v>70.89</v>
      </c>
      <c r="M1168" s="43" t="s">
        <v>1737</v>
      </c>
      <c r="N1168" s="43">
        <v>40</v>
      </c>
      <c r="O1168" s="43"/>
      <c r="P1168" s="43"/>
      <c r="Q1168" s="43"/>
      <c r="R1168" s="58" t="s">
        <v>795</v>
      </c>
      <c r="S1168" s="41" t="s">
        <v>804</v>
      </c>
      <c r="T1168" s="41" t="s">
        <v>547</v>
      </c>
      <c r="U1168" s="41" t="s">
        <v>1168</v>
      </c>
      <c r="V1168" s="41" t="s">
        <v>1153</v>
      </c>
      <c r="W1168" s="41" t="s">
        <v>1167</v>
      </c>
      <c r="X1168" s="41" t="str">
        <f t="shared" si="232"/>
        <v xml:space="preserve">X-TN-153  X-TN-152  X-TN-151  X-TN-142  X-TN-141  X-TN-140  X-TN-135  X-TL-131                      </v>
      </c>
      <c r="Y1168" s="41" t="s">
        <v>1991</v>
      </c>
      <c r="Z1168" s="41" t="s">
        <v>1990</v>
      </c>
      <c r="AA1168" s="41" t="s">
        <v>1989</v>
      </c>
      <c r="AB1168" s="41" t="s">
        <v>1988</v>
      </c>
      <c r="AC1168" s="41" t="s">
        <v>1996</v>
      </c>
      <c r="AD1168" s="41" t="s">
        <v>1995</v>
      </c>
      <c r="AE1168" s="41" t="s">
        <v>1994</v>
      </c>
      <c r="AF1168" s="41" t="s">
        <v>1904</v>
      </c>
      <c r="AG1168" s="41"/>
      <c r="AH1168" s="41"/>
      <c r="AI1168" s="41"/>
      <c r="AJ1168" s="41"/>
      <c r="AK1168" s="41"/>
      <c r="AL1168" s="41"/>
      <c r="AM1168" s="41"/>
      <c r="AN1168" s="41"/>
      <c r="AO1168" s="41"/>
      <c r="AP1168" s="41"/>
      <c r="AQ1168" s="41"/>
      <c r="AR1168" s="59"/>
      <c r="AS1168" s="3">
        <v>190822</v>
      </c>
      <c r="AT1168" s="33" t="s">
        <v>1096</v>
      </c>
      <c r="AU1168" s="44" t="s">
        <v>1169</v>
      </c>
      <c r="AV1168" s="45" t="s">
        <v>1015</v>
      </c>
      <c r="AW1168" s="44" t="str">
        <f>IF(AT1168="","",CONCATENATE(AT1168,"-",AU1168,"-",AV1168))</f>
        <v>T-INOWS001-02</v>
      </c>
      <c r="AX1168" s="33" t="s">
        <v>1013</v>
      </c>
      <c r="AZ1168" s="81" t="str">
        <f t="shared" si="233"/>
        <v>F.O CABLE SINGLE MODE 4C-0㎟-S</v>
      </c>
    </row>
  </sheetData>
  <autoFilter ref="A19:AX1168" xr:uid="{00000000-0009-0000-0000-000001000000}">
    <filterColumn colId="2">
      <filters>
        <filter val="L-SOFC201-01"/>
        <filter val="L-SOFC201-02"/>
        <filter val="L-SOFC201-03"/>
        <filter val="L-SOFC201-04"/>
        <filter val="L-SOFC201-05"/>
        <filter val="L-SOFC201-06"/>
        <filter val="L-SOFC204-02"/>
        <filter val="L-SOFC204-03"/>
        <filter val="L-SOFC204-04"/>
        <filter val="L-SOFC204-05"/>
        <filter val="L-SOFC204-06"/>
        <filter val="L-SOFC205-01"/>
        <filter val="L-SOFC205-02"/>
        <filter val="L-SOFC205-03"/>
        <filter val="L-SOFC205-04"/>
        <filter val="L-SOFC205-05"/>
        <filter val="L-SOFC205-06"/>
        <filter val="L-SOFC207-01"/>
        <filter val="L-SOFC207-02"/>
        <filter val="L-SOFC207-03"/>
        <filter val="L-SOFC207-04"/>
        <filter val="L-SOFC207-05"/>
        <filter val="L-SOFC207-06"/>
        <filter val="L-SOFC209-01"/>
        <filter val="L-SOFC209-02"/>
        <filter val="L-SOFC209-03"/>
        <filter val="L-SOFC209-04"/>
        <filter val="L-SOFC209-05"/>
        <filter val="L-SOFC209-06"/>
        <filter val="L-SOFC210-01"/>
        <filter val="L-SOFC210-02"/>
        <filter val="L-SOFC210-03"/>
        <filter val="L-SOFC210-04"/>
        <filter val="L-SOFC210-05"/>
        <filter val="L-SOFC210-06"/>
        <filter val="L-SOFC601-01"/>
        <filter val="L-SOFC601-02"/>
        <filter val="L-SOFC601-03"/>
        <filter val="L-SOFC601-04"/>
        <filter val="L-SOFC601-05"/>
        <filter val="L-SOFC601-06"/>
        <filter val="L-SOFC603-01"/>
        <filter val="L-SOFC603-02"/>
        <filter val="L-SOFC603-03"/>
        <filter val="L-SOFC603-04"/>
        <filter val="L-SOFC603-05"/>
        <filter val="L-SOFC603-06"/>
        <filter val="L-SOFC604-01"/>
        <filter val="L-SOFC604-02"/>
        <filter val="L-SOFC604-03"/>
        <filter val="L-SOFC604-04"/>
        <filter val="L-SOFC604-05"/>
        <filter val="L-SOFC604-06"/>
        <filter val="L-SOFC607-01"/>
        <filter val="L-SOFC607-02"/>
        <filter val="L-SOFC607-03"/>
        <filter val="L-SOFC607-04"/>
        <filter val="L-SOFC607-05"/>
        <filter val="L-SOFC607-06"/>
        <filter val="L-SOFC608-01"/>
        <filter val="L-SOFC608-02"/>
        <filter val="L-SOFC608-03"/>
        <filter val="L-SOFC608-04"/>
        <filter val="L-SOFC608-05"/>
        <filter val="L-SOFC608-06"/>
        <filter val="L-SOFC609-01"/>
        <filter val="L-SOFC609-02"/>
        <filter val="L-SOFC609-03"/>
        <filter val="L-SOFC609-04"/>
        <filter val="L-SOFC609-05"/>
        <filter val="L-SOFC609-06"/>
      </filters>
    </filterColumn>
  </autoFilter>
  <mergeCells count="437">
    <mergeCell ref="N1048:N1050"/>
    <mergeCell ref="N1051:N1053"/>
    <mergeCell ref="N1069:N1070"/>
    <mergeCell ref="N1073:N1076"/>
    <mergeCell ref="N783:N785"/>
    <mergeCell ref="N786:N788"/>
    <mergeCell ref="N839:N841"/>
    <mergeCell ref="N842:N844"/>
    <mergeCell ref="N895:N897"/>
    <mergeCell ref="N898:N900"/>
    <mergeCell ref="N946:N948"/>
    <mergeCell ref="N949:N951"/>
    <mergeCell ref="N997:N999"/>
    <mergeCell ref="N911:N915"/>
    <mergeCell ref="N916:N920"/>
    <mergeCell ref="N921:N925"/>
    <mergeCell ref="N926:N930"/>
    <mergeCell ref="N931:N935"/>
    <mergeCell ref="N936:N940"/>
    <mergeCell ref="N941:N945"/>
    <mergeCell ref="N952:N956"/>
    <mergeCell ref="N957:N961"/>
    <mergeCell ref="N962:N966"/>
    <mergeCell ref="N967:N971"/>
    <mergeCell ref="M977:M981"/>
    <mergeCell ref="M982:M986"/>
    <mergeCell ref="M987:M991"/>
    <mergeCell ref="M992:M996"/>
    <mergeCell ref="M997:M999"/>
    <mergeCell ref="M1000:M1002"/>
    <mergeCell ref="M1003:M1007"/>
    <mergeCell ref="M1008:M1012"/>
    <mergeCell ref="M1013:M1017"/>
    <mergeCell ref="M936:M940"/>
    <mergeCell ref="M941:M945"/>
    <mergeCell ref="M946:M948"/>
    <mergeCell ref="M949:M951"/>
    <mergeCell ref="M952:M956"/>
    <mergeCell ref="M957:M961"/>
    <mergeCell ref="M962:M966"/>
    <mergeCell ref="M967:M971"/>
    <mergeCell ref="M972:M976"/>
    <mergeCell ref="M895:M897"/>
    <mergeCell ref="M898:M900"/>
    <mergeCell ref="M901:M905"/>
    <mergeCell ref="M906:M910"/>
    <mergeCell ref="M911:M915"/>
    <mergeCell ref="M916:M920"/>
    <mergeCell ref="M921:M925"/>
    <mergeCell ref="M926:M930"/>
    <mergeCell ref="M931:M935"/>
    <mergeCell ref="M850:M854"/>
    <mergeCell ref="M855:M859"/>
    <mergeCell ref="M860:M864"/>
    <mergeCell ref="M865:M869"/>
    <mergeCell ref="M870:M874"/>
    <mergeCell ref="M875:M879"/>
    <mergeCell ref="M880:M884"/>
    <mergeCell ref="M885:M889"/>
    <mergeCell ref="M890:M894"/>
    <mergeCell ref="M809:M813"/>
    <mergeCell ref="M814:M818"/>
    <mergeCell ref="M819:M823"/>
    <mergeCell ref="M824:M828"/>
    <mergeCell ref="M829:M833"/>
    <mergeCell ref="M834:M838"/>
    <mergeCell ref="M839:M841"/>
    <mergeCell ref="M842:M844"/>
    <mergeCell ref="M845:M849"/>
    <mergeCell ref="M768:M772"/>
    <mergeCell ref="M773:M777"/>
    <mergeCell ref="M778:M782"/>
    <mergeCell ref="M783:M785"/>
    <mergeCell ref="M786:M788"/>
    <mergeCell ref="M789:M793"/>
    <mergeCell ref="M794:M798"/>
    <mergeCell ref="M799:M803"/>
    <mergeCell ref="M804:M808"/>
    <mergeCell ref="M48:M50"/>
    <mergeCell ref="M51:M53"/>
    <mergeCell ref="M54:M56"/>
    <mergeCell ref="M57:M59"/>
    <mergeCell ref="M682:M686"/>
    <mergeCell ref="M687:M691"/>
    <mergeCell ref="M692:M696"/>
    <mergeCell ref="M697:M701"/>
    <mergeCell ref="M121:M123"/>
    <mergeCell ref="M124:M126"/>
    <mergeCell ref="M127:M129"/>
    <mergeCell ref="M130:M132"/>
    <mergeCell ref="M133:M135"/>
    <mergeCell ref="M60:M62"/>
    <mergeCell ref="M93:M95"/>
    <mergeCell ref="M96:M98"/>
    <mergeCell ref="M99:M101"/>
    <mergeCell ref="M115:M117"/>
    <mergeCell ref="M118:M120"/>
    <mergeCell ref="M78:M80"/>
    <mergeCell ref="M81:M83"/>
    <mergeCell ref="M84:M86"/>
    <mergeCell ref="M87:M89"/>
    <mergeCell ref="M90:M92"/>
    <mergeCell ref="AT18:AW18"/>
    <mergeCell ref="C14:AR14"/>
    <mergeCell ref="C15:F15"/>
    <mergeCell ref="H15:M15"/>
    <mergeCell ref="C17:C18"/>
    <mergeCell ref="O17:O18"/>
    <mergeCell ref="P17:P18"/>
    <mergeCell ref="Q17:Q18"/>
    <mergeCell ref="AR17:AR18"/>
    <mergeCell ref="Y17:AQ17"/>
    <mergeCell ref="R17:T17"/>
    <mergeCell ref="U17:W17"/>
    <mergeCell ref="E17:L17"/>
    <mergeCell ref="M17:M18"/>
    <mergeCell ref="N17:N18"/>
    <mergeCell ref="X17:X18"/>
    <mergeCell ref="M63:M65"/>
    <mergeCell ref="M66:M68"/>
    <mergeCell ref="M69:M71"/>
    <mergeCell ref="M72:M74"/>
    <mergeCell ref="M75:M77"/>
    <mergeCell ref="M151:M153"/>
    <mergeCell ref="M154:M156"/>
    <mergeCell ref="M157:M159"/>
    <mergeCell ref="M160:M162"/>
    <mergeCell ref="M163:M165"/>
    <mergeCell ref="M136:M138"/>
    <mergeCell ref="M139:M141"/>
    <mergeCell ref="M142:M144"/>
    <mergeCell ref="M145:M147"/>
    <mergeCell ref="M148:M150"/>
    <mergeCell ref="M192:M194"/>
    <mergeCell ref="M195:M197"/>
    <mergeCell ref="M198:M200"/>
    <mergeCell ref="M201:M203"/>
    <mergeCell ref="M204:M206"/>
    <mergeCell ref="M166:M168"/>
    <mergeCell ref="M169:M171"/>
    <mergeCell ref="M172:M174"/>
    <mergeCell ref="M189:M191"/>
    <mergeCell ref="M222:M224"/>
    <mergeCell ref="M225:M227"/>
    <mergeCell ref="M228:M230"/>
    <mergeCell ref="M296:M298"/>
    <mergeCell ref="M231:M233"/>
    <mergeCell ref="M234:M236"/>
    <mergeCell ref="M207:M209"/>
    <mergeCell ref="M210:M212"/>
    <mergeCell ref="M213:M215"/>
    <mergeCell ref="M216:M218"/>
    <mergeCell ref="M219:M221"/>
    <mergeCell ref="M266:M268"/>
    <mergeCell ref="M269:M271"/>
    <mergeCell ref="M281:M283"/>
    <mergeCell ref="M284:M286"/>
    <mergeCell ref="M287:M289"/>
    <mergeCell ref="M290:M292"/>
    <mergeCell ref="M293:M295"/>
    <mergeCell ref="M272:M274"/>
    <mergeCell ref="M275:M277"/>
    <mergeCell ref="M278:M280"/>
    <mergeCell ref="M237:M239"/>
    <mergeCell ref="M240:M242"/>
    <mergeCell ref="M243:M245"/>
    <mergeCell ref="M246:M248"/>
    <mergeCell ref="M263:M265"/>
    <mergeCell ref="M311:M313"/>
    <mergeCell ref="M314:M316"/>
    <mergeCell ref="M317:M319"/>
    <mergeCell ref="M320:M322"/>
    <mergeCell ref="M337:M339"/>
    <mergeCell ref="M299:M301"/>
    <mergeCell ref="M302:M304"/>
    <mergeCell ref="M305:M307"/>
    <mergeCell ref="M308:M310"/>
    <mergeCell ref="M355:M357"/>
    <mergeCell ref="M358:M360"/>
    <mergeCell ref="M361:M363"/>
    <mergeCell ref="M364:M366"/>
    <mergeCell ref="M367:M369"/>
    <mergeCell ref="M340:M342"/>
    <mergeCell ref="M343:M345"/>
    <mergeCell ref="M346:M348"/>
    <mergeCell ref="M349:M351"/>
    <mergeCell ref="M352:M354"/>
    <mergeCell ref="M407:M409"/>
    <mergeCell ref="M385:M387"/>
    <mergeCell ref="M388:M390"/>
    <mergeCell ref="M404:M406"/>
    <mergeCell ref="M370:M372"/>
    <mergeCell ref="M373:M375"/>
    <mergeCell ref="M376:M378"/>
    <mergeCell ref="M379:M381"/>
    <mergeCell ref="M382:M384"/>
    <mergeCell ref="M435:M437"/>
    <mergeCell ref="M438:M440"/>
    <mergeCell ref="M441:M443"/>
    <mergeCell ref="M444:M446"/>
    <mergeCell ref="M447:M449"/>
    <mergeCell ref="M410:M412"/>
    <mergeCell ref="M413:M415"/>
    <mergeCell ref="M416:M418"/>
    <mergeCell ref="M419:M421"/>
    <mergeCell ref="M733:M737"/>
    <mergeCell ref="M738:M742"/>
    <mergeCell ref="M743:M747"/>
    <mergeCell ref="M748:M752"/>
    <mergeCell ref="M753:M757"/>
    <mergeCell ref="M758:M762"/>
    <mergeCell ref="M763:M767"/>
    <mergeCell ref="M450:M452"/>
    <mergeCell ref="M453:M455"/>
    <mergeCell ref="M456:M458"/>
    <mergeCell ref="M459:M461"/>
    <mergeCell ref="M462:M464"/>
    <mergeCell ref="N48:N50"/>
    <mergeCell ref="N51:N53"/>
    <mergeCell ref="N54:N56"/>
    <mergeCell ref="N57:N59"/>
    <mergeCell ref="N60:N62"/>
    <mergeCell ref="N63:N65"/>
    <mergeCell ref="N66:N68"/>
    <mergeCell ref="N69:N71"/>
    <mergeCell ref="N72:N74"/>
    <mergeCell ref="N75:N77"/>
    <mergeCell ref="N78:N80"/>
    <mergeCell ref="N81:N83"/>
    <mergeCell ref="N84:N86"/>
    <mergeCell ref="N87:N89"/>
    <mergeCell ref="N90:N92"/>
    <mergeCell ref="N93:N95"/>
    <mergeCell ref="N96:N98"/>
    <mergeCell ref="N99:N101"/>
    <mergeCell ref="N115:N117"/>
    <mergeCell ref="N118:N120"/>
    <mergeCell ref="N121:N123"/>
    <mergeCell ref="N124:N126"/>
    <mergeCell ref="N127:N129"/>
    <mergeCell ref="N130:N132"/>
    <mergeCell ref="N133:N135"/>
    <mergeCell ref="N136:N138"/>
    <mergeCell ref="N139:N141"/>
    <mergeCell ref="N142:N144"/>
    <mergeCell ref="N145:N147"/>
    <mergeCell ref="N148:N150"/>
    <mergeCell ref="N151:N153"/>
    <mergeCell ref="N154:N156"/>
    <mergeCell ref="N157:N159"/>
    <mergeCell ref="N160:N162"/>
    <mergeCell ref="N163:N165"/>
    <mergeCell ref="N166:N168"/>
    <mergeCell ref="N169:N171"/>
    <mergeCell ref="N172:N174"/>
    <mergeCell ref="N189:N191"/>
    <mergeCell ref="N192:N194"/>
    <mergeCell ref="N195:N197"/>
    <mergeCell ref="N198:N200"/>
    <mergeCell ref="N201:N203"/>
    <mergeCell ref="N204:N206"/>
    <mergeCell ref="N207:N209"/>
    <mergeCell ref="N210:N212"/>
    <mergeCell ref="N213:N215"/>
    <mergeCell ref="N216:N218"/>
    <mergeCell ref="N219:N221"/>
    <mergeCell ref="N222:N224"/>
    <mergeCell ref="N225:N227"/>
    <mergeCell ref="N228:N230"/>
    <mergeCell ref="N231:N233"/>
    <mergeCell ref="N234:N236"/>
    <mergeCell ref="N237:N239"/>
    <mergeCell ref="N240:N242"/>
    <mergeCell ref="N243:N245"/>
    <mergeCell ref="N246:N248"/>
    <mergeCell ref="N263:N265"/>
    <mergeCell ref="N266:N268"/>
    <mergeCell ref="N269:N271"/>
    <mergeCell ref="N272:N274"/>
    <mergeCell ref="N275:N277"/>
    <mergeCell ref="N278:N280"/>
    <mergeCell ref="N281:N283"/>
    <mergeCell ref="N284:N286"/>
    <mergeCell ref="N287:N289"/>
    <mergeCell ref="N290:N292"/>
    <mergeCell ref="N293:N295"/>
    <mergeCell ref="N296:N298"/>
    <mergeCell ref="N299:N301"/>
    <mergeCell ref="N302:N304"/>
    <mergeCell ref="N305:N307"/>
    <mergeCell ref="N308:N310"/>
    <mergeCell ref="N311:N313"/>
    <mergeCell ref="N314:N316"/>
    <mergeCell ref="N317:N319"/>
    <mergeCell ref="N320:N322"/>
    <mergeCell ref="N337:N339"/>
    <mergeCell ref="N340:N342"/>
    <mergeCell ref="N343:N345"/>
    <mergeCell ref="N346:N348"/>
    <mergeCell ref="N349:N351"/>
    <mergeCell ref="N352:N354"/>
    <mergeCell ref="N355:N357"/>
    <mergeCell ref="N358:N360"/>
    <mergeCell ref="N361:N363"/>
    <mergeCell ref="N364:N366"/>
    <mergeCell ref="N367:N369"/>
    <mergeCell ref="N370:N372"/>
    <mergeCell ref="N435:N437"/>
    <mergeCell ref="N438:N440"/>
    <mergeCell ref="N441:N443"/>
    <mergeCell ref="N407:N409"/>
    <mergeCell ref="N410:N412"/>
    <mergeCell ref="N413:N415"/>
    <mergeCell ref="N416:N418"/>
    <mergeCell ref="N419:N421"/>
    <mergeCell ref="N373:N375"/>
    <mergeCell ref="N376:N378"/>
    <mergeCell ref="N379:N381"/>
    <mergeCell ref="N382:N384"/>
    <mergeCell ref="N385:N387"/>
    <mergeCell ref="N388:N390"/>
    <mergeCell ref="N404:N406"/>
    <mergeCell ref="N444:N446"/>
    <mergeCell ref="N447:N449"/>
    <mergeCell ref="N450:N452"/>
    <mergeCell ref="N453:N455"/>
    <mergeCell ref="N456:N458"/>
    <mergeCell ref="N459:N461"/>
    <mergeCell ref="N462:N464"/>
    <mergeCell ref="N465:N467"/>
    <mergeCell ref="N468:N470"/>
    <mergeCell ref="N727:N729"/>
    <mergeCell ref="N730:N732"/>
    <mergeCell ref="N471:N473"/>
    <mergeCell ref="N474:N476"/>
    <mergeCell ref="N477:N479"/>
    <mergeCell ref="N480:N482"/>
    <mergeCell ref="N483:N485"/>
    <mergeCell ref="N486:N488"/>
    <mergeCell ref="N682:N686"/>
    <mergeCell ref="N687:N691"/>
    <mergeCell ref="N977:N981"/>
    <mergeCell ref="N982:N986"/>
    <mergeCell ref="N987:N991"/>
    <mergeCell ref="N992:N996"/>
    <mergeCell ref="N1003:N1007"/>
    <mergeCell ref="N1008:N1012"/>
    <mergeCell ref="N1000:N1002"/>
    <mergeCell ref="N1013:N1017"/>
    <mergeCell ref="N692:N696"/>
    <mergeCell ref="N697:N701"/>
    <mergeCell ref="N702:N706"/>
    <mergeCell ref="N707:N711"/>
    <mergeCell ref="N712:N716"/>
    <mergeCell ref="N717:N721"/>
    <mergeCell ref="N722:N726"/>
    <mergeCell ref="N901:N905"/>
    <mergeCell ref="N906:N910"/>
    <mergeCell ref="N824:N828"/>
    <mergeCell ref="N829:N833"/>
    <mergeCell ref="N834:N838"/>
    <mergeCell ref="N845:N849"/>
    <mergeCell ref="N850:N854"/>
    <mergeCell ref="N855:N859"/>
    <mergeCell ref="N860:N864"/>
    <mergeCell ref="N778:N782"/>
    <mergeCell ref="N789:N793"/>
    <mergeCell ref="N794:N798"/>
    <mergeCell ref="N799:N803"/>
    <mergeCell ref="N804:N808"/>
    <mergeCell ref="N809:N813"/>
    <mergeCell ref="N814:N818"/>
    <mergeCell ref="N819:N823"/>
    <mergeCell ref="N972:N976"/>
    <mergeCell ref="N865:N869"/>
    <mergeCell ref="N870:N874"/>
    <mergeCell ref="N875:N879"/>
    <mergeCell ref="N880:N884"/>
    <mergeCell ref="N885:N889"/>
    <mergeCell ref="N890:N894"/>
    <mergeCell ref="N733:N737"/>
    <mergeCell ref="N738:N742"/>
    <mergeCell ref="N743:N747"/>
    <mergeCell ref="N748:N752"/>
    <mergeCell ref="N753:N757"/>
    <mergeCell ref="N758:N762"/>
    <mergeCell ref="N763:N767"/>
    <mergeCell ref="N768:N772"/>
    <mergeCell ref="N773:N777"/>
    <mergeCell ref="M1090:M1091"/>
    <mergeCell ref="N1078:N1079"/>
    <mergeCell ref="N1080:N1081"/>
    <mergeCell ref="N1082:N1083"/>
    <mergeCell ref="N1084:N1085"/>
    <mergeCell ref="N1086:N1087"/>
    <mergeCell ref="N1088:N1089"/>
    <mergeCell ref="N1090:N1091"/>
    <mergeCell ref="N1018:N1022"/>
    <mergeCell ref="N1023:N1027"/>
    <mergeCell ref="N1028:N1032"/>
    <mergeCell ref="N1033:N1037"/>
    <mergeCell ref="N1038:N1042"/>
    <mergeCell ref="N1043:N1047"/>
    <mergeCell ref="M1069:M1070"/>
    <mergeCell ref="M1073:M1076"/>
    <mergeCell ref="M1018:M1022"/>
    <mergeCell ref="M1023:M1027"/>
    <mergeCell ref="M1028:M1032"/>
    <mergeCell ref="M1033:M1037"/>
    <mergeCell ref="M1038:M1042"/>
    <mergeCell ref="M1043:M1047"/>
    <mergeCell ref="M1048:M1050"/>
    <mergeCell ref="M1051:M1053"/>
    <mergeCell ref="H5:J5"/>
    <mergeCell ref="H6:J6"/>
    <mergeCell ref="F8:M9"/>
    <mergeCell ref="M1078:M1079"/>
    <mergeCell ref="M1080:M1081"/>
    <mergeCell ref="M1082:M1083"/>
    <mergeCell ref="M1084:M1085"/>
    <mergeCell ref="M1086:M1087"/>
    <mergeCell ref="M1088:M1089"/>
    <mergeCell ref="M480:M482"/>
    <mergeCell ref="M483:M485"/>
    <mergeCell ref="M486:M488"/>
    <mergeCell ref="M465:M467"/>
    <mergeCell ref="M468:M470"/>
    <mergeCell ref="M471:M473"/>
    <mergeCell ref="M474:M476"/>
    <mergeCell ref="M477:M479"/>
    <mergeCell ref="M702:M706"/>
    <mergeCell ref="M707:M711"/>
    <mergeCell ref="M712:M716"/>
    <mergeCell ref="M717:M721"/>
    <mergeCell ref="M722:M726"/>
    <mergeCell ref="M727:M729"/>
    <mergeCell ref="M730:M732"/>
  </mergeCells>
  <phoneticPr fontId="0" type="noConversion"/>
  <printOptions horizontalCentered="1"/>
  <pageMargins left="0.23622047244094491" right="0.23622047244094491" top="0.55118110236220474" bottom="0.55118110236220474" header="0.70866141732283472" footer="0.19685039370078741"/>
  <pageSetup paperSize="8" scale="64" fitToWidth="0" fitToHeight="0" orientation="landscape" r:id="rId1"/>
  <headerFooter alignWithMargins="0">
    <oddHeader xml:space="preserve">&amp;L
&amp;"돋움,보통"&amp;11화성&amp;"Arial,보통" &amp;"돋움,보통"연료전지&amp;"Arial,보통" &amp;"돋움,보통"발전사업&amp;R&amp;11
Page  &amp;P+1 of &amp;N+1   
As of  :  &amp;D&amp;10 &amp;9  
 </oddHeader>
  </headerFooter>
  <rowBreaks count="1" manualBreakCount="1">
    <brk id="138" min="2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T16"/>
  <sheetViews>
    <sheetView zoomScale="70" zoomScaleNormal="70" workbookViewId="0">
      <selection activeCell="E22" sqref="E22"/>
    </sheetView>
  </sheetViews>
  <sheetFormatPr defaultRowHeight="15.5"/>
  <cols>
    <col min="1" max="1" width="13.07421875" customWidth="1"/>
    <col min="2" max="2" width="14.53515625" customWidth="1"/>
    <col min="3" max="3" width="17" customWidth="1"/>
    <col min="4" max="4" width="8" customWidth="1"/>
    <col min="5" max="5" width="13.84375" customWidth="1"/>
    <col min="6" max="6" width="6.69140625" customWidth="1"/>
    <col min="7" max="7" width="3.765625" customWidth="1"/>
    <col min="8" max="8" width="13.07421875" customWidth="1"/>
    <col min="9" max="9" width="14.53515625" customWidth="1"/>
    <col min="10" max="10" width="17" customWidth="1"/>
    <col min="11" max="11" width="8" customWidth="1"/>
    <col min="12" max="12" width="13.84375" customWidth="1"/>
    <col min="13" max="13" width="6.69140625" customWidth="1"/>
    <col min="14" max="14" width="3.765625" customWidth="1"/>
    <col min="15" max="15" width="13.07421875" customWidth="1"/>
    <col min="16" max="16" width="14.53515625" customWidth="1"/>
    <col min="17" max="17" width="17" customWidth="1"/>
    <col min="18" max="18" width="8" customWidth="1"/>
    <col min="19" max="19" width="13.84375" customWidth="1"/>
    <col min="20" max="20" width="6.69140625" customWidth="1"/>
    <col min="21" max="21" width="3.765625" customWidth="1"/>
  </cols>
  <sheetData>
    <row r="3" spans="1:20">
      <c r="A3" s="5" t="s">
        <v>2035</v>
      </c>
      <c r="H3" s="5" t="s">
        <v>2035</v>
      </c>
      <c r="O3" s="5" t="s">
        <v>2035</v>
      </c>
    </row>
    <row r="4" spans="1:20">
      <c r="A4" s="5" t="s">
        <v>2028</v>
      </c>
      <c r="B4" s="5" t="s">
        <v>2029</v>
      </c>
      <c r="C4" s="5" t="s">
        <v>2030</v>
      </c>
      <c r="D4" s="5" t="s">
        <v>2032</v>
      </c>
      <c r="E4" s="5" t="s">
        <v>2033</v>
      </c>
      <c r="F4" t="s">
        <v>759</v>
      </c>
      <c r="H4" s="5" t="s">
        <v>2028</v>
      </c>
      <c r="I4" s="5" t="s">
        <v>2029</v>
      </c>
      <c r="J4" s="5" t="s">
        <v>2030</v>
      </c>
      <c r="K4" s="5" t="s">
        <v>2032</v>
      </c>
      <c r="L4" s="5" t="s">
        <v>2033</v>
      </c>
      <c r="M4" t="s">
        <v>759</v>
      </c>
      <c r="O4" s="5" t="s">
        <v>2028</v>
      </c>
      <c r="P4" s="5" t="s">
        <v>2029</v>
      </c>
      <c r="Q4" s="5" t="s">
        <v>2030</v>
      </c>
      <c r="R4" s="5" t="s">
        <v>2032</v>
      </c>
      <c r="S4" s="5" t="s">
        <v>2033</v>
      </c>
      <c r="T4" t="s">
        <v>759</v>
      </c>
    </row>
    <row r="5" spans="1:20">
      <c r="A5" t="s">
        <v>742</v>
      </c>
      <c r="B5" t="s">
        <v>743</v>
      </c>
      <c r="C5" t="s">
        <v>748</v>
      </c>
      <c r="D5" t="s">
        <v>756</v>
      </c>
      <c r="E5">
        <v>185</v>
      </c>
      <c r="F5">
        <v>31644</v>
      </c>
      <c r="H5" t="s">
        <v>741</v>
      </c>
      <c r="I5" t="s">
        <v>743</v>
      </c>
      <c r="J5" t="s">
        <v>2031</v>
      </c>
      <c r="K5" t="s">
        <v>757</v>
      </c>
      <c r="L5">
        <v>2.5</v>
      </c>
      <c r="M5">
        <v>105</v>
      </c>
      <c r="O5" t="s">
        <v>801</v>
      </c>
      <c r="P5" t="s">
        <v>1</v>
      </c>
      <c r="Q5" t="s">
        <v>747</v>
      </c>
      <c r="R5" t="s">
        <v>750</v>
      </c>
      <c r="S5" t="s">
        <v>7</v>
      </c>
      <c r="T5">
        <v>1622</v>
      </c>
    </row>
    <row r="6" spans="1:20">
      <c r="D6" t="s">
        <v>757</v>
      </c>
      <c r="E6">
        <v>4</v>
      </c>
      <c r="F6">
        <v>928</v>
      </c>
      <c r="J6" t="s">
        <v>799</v>
      </c>
      <c r="K6" t="s">
        <v>753</v>
      </c>
      <c r="L6">
        <v>2.5</v>
      </c>
      <c r="M6">
        <v>1041</v>
      </c>
      <c r="P6" t="s">
        <v>743</v>
      </c>
      <c r="Q6" t="s">
        <v>771</v>
      </c>
      <c r="R6" t="s">
        <v>754</v>
      </c>
      <c r="S6">
        <v>1.5</v>
      </c>
      <c r="T6">
        <v>1125</v>
      </c>
    </row>
    <row r="7" spans="1:20">
      <c r="E7">
        <v>6</v>
      </c>
      <c r="F7">
        <v>2051</v>
      </c>
      <c r="K7" t="s">
        <v>758</v>
      </c>
      <c r="L7">
        <v>2.5</v>
      </c>
      <c r="M7">
        <v>1157</v>
      </c>
      <c r="R7" t="s">
        <v>755</v>
      </c>
      <c r="S7">
        <v>1.5</v>
      </c>
      <c r="T7">
        <v>8416</v>
      </c>
    </row>
    <row r="8" spans="1:20">
      <c r="E8">
        <v>10</v>
      </c>
      <c r="F8">
        <v>502</v>
      </c>
      <c r="L8" t="s">
        <v>3</v>
      </c>
      <c r="R8" t="s">
        <v>750</v>
      </c>
      <c r="S8">
        <v>1.5</v>
      </c>
      <c r="T8">
        <v>153</v>
      </c>
    </row>
    <row r="9" spans="1:20">
      <c r="E9">
        <v>16</v>
      </c>
      <c r="F9">
        <v>816</v>
      </c>
      <c r="K9" t="s">
        <v>751</v>
      </c>
      <c r="L9">
        <v>2.5</v>
      </c>
      <c r="M9">
        <v>1692</v>
      </c>
      <c r="S9" t="s">
        <v>3</v>
      </c>
    </row>
    <row r="10" spans="1:20">
      <c r="E10">
        <v>25</v>
      </c>
      <c r="F10">
        <v>638</v>
      </c>
      <c r="L10" t="s">
        <v>3</v>
      </c>
      <c r="R10" t="s">
        <v>752</v>
      </c>
      <c r="S10">
        <v>1.5</v>
      </c>
      <c r="T10">
        <v>60</v>
      </c>
    </row>
    <row r="11" spans="1:20">
      <c r="D11" t="s">
        <v>758</v>
      </c>
      <c r="E11">
        <v>6</v>
      </c>
      <c r="F11">
        <v>70</v>
      </c>
      <c r="I11" t="s">
        <v>3</v>
      </c>
      <c r="J11" t="s">
        <v>579</v>
      </c>
      <c r="K11" t="s">
        <v>2</v>
      </c>
      <c r="L11" t="s">
        <v>7</v>
      </c>
      <c r="M11">
        <v>14853</v>
      </c>
      <c r="P11" t="s">
        <v>744</v>
      </c>
      <c r="Q11" t="s">
        <v>746</v>
      </c>
      <c r="R11" t="s">
        <v>751</v>
      </c>
      <c r="S11">
        <v>0</v>
      </c>
      <c r="T11">
        <v>220</v>
      </c>
    </row>
    <row r="12" spans="1:20">
      <c r="E12">
        <v>25</v>
      </c>
      <c r="F12">
        <v>32</v>
      </c>
      <c r="H12" t="s">
        <v>4</v>
      </c>
      <c r="M12">
        <v>18848</v>
      </c>
      <c r="O12" t="s">
        <v>4</v>
      </c>
      <c r="T12">
        <v>11596</v>
      </c>
    </row>
    <row r="13" spans="1:20">
      <c r="D13" t="s">
        <v>751</v>
      </c>
      <c r="E13">
        <v>10</v>
      </c>
      <c r="F13">
        <v>508</v>
      </c>
    </row>
    <row r="14" spans="1:20">
      <c r="E14">
        <v>25</v>
      </c>
      <c r="F14">
        <v>165</v>
      </c>
    </row>
    <row r="15" spans="1:20">
      <c r="B15" t="s">
        <v>745</v>
      </c>
      <c r="C15" t="s">
        <v>749</v>
      </c>
      <c r="D15" t="s">
        <v>756</v>
      </c>
      <c r="E15">
        <v>100</v>
      </c>
      <c r="F15">
        <v>723</v>
      </c>
    </row>
    <row r="16" spans="1:20">
      <c r="A16" t="s">
        <v>4</v>
      </c>
      <c r="F16">
        <v>38077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L9"/>
  <sheetViews>
    <sheetView zoomScale="70" zoomScaleNormal="70" workbookViewId="0">
      <selection activeCell="A28" sqref="A28"/>
    </sheetView>
  </sheetViews>
  <sheetFormatPr defaultRowHeight="15.5"/>
  <cols>
    <col min="1" max="1" width="12.765625" customWidth="1"/>
    <col min="2" max="2" width="14.765625" customWidth="1"/>
    <col min="3" max="3" width="17.4609375" customWidth="1"/>
    <col min="4" max="4" width="8.23046875" customWidth="1"/>
    <col min="5" max="5" width="13.84375" bestFit="1" customWidth="1"/>
    <col min="6" max="6" width="5.69140625" bestFit="1" customWidth="1"/>
    <col min="7" max="7" width="3.765625" customWidth="1"/>
    <col min="8" max="8" width="6.765625" customWidth="1"/>
    <col min="9" max="9" width="12.765625" customWidth="1"/>
    <col min="10" max="10" width="14.765625" customWidth="1"/>
    <col min="11" max="11" width="17.4609375" customWidth="1"/>
    <col min="12" max="12" width="8.23046875" customWidth="1"/>
    <col min="13" max="13" width="13.84375" bestFit="1" customWidth="1"/>
    <col min="14" max="14" width="5.69140625" bestFit="1" customWidth="1"/>
    <col min="15" max="15" width="3.765625" customWidth="1"/>
    <col min="16" max="16" width="6.765625" customWidth="1"/>
    <col min="17" max="17" width="12.765625" customWidth="1"/>
    <col min="18" max="18" width="14.765625" customWidth="1"/>
    <col min="19" max="19" width="17.4609375" customWidth="1"/>
    <col min="20" max="20" width="8.23046875" customWidth="1"/>
    <col min="21" max="21" width="13.84375" customWidth="1"/>
    <col min="22" max="22" width="5.69140625" customWidth="1"/>
    <col min="23" max="23" width="3.765625" customWidth="1"/>
    <col min="24" max="24" width="6.765625" customWidth="1"/>
    <col min="25" max="25" width="12.765625" customWidth="1"/>
    <col min="26" max="26" width="14.765625" customWidth="1"/>
    <col min="27" max="27" width="17.4609375" customWidth="1"/>
    <col min="28" max="28" width="8.23046875" customWidth="1"/>
    <col min="29" max="29" width="13.84375" customWidth="1"/>
    <col min="30" max="30" width="5.69140625" customWidth="1"/>
    <col min="31" max="31" width="3.765625" customWidth="1"/>
    <col min="32" max="32" width="6.765625" customWidth="1"/>
    <col min="33" max="33" width="12.765625" customWidth="1"/>
    <col min="34" max="34" width="14.765625" customWidth="1"/>
    <col min="35" max="35" width="17.4609375" customWidth="1"/>
    <col min="36" max="36" width="8.23046875" customWidth="1"/>
    <col min="37" max="37" width="13.84375" customWidth="1"/>
    <col min="38" max="38" width="5.69140625" customWidth="1"/>
    <col min="39" max="39" width="3.765625" customWidth="1"/>
    <col min="40" max="40" width="6.765625" customWidth="1"/>
    <col min="41" max="41" width="12.765625" customWidth="1"/>
    <col min="42" max="42" width="14.765625" customWidth="1"/>
    <col min="43" max="43" width="17.4609375" customWidth="1"/>
    <col min="44" max="44" width="8.23046875" customWidth="1"/>
    <col min="45" max="45" width="13.84375" customWidth="1"/>
    <col min="46" max="46" width="5.69140625" customWidth="1"/>
    <col min="47" max="47" width="3.765625" customWidth="1"/>
    <col min="48" max="48" width="6.765625" customWidth="1"/>
    <col min="49" max="49" width="12.765625" customWidth="1"/>
    <col min="50" max="50" width="14.765625" customWidth="1"/>
    <col min="51" max="51" width="17.4609375" customWidth="1"/>
    <col min="52" max="52" width="8.23046875" customWidth="1"/>
    <col min="53" max="53" width="13.84375" customWidth="1"/>
    <col min="54" max="54" width="5.69140625" customWidth="1"/>
    <col min="55" max="55" width="3.765625" customWidth="1"/>
    <col min="56" max="56" width="6.765625" customWidth="1"/>
    <col min="57" max="57" width="12.765625" customWidth="1"/>
    <col min="58" max="58" width="14.765625" customWidth="1"/>
    <col min="59" max="59" width="17.4609375" customWidth="1"/>
    <col min="60" max="60" width="8.23046875" customWidth="1"/>
    <col min="61" max="61" width="13.84375" customWidth="1"/>
    <col min="62" max="62" width="5.69140625" customWidth="1"/>
    <col min="63" max="63" width="3.765625" customWidth="1"/>
    <col min="64" max="64" width="6.765625" customWidth="1"/>
  </cols>
  <sheetData>
    <row r="3" spans="1:64">
      <c r="A3" s="5" t="s">
        <v>2034</v>
      </c>
      <c r="I3" s="5" t="s">
        <v>2034</v>
      </c>
      <c r="Q3" s="5" t="s">
        <v>2034</v>
      </c>
      <c r="Y3" s="5" t="s">
        <v>2034</v>
      </c>
      <c r="AG3" s="5" t="s">
        <v>2034</v>
      </c>
      <c r="AO3" s="5" t="s">
        <v>2034</v>
      </c>
      <c r="AW3" s="5" t="s">
        <v>2034</v>
      </c>
      <c r="BE3" s="5" t="s">
        <v>2034</v>
      </c>
    </row>
    <row r="4" spans="1:64">
      <c r="A4" s="5" t="s">
        <v>2028</v>
      </c>
      <c r="B4" s="5" t="s">
        <v>2029</v>
      </c>
      <c r="C4" s="5" t="s">
        <v>2030</v>
      </c>
      <c r="D4" s="5" t="s">
        <v>2032</v>
      </c>
      <c r="E4" s="5" t="s">
        <v>2033</v>
      </c>
      <c r="F4" t="s">
        <v>759</v>
      </c>
      <c r="I4" s="5" t="s">
        <v>2028</v>
      </c>
      <c r="J4" s="5" t="s">
        <v>2029</v>
      </c>
      <c r="K4" s="5" t="s">
        <v>2030</v>
      </c>
      <c r="L4" s="5" t="s">
        <v>2032</v>
      </c>
      <c r="M4" s="5" t="s">
        <v>2033</v>
      </c>
      <c r="N4" t="s">
        <v>759</v>
      </c>
      <c r="Q4" s="5" t="s">
        <v>2028</v>
      </c>
      <c r="R4" s="5" t="s">
        <v>2029</v>
      </c>
      <c r="S4" s="5" t="s">
        <v>2030</v>
      </c>
      <c r="T4" s="5" t="s">
        <v>2032</v>
      </c>
      <c r="U4" s="5" t="s">
        <v>2033</v>
      </c>
      <c r="V4" t="s">
        <v>759</v>
      </c>
      <c r="Y4" s="5" t="s">
        <v>2028</v>
      </c>
      <c r="Z4" s="5" t="s">
        <v>2029</v>
      </c>
      <c r="AA4" s="5" t="s">
        <v>2030</v>
      </c>
      <c r="AB4" s="5" t="s">
        <v>2032</v>
      </c>
      <c r="AC4" s="5" t="s">
        <v>2033</v>
      </c>
      <c r="AD4" t="s">
        <v>759</v>
      </c>
      <c r="AG4" s="5" t="s">
        <v>2028</v>
      </c>
      <c r="AH4" s="5" t="s">
        <v>2029</v>
      </c>
      <c r="AI4" s="5" t="s">
        <v>2030</v>
      </c>
      <c r="AJ4" s="5" t="s">
        <v>2032</v>
      </c>
      <c r="AK4" s="5" t="s">
        <v>2033</v>
      </c>
      <c r="AL4" t="s">
        <v>759</v>
      </c>
      <c r="AO4" s="5" t="s">
        <v>2028</v>
      </c>
      <c r="AP4" s="5" t="s">
        <v>2029</v>
      </c>
      <c r="AQ4" s="5" t="s">
        <v>2030</v>
      </c>
      <c r="AR4" s="5" t="s">
        <v>2032</v>
      </c>
      <c r="AS4" s="5" t="s">
        <v>2033</v>
      </c>
      <c r="AT4" t="s">
        <v>759</v>
      </c>
      <c r="AW4" s="5" t="s">
        <v>2028</v>
      </c>
      <c r="AX4" s="5" t="s">
        <v>2029</v>
      </c>
      <c r="AY4" s="5" t="s">
        <v>2030</v>
      </c>
      <c r="AZ4" s="5" t="s">
        <v>2032</v>
      </c>
      <c r="BA4" s="5" t="s">
        <v>2033</v>
      </c>
      <c r="BB4" t="s">
        <v>759</v>
      </c>
      <c r="BE4" s="5" t="s">
        <v>2028</v>
      </c>
      <c r="BF4" s="5" t="s">
        <v>2029</v>
      </c>
      <c r="BG4" s="5" t="s">
        <v>2030</v>
      </c>
      <c r="BH4" s="5" t="s">
        <v>2032</v>
      </c>
      <c r="BI4" s="5" t="s">
        <v>2033</v>
      </c>
      <c r="BJ4" t="s">
        <v>759</v>
      </c>
    </row>
    <row r="5" spans="1:64">
      <c r="A5" t="s">
        <v>801</v>
      </c>
      <c r="B5" t="s">
        <v>743</v>
      </c>
      <c r="C5" t="s">
        <v>771</v>
      </c>
      <c r="D5" t="s">
        <v>754</v>
      </c>
      <c r="E5">
        <v>1.5</v>
      </c>
      <c r="F5">
        <v>12</v>
      </c>
      <c r="G5">
        <v>12</v>
      </c>
      <c r="H5">
        <f>G5*4</f>
        <v>48</v>
      </c>
      <c r="I5" t="s">
        <v>741</v>
      </c>
      <c r="J5" t="s">
        <v>743</v>
      </c>
      <c r="K5" t="s">
        <v>2031</v>
      </c>
      <c r="L5" t="s">
        <v>757</v>
      </c>
      <c r="M5">
        <v>2.5</v>
      </c>
      <c r="N5">
        <v>2</v>
      </c>
      <c r="O5">
        <v>2</v>
      </c>
      <c r="P5">
        <f>O5*4</f>
        <v>8</v>
      </c>
      <c r="Q5" t="s">
        <v>742</v>
      </c>
      <c r="R5" t="s">
        <v>743</v>
      </c>
      <c r="S5" t="s">
        <v>748</v>
      </c>
      <c r="T5" t="s">
        <v>757</v>
      </c>
      <c r="U5">
        <v>4</v>
      </c>
      <c r="V5">
        <v>31</v>
      </c>
      <c r="W5">
        <v>31</v>
      </c>
      <c r="X5">
        <f>W5*4</f>
        <v>124</v>
      </c>
      <c r="Y5" t="s">
        <v>742</v>
      </c>
      <c r="Z5" t="s">
        <v>743</v>
      </c>
      <c r="AA5" t="s">
        <v>748</v>
      </c>
      <c r="AB5" t="s">
        <v>757</v>
      </c>
      <c r="AC5">
        <v>6</v>
      </c>
      <c r="AD5">
        <v>66</v>
      </c>
      <c r="AE5">
        <v>66</v>
      </c>
      <c r="AF5">
        <f>AE5*4</f>
        <v>264</v>
      </c>
      <c r="AG5" t="s">
        <v>742</v>
      </c>
      <c r="AH5" t="s">
        <v>743</v>
      </c>
      <c r="AI5" t="s">
        <v>748</v>
      </c>
      <c r="AJ5" t="s">
        <v>757</v>
      </c>
      <c r="AK5">
        <v>10</v>
      </c>
      <c r="AL5">
        <v>8</v>
      </c>
      <c r="AM5">
        <v>8</v>
      </c>
      <c r="AN5">
        <f>AM5*4</f>
        <v>32</v>
      </c>
      <c r="AO5" t="s">
        <v>742</v>
      </c>
      <c r="AP5" t="s">
        <v>743</v>
      </c>
      <c r="AQ5" t="s">
        <v>748</v>
      </c>
      <c r="AR5" t="s">
        <v>757</v>
      </c>
      <c r="AS5">
        <v>16</v>
      </c>
      <c r="AT5">
        <v>8</v>
      </c>
      <c r="AU5">
        <v>8</v>
      </c>
      <c r="AV5">
        <f>AU5*4</f>
        <v>32</v>
      </c>
      <c r="AW5" t="s">
        <v>742</v>
      </c>
      <c r="AX5" t="s">
        <v>743</v>
      </c>
      <c r="AY5" t="s">
        <v>748</v>
      </c>
      <c r="AZ5" t="s">
        <v>757</v>
      </c>
      <c r="BA5">
        <v>25</v>
      </c>
      <c r="BB5">
        <v>8</v>
      </c>
      <c r="BC5">
        <v>8</v>
      </c>
      <c r="BD5">
        <f>BC5*4</f>
        <v>32</v>
      </c>
      <c r="BE5" t="s">
        <v>742</v>
      </c>
      <c r="BF5" t="s">
        <v>743</v>
      </c>
      <c r="BG5" t="s">
        <v>748</v>
      </c>
      <c r="BH5" t="s">
        <v>756</v>
      </c>
      <c r="BI5">
        <v>185</v>
      </c>
      <c r="BJ5">
        <v>396</v>
      </c>
      <c r="BK5">
        <v>396</v>
      </c>
      <c r="BL5">
        <f>BK5*2</f>
        <v>792</v>
      </c>
    </row>
    <row r="6" spans="1:64">
      <c r="D6" t="s">
        <v>755</v>
      </c>
      <c r="E6">
        <v>1.5</v>
      </c>
      <c r="F6">
        <v>74</v>
      </c>
      <c r="G6">
        <v>74</v>
      </c>
      <c r="H6">
        <f>G6*6</f>
        <v>444</v>
      </c>
      <c r="K6" t="s">
        <v>799</v>
      </c>
      <c r="L6" t="s">
        <v>753</v>
      </c>
      <c r="M6">
        <v>2.5</v>
      </c>
      <c r="N6">
        <v>22</v>
      </c>
      <c r="O6">
        <v>22</v>
      </c>
      <c r="P6">
        <f>O6*20</f>
        <v>440</v>
      </c>
      <c r="Q6" t="s">
        <v>4</v>
      </c>
      <c r="V6">
        <v>31</v>
      </c>
      <c r="X6" s="31">
        <v>124</v>
      </c>
      <c r="AB6" t="s">
        <v>758</v>
      </c>
      <c r="AC6">
        <v>6</v>
      </c>
      <c r="AD6">
        <v>2</v>
      </c>
      <c r="AE6">
        <v>2</v>
      </c>
      <c r="AF6">
        <f>AE6*6</f>
        <v>12</v>
      </c>
      <c r="AJ6" t="s">
        <v>751</v>
      </c>
      <c r="AK6">
        <v>10</v>
      </c>
      <c r="AL6">
        <v>13</v>
      </c>
      <c r="AM6">
        <v>13</v>
      </c>
      <c r="AN6">
        <f>AM6*8</f>
        <v>104</v>
      </c>
      <c r="AO6" t="s">
        <v>4</v>
      </c>
      <c r="AT6">
        <v>8</v>
      </c>
      <c r="AV6" s="31">
        <v>32</v>
      </c>
      <c r="AZ6" t="s">
        <v>758</v>
      </c>
      <c r="BA6">
        <v>25</v>
      </c>
      <c r="BB6">
        <v>1</v>
      </c>
      <c r="BC6">
        <v>1</v>
      </c>
      <c r="BD6">
        <f>BC6*6</f>
        <v>6</v>
      </c>
      <c r="BE6" t="s">
        <v>4</v>
      </c>
      <c r="BJ6">
        <v>396</v>
      </c>
      <c r="BL6" s="31">
        <v>792</v>
      </c>
    </row>
    <row r="7" spans="1:64">
      <c r="D7" t="s">
        <v>750</v>
      </c>
      <c r="E7">
        <v>1.5</v>
      </c>
      <c r="F7">
        <v>6</v>
      </c>
      <c r="G7">
        <v>6</v>
      </c>
      <c r="H7">
        <f>G7*8</f>
        <v>48</v>
      </c>
      <c r="L7" t="s">
        <v>758</v>
      </c>
      <c r="M7">
        <v>2.5</v>
      </c>
      <c r="N7">
        <v>25</v>
      </c>
      <c r="O7">
        <v>25</v>
      </c>
      <c r="P7">
        <f>O7*6</f>
        <v>150</v>
      </c>
      <c r="Y7" t="s">
        <v>4</v>
      </c>
      <c r="AD7">
        <v>68</v>
      </c>
      <c r="AF7" s="31">
        <f>SUM(AF5:AF6)</f>
        <v>276</v>
      </c>
      <c r="AG7" t="s">
        <v>4</v>
      </c>
      <c r="AL7">
        <v>21</v>
      </c>
      <c r="AZ7" t="s">
        <v>751</v>
      </c>
      <c r="BA7">
        <v>25</v>
      </c>
      <c r="BB7">
        <v>2</v>
      </c>
      <c r="BC7">
        <v>2</v>
      </c>
      <c r="BD7">
        <f>BC7*8</f>
        <v>16</v>
      </c>
    </row>
    <row r="8" spans="1:64">
      <c r="D8" t="s">
        <v>752</v>
      </c>
      <c r="E8">
        <v>1.5</v>
      </c>
      <c r="F8">
        <v>1</v>
      </c>
      <c r="G8">
        <v>1</v>
      </c>
      <c r="H8">
        <f>G8*24</f>
        <v>24</v>
      </c>
      <c r="L8" t="s">
        <v>751</v>
      </c>
      <c r="M8">
        <v>2.5</v>
      </c>
      <c r="N8">
        <v>43</v>
      </c>
      <c r="O8">
        <v>43</v>
      </c>
      <c r="P8">
        <f>O8*8</f>
        <v>344</v>
      </c>
      <c r="AN8" s="31">
        <f>SUM(AN5:AN7)</f>
        <v>136</v>
      </c>
      <c r="AW8" t="s">
        <v>4</v>
      </c>
      <c r="BB8">
        <v>11</v>
      </c>
      <c r="BD8" s="31">
        <f>SUM(BD5:BD7)</f>
        <v>54</v>
      </c>
    </row>
    <row r="9" spans="1:64">
      <c r="A9" t="s">
        <v>4</v>
      </c>
      <c r="F9">
        <v>93</v>
      </c>
      <c r="H9" s="31">
        <f>SUM(H5:H8)</f>
        <v>564</v>
      </c>
      <c r="I9" t="s">
        <v>4</v>
      </c>
      <c r="N9">
        <v>92</v>
      </c>
      <c r="P9" s="31">
        <f>SUM(P5:P8)</f>
        <v>942</v>
      </c>
    </row>
  </sheetData>
  <phoneticPr fontId="5" type="noConversion"/>
  <pageMargins left="0.7" right="0.7" top="0.75" bottom="0.75" header="0.3" footer="0.3"/>
  <pageSetup paperSize="9" orientation="portrait" horizontalDpi="1200" verticalDpi="1200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16"/>
  <sheetViews>
    <sheetView topLeftCell="N1" zoomScale="80" zoomScaleNormal="80" workbookViewId="0">
      <selection activeCell="AC4" sqref="AC4"/>
    </sheetView>
  </sheetViews>
  <sheetFormatPr defaultRowHeight="15.5"/>
  <cols>
    <col min="1" max="1" width="20.765625" customWidth="1"/>
    <col min="2" max="2" width="5.23046875" customWidth="1"/>
    <col min="3" max="3" width="3.765625" customWidth="1"/>
    <col min="4" max="4" width="20.765625" customWidth="1"/>
    <col min="5" max="5" width="5.23046875" customWidth="1"/>
    <col min="6" max="6" width="3.765625" customWidth="1"/>
    <col min="7" max="7" width="20.765625" customWidth="1"/>
    <col min="8" max="8" width="5.765625" customWidth="1"/>
    <col min="9" max="9" width="3.765625" customWidth="1"/>
    <col min="10" max="10" width="20.765625" customWidth="1"/>
    <col min="11" max="11" width="5.765625" customWidth="1"/>
    <col min="12" max="12" width="3.765625" customWidth="1"/>
    <col min="13" max="13" width="20.765625" customWidth="1"/>
    <col min="14" max="15" width="5.765625" customWidth="1"/>
    <col min="16" max="16" width="25.765625" customWidth="1"/>
    <col min="17" max="17" width="15" customWidth="1"/>
    <col min="18" max="18" width="18.765625" customWidth="1"/>
    <col min="19" max="19" width="22.765625" customWidth="1"/>
    <col min="20" max="20" width="20.765625" customWidth="1"/>
    <col min="21" max="21" width="22.765625" customWidth="1"/>
    <col min="22" max="23" width="18.765625" customWidth="1"/>
    <col min="24" max="24" width="20.765625" customWidth="1"/>
    <col min="25" max="26" width="13.765625" customWidth="1"/>
    <col min="27" max="27" width="13.07421875" customWidth="1"/>
    <col min="28" max="28" width="6.3046875" customWidth="1"/>
  </cols>
  <sheetData>
    <row r="1" spans="1:28" ht="20.149999999999999" customHeight="1">
      <c r="A1" s="168" t="s">
        <v>2391</v>
      </c>
      <c r="B1" s="168"/>
      <c r="D1" s="168" t="s">
        <v>2392</v>
      </c>
      <c r="E1" s="168"/>
      <c r="G1" s="168" t="s">
        <v>2393</v>
      </c>
      <c r="H1" s="168"/>
      <c r="J1" s="168" t="s">
        <v>2394</v>
      </c>
      <c r="K1" s="168"/>
      <c r="M1" s="168" t="s">
        <v>2395</v>
      </c>
      <c r="N1" s="168"/>
      <c r="P1" s="166" t="s">
        <v>2469</v>
      </c>
      <c r="Q1" s="164" t="s">
        <v>2396</v>
      </c>
      <c r="R1" s="169" t="s">
        <v>2397</v>
      </c>
      <c r="S1" s="173" t="s">
        <v>2488</v>
      </c>
      <c r="T1" s="169" t="s">
        <v>2405</v>
      </c>
      <c r="U1" s="173" t="s">
        <v>2488</v>
      </c>
      <c r="V1" s="175" t="s">
        <v>2467</v>
      </c>
      <c r="W1" s="176"/>
      <c r="X1" s="176"/>
      <c r="Y1" s="176"/>
      <c r="Z1" s="177"/>
      <c r="AA1" s="171" t="s">
        <v>2400</v>
      </c>
    </row>
    <row r="2" spans="1:28" ht="20.149999999999999" customHeight="1" thickBot="1">
      <c r="A2" s="168"/>
      <c r="B2" s="168"/>
      <c r="D2" s="168"/>
      <c r="E2" s="168"/>
      <c r="G2" s="168"/>
      <c r="H2" s="168"/>
      <c r="J2" s="168"/>
      <c r="K2" s="168"/>
      <c r="M2" s="168"/>
      <c r="N2" s="168"/>
      <c r="P2" s="167"/>
      <c r="Q2" s="165"/>
      <c r="R2" s="170"/>
      <c r="S2" s="174"/>
      <c r="T2" s="170"/>
      <c r="U2" s="174"/>
      <c r="V2" s="178"/>
      <c r="W2" s="179"/>
      <c r="X2" s="179"/>
      <c r="Y2" s="179"/>
      <c r="Z2" s="180"/>
      <c r="AA2" s="172"/>
    </row>
    <row r="3" spans="1:28" ht="30" customHeight="1">
      <c r="A3" s="5" t="s">
        <v>2390</v>
      </c>
      <c r="D3" s="5" t="s">
        <v>2390</v>
      </c>
      <c r="G3" s="5" t="s">
        <v>2390</v>
      </c>
      <c r="J3" s="5" t="s">
        <v>2390</v>
      </c>
      <c r="M3" s="5" t="s">
        <v>2390</v>
      </c>
      <c r="P3" s="70"/>
      <c r="Q3" s="71"/>
      <c r="R3" s="72"/>
      <c r="S3" s="73"/>
      <c r="T3" s="72"/>
      <c r="U3" s="74"/>
      <c r="V3" s="103" t="s">
        <v>2465</v>
      </c>
      <c r="W3" s="104" t="s">
        <v>2464</v>
      </c>
      <c r="X3" s="104" t="s">
        <v>2477</v>
      </c>
      <c r="Y3" s="104" t="s">
        <v>2466</v>
      </c>
      <c r="Z3" s="105" t="s">
        <v>2484</v>
      </c>
      <c r="AA3" s="75"/>
    </row>
    <row r="4" spans="1:28" ht="30" customHeight="1">
      <c r="A4" s="5" t="s">
        <v>2045</v>
      </c>
      <c r="B4" t="s">
        <v>759</v>
      </c>
      <c r="D4" s="5" t="s">
        <v>2045</v>
      </c>
      <c r="E4" t="s">
        <v>759</v>
      </c>
      <c r="G4" s="5" t="s">
        <v>2045</v>
      </c>
      <c r="H4" t="s">
        <v>759</v>
      </c>
      <c r="J4" s="5" t="s">
        <v>2045</v>
      </c>
      <c r="K4" t="s">
        <v>759</v>
      </c>
      <c r="M4" s="5" t="s">
        <v>2045</v>
      </c>
      <c r="N4" t="s">
        <v>759</v>
      </c>
      <c r="P4" s="68" t="s">
        <v>2468</v>
      </c>
      <c r="Q4" s="69"/>
      <c r="R4" s="64"/>
      <c r="S4" s="65"/>
      <c r="T4" s="64"/>
      <c r="U4" s="66"/>
      <c r="V4" s="108"/>
      <c r="W4" s="109"/>
      <c r="X4" s="109">
        <f>1*66</f>
        <v>66</v>
      </c>
      <c r="Y4" s="109"/>
      <c r="Z4" s="110"/>
      <c r="AA4" s="67">
        <f>SUM(Q4:Z4)</f>
        <v>66</v>
      </c>
    </row>
    <row r="5" spans="1:28" ht="30" customHeight="1">
      <c r="A5" t="s">
        <v>2265</v>
      </c>
      <c r="B5">
        <v>8</v>
      </c>
      <c r="D5" t="s">
        <v>1783</v>
      </c>
      <c r="E5">
        <v>16</v>
      </c>
      <c r="G5" t="s">
        <v>2046</v>
      </c>
      <c r="H5">
        <v>10</v>
      </c>
      <c r="J5" t="s">
        <v>2087</v>
      </c>
      <c r="K5">
        <v>13</v>
      </c>
      <c r="M5" t="s">
        <v>2131</v>
      </c>
      <c r="N5">
        <v>13</v>
      </c>
      <c r="P5" s="68" t="s">
        <v>2398</v>
      </c>
      <c r="Q5" s="69">
        <v>18</v>
      </c>
      <c r="R5" s="64"/>
      <c r="S5" s="65"/>
      <c r="T5" s="64">
        <f>10+10+10+10+10+10+10</f>
        <v>70</v>
      </c>
      <c r="U5" s="66" t="s">
        <v>2463</v>
      </c>
      <c r="V5" s="108">
        <f>1+1+1</f>
        <v>3</v>
      </c>
      <c r="W5" s="109">
        <f>1+1</f>
        <v>2</v>
      </c>
      <c r="X5" s="109"/>
      <c r="Y5" s="109">
        <f>1+1</f>
        <v>2</v>
      </c>
      <c r="Z5" s="110">
        <f>1*7</f>
        <v>7</v>
      </c>
      <c r="AA5" s="67">
        <f t="shared" ref="AA5:AA11" si="0">SUM(Q5:Z5)</f>
        <v>102</v>
      </c>
    </row>
    <row r="6" spans="1:28" ht="30" customHeight="1">
      <c r="A6" t="s">
        <v>2266</v>
      </c>
      <c r="B6">
        <v>10</v>
      </c>
      <c r="D6" t="s">
        <v>1655</v>
      </c>
      <c r="E6">
        <v>18</v>
      </c>
      <c r="G6" t="s">
        <v>2047</v>
      </c>
      <c r="H6">
        <v>8</v>
      </c>
      <c r="J6" t="s">
        <v>2088</v>
      </c>
      <c r="K6">
        <v>71</v>
      </c>
      <c r="M6" t="s">
        <v>2132</v>
      </c>
      <c r="N6">
        <v>13</v>
      </c>
      <c r="P6" s="68" t="s">
        <v>2399</v>
      </c>
      <c r="Q6" s="69">
        <v>233</v>
      </c>
      <c r="R6" s="64"/>
      <c r="S6" s="65"/>
      <c r="T6" s="64">
        <f>10+10+10+10+10+10</f>
        <v>60</v>
      </c>
      <c r="U6" s="66" t="s">
        <v>2404</v>
      </c>
      <c r="V6" s="108"/>
      <c r="W6" s="109"/>
      <c r="X6" s="109"/>
      <c r="Y6" s="109"/>
      <c r="Z6" s="110"/>
      <c r="AA6" s="67">
        <f t="shared" si="0"/>
        <v>293</v>
      </c>
    </row>
    <row r="7" spans="1:28" ht="30" customHeight="1">
      <c r="A7" t="s">
        <v>4</v>
      </c>
      <c r="B7">
        <v>18</v>
      </c>
      <c r="D7" t="s">
        <v>1656</v>
      </c>
      <c r="E7">
        <v>20</v>
      </c>
      <c r="G7" t="s">
        <v>2048</v>
      </c>
      <c r="H7">
        <v>10</v>
      </c>
      <c r="J7" t="s">
        <v>2089</v>
      </c>
      <c r="K7">
        <v>63</v>
      </c>
      <c r="M7" t="s">
        <v>2133</v>
      </c>
      <c r="N7">
        <v>38</v>
      </c>
      <c r="P7" s="68" t="s">
        <v>2462</v>
      </c>
      <c r="Q7" s="69"/>
      <c r="R7" s="64"/>
      <c r="S7" s="65"/>
      <c r="T7" s="64">
        <f>10+10+10+10+10+10</f>
        <v>60</v>
      </c>
      <c r="U7" s="66" t="s">
        <v>2404</v>
      </c>
      <c r="V7" s="108"/>
      <c r="W7" s="109">
        <f>1+1+1</f>
        <v>3</v>
      </c>
      <c r="X7" s="109"/>
      <c r="Y7" s="109">
        <f>1+1</f>
        <v>2</v>
      </c>
      <c r="Z7" s="110"/>
      <c r="AA7" s="67">
        <f t="shared" si="0"/>
        <v>65</v>
      </c>
    </row>
    <row r="8" spans="1:28" ht="30" customHeight="1">
      <c r="D8" t="s">
        <v>1657</v>
      </c>
      <c r="E8">
        <v>22</v>
      </c>
      <c r="G8" t="s">
        <v>2049</v>
      </c>
      <c r="H8">
        <v>8</v>
      </c>
      <c r="J8" t="s">
        <v>2090</v>
      </c>
      <c r="K8">
        <v>85</v>
      </c>
      <c r="M8" t="s">
        <v>2134</v>
      </c>
      <c r="N8">
        <v>38</v>
      </c>
      <c r="P8" s="68" t="s">
        <v>2393</v>
      </c>
      <c r="Q8" s="69">
        <v>5713</v>
      </c>
      <c r="R8" s="64">
        <f>42</f>
        <v>42</v>
      </c>
      <c r="S8" s="106" t="s">
        <v>2402</v>
      </c>
      <c r="T8" s="64"/>
      <c r="U8" s="66"/>
      <c r="V8" s="108"/>
      <c r="W8" s="109"/>
      <c r="X8" s="109"/>
      <c r="Y8" s="109"/>
      <c r="Z8" s="110"/>
      <c r="AA8" s="67">
        <f t="shared" si="0"/>
        <v>5755</v>
      </c>
    </row>
    <row r="9" spans="1:28" ht="25">
      <c r="D9" t="s">
        <v>1658</v>
      </c>
      <c r="E9">
        <v>24</v>
      </c>
      <c r="G9" t="s">
        <v>2050</v>
      </c>
      <c r="H9">
        <v>10</v>
      </c>
      <c r="J9" t="s">
        <v>2091</v>
      </c>
      <c r="K9">
        <v>38</v>
      </c>
      <c r="M9" t="s">
        <v>2135</v>
      </c>
      <c r="N9">
        <v>21</v>
      </c>
      <c r="P9" s="68" t="s">
        <v>2394</v>
      </c>
      <c r="Q9" s="69">
        <v>1687</v>
      </c>
      <c r="R9" s="64">
        <f>43+43+43+42</f>
        <v>171</v>
      </c>
      <c r="S9" s="107" t="s">
        <v>2401</v>
      </c>
      <c r="T9" s="64"/>
      <c r="U9" s="66"/>
      <c r="V9" s="108"/>
      <c r="W9" s="109"/>
      <c r="X9" s="109"/>
      <c r="Y9" s="109"/>
      <c r="Z9" s="110"/>
      <c r="AA9" s="67">
        <f t="shared" si="0"/>
        <v>1858</v>
      </c>
    </row>
    <row r="10" spans="1:28" ht="25.5" customHeight="1">
      <c r="D10" t="s">
        <v>1659</v>
      </c>
      <c r="E10">
        <v>18</v>
      </c>
      <c r="G10" t="s">
        <v>2051</v>
      </c>
      <c r="H10">
        <v>8</v>
      </c>
      <c r="J10" t="s">
        <v>2092</v>
      </c>
      <c r="K10">
        <v>22</v>
      </c>
      <c r="M10" t="s">
        <v>2136</v>
      </c>
      <c r="N10">
        <v>21</v>
      </c>
      <c r="P10" s="68" t="s">
        <v>2395</v>
      </c>
      <c r="Q10" s="69">
        <v>6438</v>
      </c>
      <c r="R10" s="64">
        <f>43+43+43+43+43+43+42+42+42+42+42+42</f>
        <v>510</v>
      </c>
      <c r="S10" s="101" t="s">
        <v>2403</v>
      </c>
      <c r="T10" s="64"/>
      <c r="U10" s="66"/>
      <c r="V10" s="111"/>
      <c r="W10" s="109"/>
      <c r="X10" s="109"/>
      <c r="Y10" s="109"/>
      <c r="Z10" s="110"/>
      <c r="AA10" s="67">
        <f t="shared" si="0"/>
        <v>6948</v>
      </c>
    </row>
    <row r="11" spans="1:28" ht="25.5" customHeight="1">
      <c r="D11" t="s">
        <v>2267</v>
      </c>
      <c r="E11">
        <v>10</v>
      </c>
      <c r="G11" t="s">
        <v>2052</v>
      </c>
      <c r="H11">
        <v>10</v>
      </c>
      <c r="J11" t="s">
        <v>2093</v>
      </c>
      <c r="K11">
        <v>46</v>
      </c>
      <c r="M11" t="s">
        <v>2137</v>
      </c>
      <c r="N11">
        <v>63</v>
      </c>
      <c r="P11" s="68" t="s">
        <v>2479</v>
      </c>
      <c r="Q11" s="69"/>
      <c r="R11" s="64"/>
      <c r="S11" s="102"/>
      <c r="T11" s="64"/>
      <c r="U11" s="66"/>
      <c r="V11" s="112"/>
      <c r="W11" s="109"/>
      <c r="X11" s="109">
        <f>1*66</f>
        <v>66</v>
      </c>
      <c r="Y11" s="109"/>
      <c r="Z11" s="110">
        <f>2*7</f>
        <v>14</v>
      </c>
      <c r="AA11" s="67">
        <f t="shared" si="0"/>
        <v>80</v>
      </c>
      <c r="AB11" s="114" t="s">
        <v>2474</v>
      </c>
    </row>
    <row r="12" spans="1:28" ht="25.5" customHeight="1">
      <c r="D12" t="s">
        <v>1784</v>
      </c>
      <c r="E12">
        <v>16</v>
      </c>
      <c r="G12" t="s">
        <v>2053</v>
      </c>
      <c r="H12">
        <v>8</v>
      </c>
      <c r="J12" t="s">
        <v>2094</v>
      </c>
      <c r="K12">
        <v>13</v>
      </c>
      <c r="M12" t="s">
        <v>2138</v>
      </c>
      <c r="N12">
        <v>63</v>
      </c>
      <c r="P12" s="68" t="s">
        <v>2470</v>
      </c>
      <c r="Q12" s="69"/>
      <c r="R12" s="64"/>
      <c r="S12" s="102"/>
      <c r="T12" s="64"/>
      <c r="U12" s="66"/>
      <c r="V12" s="112">
        <v>3</v>
      </c>
      <c r="W12" s="109">
        <v>2</v>
      </c>
      <c r="X12" s="109"/>
      <c r="Y12" s="109"/>
      <c r="Z12" s="110"/>
      <c r="AA12" s="67">
        <f t="shared" ref="AA12" si="1">SUM(Q12:Z12)</f>
        <v>5</v>
      </c>
      <c r="AB12" s="114" t="s">
        <v>2474</v>
      </c>
    </row>
    <row r="13" spans="1:28" ht="25.5" customHeight="1">
      <c r="D13" t="s">
        <v>1785</v>
      </c>
      <c r="E13">
        <v>21</v>
      </c>
      <c r="G13" t="s">
        <v>2054</v>
      </c>
      <c r="H13">
        <v>8</v>
      </c>
      <c r="J13" t="s">
        <v>2095</v>
      </c>
      <c r="K13">
        <v>21</v>
      </c>
      <c r="M13" t="s">
        <v>2139</v>
      </c>
      <c r="N13">
        <v>46</v>
      </c>
      <c r="P13" s="68" t="s">
        <v>2481</v>
      </c>
      <c r="Q13" s="69"/>
      <c r="R13" s="64"/>
      <c r="S13" s="102"/>
      <c r="T13" s="64"/>
      <c r="U13" s="66"/>
      <c r="V13" s="112"/>
      <c r="W13" s="109"/>
      <c r="X13" s="109"/>
      <c r="Y13" s="109">
        <v>2</v>
      </c>
      <c r="Z13" s="110"/>
      <c r="AA13" s="67">
        <f t="shared" ref="AA13:AA18" si="2">SUM(Q13:Z13)</f>
        <v>2</v>
      </c>
      <c r="AB13" s="114" t="s">
        <v>2475</v>
      </c>
    </row>
    <row r="14" spans="1:28" ht="25.5" customHeight="1">
      <c r="D14" t="s">
        <v>1786</v>
      </c>
      <c r="E14">
        <v>19</v>
      </c>
      <c r="G14" t="s">
        <v>2055</v>
      </c>
      <c r="H14">
        <v>10</v>
      </c>
      <c r="J14" t="s">
        <v>2096</v>
      </c>
      <c r="K14">
        <v>38</v>
      </c>
      <c r="M14" t="s">
        <v>2140</v>
      </c>
      <c r="N14">
        <v>46</v>
      </c>
      <c r="P14" s="68" t="s">
        <v>2472</v>
      </c>
      <c r="Q14" s="69"/>
      <c r="R14" s="64"/>
      <c r="S14" s="102"/>
      <c r="T14" s="64"/>
      <c r="U14" s="66"/>
      <c r="V14" s="113"/>
      <c r="W14" s="109">
        <v>3</v>
      </c>
      <c r="X14" s="109"/>
      <c r="Y14" s="109"/>
      <c r="Z14" s="110"/>
      <c r="AA14" s="67">
        <f t="shared" si="2"/>
        <v>3</v>
      </c>
      <c r="AB14" s="114" t="s">
        <v>2475</v>
      </c>
    </row>
    <row r="15" spans="1:28" ht="25.5" customHeight="1">
      <c r="D15" t="s">
        <v>1787</v>
      </c>
      <c r="E15">
        <v>17</v>
      </c>
      <c r="G15" t="s">
        <v>2056</v>
      </c>
      <c r="H15">
        <v>8</v>
      </c>
      <c r="J15" t="s">
        <v>2097</v>
      </c>
      <c r="K15">
        <v>47</v>
      </c>
      <c r="M15" t="s">
        <v>2141</v>
      </c>
      <c r="N15">
        <v>71</v>
      </c>
      <c r="P15" s="68" t="s">
        <v>2480</v>
      </c>
      <c r="Q15" s="69"/>
      <c r="R15" s="64"/>
      <c r="S15" s="102"/>
      <c r="T15" s="64"/>
      <c r="U15" s="66"/>
      <c r="V15" s="113"/>
      <c r="W15" s="109"/>
      <c r="X15" s="109"/>
      <c r="Y15" s="109">
        <v>2</v>
      </c>
      <c r="Z15" s="110"/>
      <c r="AA15" s="67">
        <f t="shared" si="2"/>
        <v>2</v>
      </c>
      <c r="AB15" s="114" t="s">
        <v>2476</v>
      </c>
    </row>
    <row r="16" spans="1:28" ht="25.5" customHeight="1">
      <c r="D16" t="s">
        <v>1788</v>
      </c>
      <c r="E16">
        <v>17</v>
      </c>
      <c r="G16" t="s">
        <v>2057</v>
      </c>
      <c r="H16">
        <v>8</v>
      </c>
      <c r="J16" t="s">
        <v>2098</v>
      </c>
      <c r="K16">
        <v>63</v>
      </c>
      <c r="M16" t="s">
        <v>2142</v>
      </c>
      <c r="N16">
        <v>71</v>
      </c>
      <c r="P16" s="68" t="s">
        <v>2478</v>
      </c>
      <c r="Q16" s="69"/>
      <c r="R16" s="64"/>
      <c r="S16" s="102"/>
      <c r="T16" s="64"/>
      <c r="U16" s="66"/>
      <c r="V16" s="112"/>
      <c r="W16" s="109"/>
      <c r="X16" s="109">
        <f>1*66</f>
        <v>66</v>
      </c>
      <c r="Y16" s="109"/>
      <c r="Z16" s="110"/>
      <c r="AA16" s="67">
        <f t="shared" si="2"/>
        <v>66</v>
      </c>
      <c r="AB16" s="114" t="s">
        <v>2476</v>
      </c>
    </row>
    <row r="17" spans="4:28" ht="25.5" customHeight="1">
      <c r="D17" t="s">
        <v>1789</v>
      </c>
      <c r="E17">
        <v>15</v>
      </c>
      <c r="G17" t="s">
        <v>2058</v>
      </c>
      <c r="H17">
        <v>10</v>
      </c>
      <c r="J17" t="s">
        <v>2099</v>
      </c>
      <c r="K17">
        <v>71</v>
      </c>
      <c r="M17" t="s">
        <v>2143</v>
      </c>
      <c r="N17">
        <v>85</v>
      </c>
      <c r="P17" s="68" t="s">
        <v>2471</v>
      </c>
      <c r="Q17" s="69"/>
      <c r="R17" s="64"/>
      <c r="S17" s="102"/>
      <c r="T17" s="64"/>
      <c r="U17" s="66"/>
      <c r="V17" s="113">
        <v>3</v>
      </c>
      <c r="W17" s="109">
        <v>2</v>
      </c>
      <c r="X17" s="109"/>
      <c r="Y17" s="109">
        <v>2</v>
      </c>
      <c r="Z17" s="110">
        <f>1*7</f>
        <v>7</v>
      </c>
      <c r="AA17" s="67">
        <f t="shared" si="2"/>
        <v>14</v>
      </c>
      <c r="AB17" s="114" t="s">
        <v>2476</v>
      </c>
    </row>
    <row r="18" spans="4:28" ht="25.5" customHeight="1">
      <c r="D18" t="s">
        <v>4</v>
      </c>
      <c r="E18">
        <v>233</v>
      </c>
      <c r="G18" t="s">
        <v>2059</v>
      </c>
      <c r="H18">
        <v>8</v>
      </c>
      <c r="J18" t="s">
        <v>2100</v>
      </c>
      <c r="K18">
        <v>85</v>
      </c>
      <c r="M18" t="s">
        <v>2144</v>
      </c>
      <c r="N18">
        <v>85</v>
      </c>
      <c r="P18" s="68" t="s">
        <v>2473</v>
      </c>
      <c r="Q18" s="69"/>
      <c r="R18" s="64"/>
      <c r="S18" s="102"/>
      <c r="T18" s="64"/>
      <c r="U18" s="66"/>
      <c r="V18" s="113"/>
      <c r="W18" s="109">
        <v>3</v>
      </c>
      <c r="X18" s="109"/>
      <c r="Y18" s="109">
        <v>2</v>
      </c>
      <c r="Z18" s="110"/>
      <c r="AA18" s="67">
        <f t="shared" si="2"/>
        <v>5</v>
      </c>
      <c r="AB18" s="114" t="s">
        <v>2476</v>
      </c>
    </row>
    <row r="19" spans="4:28" ht="25.5" customHeight="1">
      <c r="G19" t="s">
        <v>2060</v>
      </c>
      <c r="H19">
        <v>8</v>
      </c>
      <c r="J19" t="s">
        <v>2101</v>
      </c>
      <c r="K19">
        <v>13</v>
      </c>
      <c r="M19" t="s">
        <v>2145</v>
      </c>
      <c r="N19">
        <v>13</v>
      </c>
      <c r="P19" s="68" t="s">
        <v>2485</v>
      </c>
      <c r="Q19" s="69"/>
      <c r="R19" s="64"/>
      <c r="S19" s="102"/>
      <c r="T19" s="64"/>
      <c r="U19" s="66"/>
      <c r="V19" s="113"/>
      <c r="W19" s="109"/>
      <c r="X19" s="109"/>
      <c r="Y19" s="109"/>
      <c r="Z19" s="110">
        <f>2*7</f>
        <v>14</v>
      </c>
      <c r="AA19" s="67">
        <f t="shared" ref="AA19" si="3">SUM(Q19:Z19)</f>
        <v>14</v>
      </c>
      <c r="AB19" s="114" t="s">
        <v>2476</v>
      </c>
    </row>
    <row r="20" spans="4:28" ht="25.5" customHeight="1">
      <c r="G20" t="s">
        <v>2061</v>
      </c>
      <c r="H20">
        <v>10</v>
      </c>
      <c r="J20" t="s">
        <v>2102</v>
      </c>
      <c r="K20">
        <v>21</v>
      </c>
      <c r="M20" t="s">
        <v>2146</v>
      </c>
      <c r="N20">
        <v>13</v>
      </c>
      <c r="P20" s="68" t="s">
        <v>2482</v>
      </c>
      <c r="Q20" s="69"/>
      <c r="R20" s="64"/>
      <c r="S20" s="102"/>
      <c r="T20" s="64"/>
      <c r="U20" s="66"/>
      <c r="V20" s="113"/>
      <c r="W20" s="109"/>
      <c r="X20" s="109"/>
      <c r="Y20" s="109">
        <v>2</v>
      </c>
      <c r="Z20" s="110">
        <f>1*7</f>
        <v>7</v>
      </c>
      <c r="AA20" s="67">
        <f t="shared" ref="AA20:AA22" si="4">SUM(Q20:Z20)</f>
        <v>9</v>
      </c>
      <c r="AB20" s="114" t="s">
        <v>2476</v>
      </c>
    </row>
    <row r="21" spans="4:28" ht="25.5" customHeight="1">
      <c r="G21" t="s">
        <v>2062</v>
      </c>
      <c r="H21">
        <v>8</v>
      </c>
      <c r="J21" t="s">
        <v>2103</v>
      </c>
      <c r="K21">
        <v>46</v>
      </c>
      <c r="M21" t="s">
        <v>2147</v>
      </c>
      <c r="N21">
        <v>21</v>
      </c>
      <c r="P21" s="68" t="s">
        <v>2483</v>
      </c>
      <c r="Q21" s="69"/>
      <c r="R21" s="64"/>
      <c r="S21" s="102"/>
      <c r="T21" s="64"/>
      <c r="U21" s="66"/>
      <c r="V21" s="113"/>
      <c r="W21" s="109"/>
      <c r="X21" s="109"/>
      <c r="Y21" s="109">
        <v>2</v>
      </c>
      <c r="Z21" s="110"/>
      <c r="AA21" s="67">
        <f t="shared" si="4"/>
        <v>2</v>
      </c>
      <c r="AB21" s="114" t="s">
        <v>2476</v>
      </c>
    </row>
    <row r="22" spans="4:28" ht="25.5" customHeight="1">
      <c r="G22" t="s">
        <v>2063</v>
      </c>
      <c r="H22">
        <v>8</v>
      </c>
      <c r="J22" t="s">
        <v>2104</v>
      </c>
      <c r="K22">
        <v>39</v>
      </c>
      <c r="M22" t="s">
        <v>2148</v>
      </c>
      <c r="N22">
        <v>21</v>
      </c>
      <c r="P22" s="68" t="s">
        <v>2489</v>
      </c>
      <c r="Q22" s="69"/>
      <c r="R22" s="64"/>
      <c r="S22" s="102"/>
      <c r="T22" s="64"/>
      <c r="U22" s="66"/>
      <c r="V22" s="113"/>
      <c r="W22" s="109"/>
      <c r="X22" s="109"/>
      <c r="Y22" s="109"/>
      <c r="Z22" s="110">
        <f>2*7</f>
        <v>14</v>
      </c>
      <c r="AA22" s="67">
        <f t="shared" si="4"/>
        <v>14</v>
      </c>
      <c r="AB22" s="114" t="s">
        <v>2476</v>
      </c>
    </row>
    <row r="23" spans="4:28" ht="25.5" customHeight="1">
      <c r="G23" t="s">
        <v>2064</v>
      </c>
      <c r="H23">
        <v>11</v>
      </c>
      <c r="J23" t="s">
        <v>2105</v>
      </c>
      <c r="K23">
        <v>71</v>
      </c>
      <c r="M23" t="s">
        <v>2149</v>
      </c>
      <c r="N23">
        <v>38</v>
      </c>
      <c r="P23" s="68" t="s">
        <v>2490</v>
      </c>
      <c r="Q23" s="69"/>
      <c r="R23" s="64"/>
      <c r="S23" s="102"/>
      <c r="T23" s="64"/>
      <c r="U23" s="66"/>
      <c r="V23" s="113"/>
      <c r="W23" s="109"/>
      <c r="X23" s="109"/>
      <c r="Y23" s="109">
        <v>2</v>
      </c>
      <c r="Z23" s="110">
        <f>1*7</f>
        <v>7</v>
      </c>
      <c r="AA23" s="67">
        <f t="shared" ref="AA23:AA24" si="5">SUM(Q23:Z23)</f>
        <v>9</v>
      </c>
      <c r="AB23" s="114" t="s">
        <v>2476</v>
      </c>
    </row>
    <row r="24" spans="4:28" ht="25.5" customHeight="1">
      <c r="G24" t="s">
        <v>2065</v>
      </c>
      <c r="H24">
        <v>8</v>
      </c>
      <c r="J24" t="s">
        <v>2106</v>
      </c>
      <c r="K24">
        <v>63</v>
      </c>
      <c r="M24" t="s">
        <v>2150</v>
      </c>
      <c r="N24">
        <v>38</v>
      </c>
      <c r="P24" s="68" t="s">
        <v>2491</v>
      </c>
      <c r="Q24" s="69"/>
      <c r="R24" s="64"/>
      <c r="S24" s="102"/>
      <c r="T24" s="64"/>
      <c r="U24" s="66"/>
      <c r="V24" s="113"/>
      <c r="W24" s="109"/>
      <c r="X24" s="109"/>
      <c r="Y24" s="109">
        <v>2</v>
      </c>
      <c r="Z24" s="110"/>
      <c r="AA24" s="67">
        <f t="shared" si="5"/>
        <v>2</v>
      </c>
      <c r="AB24" s="114" t="s">
        <v>2476</v>
      </c>
    </row>
    <row r="25" spans="4:28" ht="25.5" customHeight="1">
      <c r="G25" t="s">
        <v>2066</v>
      </c>
      <c r="H25">
        <v>11</v>
      </c>
      <c r="J25" t="s">
        <v>2107</v>
      </c>
      <c r="K25">
        <v>85</v>
      </c>
      <c r="M25" t="s">
        <v>2151</v>
      </c>
      <c r="N25">
        <v>46</v>
      </c>
      <c r="P25" s="68" t="s">
        <v>2486</v>
      </c>
      <c r="Q25" s="69"/>
      <c r="R25" s="64"/>
      <c r="S25" s="102"/>
      <c r="T25" s="64"/>
      <c r="U25" s="66"/>
      <c r="V25" s="113"/>
      <c r="W25" s="109"/>
      <c r="X25" s="109"/>
      <c r="Y25" s="109"/>
      <c r="Z25" s="110">
        <f>1*7</f>
        <v>7</v>
      </c>
      <c r="AA25" s="67">
        <f t="shared" ref="AA25" si="6">SUM(Q25:Z25)</f>
        <v>7</v>
      </c>
      <c r="AB25" s="114" t="s">
        <v>2476</v>
      </c>
    </row>
    <row r="26" spans="4:28" ht="25.5" customHeight="1">
      <c r="G26" t="s">
        <v>2067</v>
      </c>
      <c r="H26">
        <v>8</v>
      </c>
      <c r="J26" t="s">
        <v>2108</v>
      </c>
      <c r="K26">
        <v>25</v>
      </c>
      <c r="M26" t="s">
        <v>2152</v>
      </c>
      <c r="N26">
        <v>46</v>
      </c>
      <c r="P26" s="68" t="s">
        <v>2487</v>
      </c>
      <c r="Q26" s="69"/>
      <c r="R26" s="64"/>
      <c r="S26" s="102"/>
      <c r="T26" s="64"/>
      <c r="U26" s="66"/>
      <c r="V26" s="113"/>
      <c r="W26" s="109"/>
      <c r="X26" s="109"/>
      <c r="Y26" s="109"/>
      <c r="Z26" s="110">
        <f>1*7</f>
        <v>7</v>
      </c>
      <c r="AA26" s="67">
        <f t="shared" ref="AA26" si="7">SUM(Q26:Z26)</f>
        <v>7</v>
      </c>
      <c r="AB26" s="114" t="s">
        <v>2476</v>
      </c>
    </row>
    <row r="27" spans="4:28">
      <c r="G27" t="s">
        <v>2068</v>
      </c>
      <c r="H27">
        <v>11</v>
      </c>
      <c r="J27" t="s">
        <v>2109</v>
      </c>
      <c r="K27">
        <v>19</v>
      </c>
      <c r="M27" t="s">
        <v>2153</v>
      </c>
      <c r="N27">
        <v>63</v>
      </c>
    </row>
    <row r="28" spans="4:28">
      <c r="G28" t="s">
        <v>2069</v>
      </c>
      <c r="H28">
        <v>8</v>
      </c>
      <c r="J28" t="s">
        <v>2110</v>
      </c>
      <c r="K28">
        <v>17</v>
      </c>
      <c r="M28" t="s">
        <v>2154</v>
      </c>
      <c r="N28">
        <v>63</v>
      </c>
    </row>
    <row r="29" spans="4:28">
      <c r="G29" t="s">
        <v>2070</v>
      </c>
      <c r="H29">
        <v>11</v>
      </c>
      <c r="J29" t="s">
        <v>2111</v>
      </c>
      <c r="K29">
        <v>15</v>
      </c>
      <c r="M29" t="s">
        <v>2155</v>
      </c>
      <c r="N29">
        <v>71</v>
      </c>
    </row>
    <row r="30" spans="4:28">
      <c r="G30" t="s">
        <v>2071</v>
      </c>
      <c r="H30">
        <v>8</v>
      </c>
      <c r="J30" t="s">
        <v>2112</v>
      </c>
      <c r="K30">
        <v>28</v>
      </c>
      <c r="M30" t="s">
        <v>2156</v>
      </c>
      <c r="N30">
        <v>71</v>
      </c>
    </row>
    <row r="31" spans="4:28">
      <c r="G31" t="s">
        <v>2072</v>
      </c>
      <c r="H31">
        <v>11</v>
      </c>
      <c r="J31" t="s">
        <v>2113</v>
      </c>
      <c r="K31">
        <v>27</v>
      </c>
      <c r="M31" t="s">
        <v>2157</v>
      </c>
      <c r="N31">
        <v>85</v>
      </c>
    </row>
    <row r="32" spans="4:28">
      <c r="G32" t="s">
        <v>1646</v>
      </c>
      <c r="H32">
        <v>8</v>
      </c>
      <c r="J32" t="s">
        <v>2114</v>
      </c>
      <c r="K32">
        <v>42</v>
      </c>
      <c r="M32" t="s">
        <v>2158</v>
      </c>
      <c r="N32">
        <v>85</v>
      </c>
    </row>
    <row r="33" spans="7:14">
      <c r="G33" t="s">
        <v>1641</v>
      </c>
      <c r="H33">
        <v>11</v>
      </c>
      <c r="J33" t="s">
        <v>2115</v>
      </c>
      <c r="K33">
        <v>45</v>
      </c>
      <c r="M33" t="s">
        <v>2159</v>
      </c>
      <c r="N33">
        <v>22</v>
      </c>
    </row>
    <row r="34" spans="7:14">
      <c r="G34" t="s">
        <v>1649</v>
      </c>
      <c r="H34">
        <v>8</v>
      </c>
      <c r="J34" t="s">
        <v>2116</v>
      </c>
      <c r="K34">
        <v>44</v>
      </c>
      <c r="M34" t="s">
        <v>2160</v>
      </c>
      <c r="N34">
        <v>22</v>
      </c>
    </row>
    <row r="35" spans="7:14">
      <c r="G35" t="s">
        <v>1650</v>
      </c>
      <c r="H35">
        <v>11</v>
      </c>
      <c r="J35" t="s">
        <v>2117</v>
      </c>
      <c r="K35">
        <v>6</v>
      </c>
      <c r="M35" t="s">
        <v>2161</v>
      </c>
      <c r="N35">
        <v>13</v>
      </c>
    </row>
    <row r="36" spans="7:14">
      <c r="G36" t="s">
        <v>2073</v>
      </c>
      <c r="H36">
        <v>10</v>
      </c>
      <c r="J36" t="s">
        <v>2118</v>
      </c>
      <c r="K36">
        <v>25</v>
      </c>
      <c r="M36" t="s">
        <v>2162</v>
      </c>
      <c r="N36">
        <v>13</v>
      </c>
    </row>
    <row r="37" spans="7:14">
      <c r="G37" t="s">
        <v>2074</v>
      </c>
      <c r="H37">
        <v>8</v>
      </c>
      <c r="J37" t="s">
        <v>2119</v>
      </c>
      <c r="K37">
        <v>9</v>
      </c>
      <c r="M37" t="s">
        <v>2163</v>
      </c>
      <c r="N37">
        <v>38</v>
      </c>
    </row>
    <row r="38" spans="7:14">
      <c r="G38" t="s">
        <v>2075</v>
      </c>
      <c r="H38">
        <v>10</v>
      </c>
      <c r="J38" t="s">
        <v>2120</v>
      </c>
      <c r="K38">
        <v>8</v>
      </c>
      <c r="M38" t="s">
        <v>2164</v>
      </c>
      <c r="N38">
        <v>38</v>
      </c>
    </row>
    <row r="39" spans="7:14">
      <c r="G39" t="s">
        <v>2076</v>
      </c>
      <c r="H39">
        <v>8</v>
      </c>
      <c r="J39" t="s">
        <v>2121</v>
      </c>
      <c r="K39">
        <v>33</v>
      </c>
      <c r="M39" t="s">
        <v>2165</v>
      </c>
      <c r="N39">
        <v>63</v>
      </c>
    </row>
    <row r="40" spans="7:14">
      <c r="G40" t="s">
        <v>2077</v>
      </c>
      <c r="H40">
        <v>10</v>
      </c>
      <c r="J40" t="s">
        <v>2122</v>
      </c>
      <c r="K40">
        <v>28</v>
      </c>
      <c r="M40" t="s">
        <v>2166</v>
      </c>
      <c r="N40">
        <v>63</v>
      </c>
    </row>
    <row r="41" spans="7:14">
      <c r="G41" t="s">
        <v>2078</v>
      </c>
      <c r="H41">
        <v>8</v>
      </c>
      <c r="J41" t="s">
        <v>2123</v>
      </c>
      <c r="K41">
        <v>27</v>
      </c>
      <c r="M41" t="s">
        <v>2167</v>
      </c>
      <c r="N41">
        <v>46</v>
      </c>
    </row>
    <row r="42" spans="7:14">
      <c r="G42" t="s">
        <v>2079</v>
      </c>
      <c r="H42">
        <v>10</v>
      </c>
      <c r="J42" t="s">
        <v>2124</v>
      </c>
      <c r="K42">
        <v>40</v>
      </c>
      <c r="M42" t="s">
        <v>2168</v>
      </c>
      <c r="N42">
        <v>46</v>
      </c>
    </row>
    <row r="43" spans="7:14">
      <c r="G43" t="s">
        <v>2080</v>
      </c>
      <c r="H43">
        <v>8</v>
      </c>
      <c r="J43" t="s">
        <v>2125</v>
      </c>
      <c r="K43">
        <v>39</v>
      </c>
      <c r="M43" t="s">
        <v>2169</v>
      </c>
      <c r="N43">
        <v>85</v>
      </c>
    </row>
    <row r="44" spans="7:14">
      <c r="G44" t="s">
        <v>2081</v>
      </c>
      <c r="H44">
        <v>10</v>
      </c>
      <c r="J44" t="s">
        <v>2126</v>
      </c>
      <c r="K44">
        <v>57</v>
      </c>
      <c r="M44" t="s">
        <v>2170</v>
      </c>
      <c r="N44">
        <v>85</v>
      </c>
    </row>
    <row r="45" spans="7:14">
      <c r="G45" t="s">
        <v>2082</v>
      </c>
      <c r="H45">
        <v>8</v>
      </c>
      <c r="J45" t="s">
        <v>2127</v>
      </c>
      <c r="K45">
        <v>56</v>
      </c>
      <c r="M45" t="s">
        <v>2171</v>
      </c>
      <c r="N45">
        <v>71</v>
      </c>
    </row>
    <row r="46" spans="7:14">
      <c r="G46" t="s">
        <v>1647</v>
      </c>
      <c r="H46">
        <v>10</v>
      </c>
      <c r="J46" t="s">
        <v>2128</v>
      </c>
      <c r="K46">
        <v>49</v>
      </c>
      <c r="M46" t="s">
        <v>2172</v>
      </c>
      <c r="N46">
        <v>71</v>
      </c>
    </row>
    <row r="47" spans="7:14">
      <c r="G47" t="s">
        <v>1648</v>
      </c>
      <c r="H47">
        <v>8</v>
      </c>
      <c r="J47" t="s">
        <v>2129</v>
      </c>
      <c r="K47">
        <v>7</v>
      </c>
      <c r="M47" t="s">
        <v>2173</v>
      </c>
      <c r="N47">
        <v>13</v>
      </c>
    </row>
    <row r="48" spans="7:14">
      <c r="G48" t="s">
        <v>1651</v>
      </c>
      <c r="H48">
        <v>10</v>
      </c>
      <c r="J48" t="s">
        <v>2130</v>
      </c>
      <c r="K48">
        <v>7</v>
      </c>
      <c r="M48" t="s">
        <v>2174</v>
      </c>
      <c r="N48">
        <v>13</v>
      </c>
    </row>
    <row r="49" spans="7:14">
      <c r="G49" t="s">
        <v>1652</v>
      </c>
      <c r="H49">
        <v>8</v>
      </c>
      <c r="J49" t="s">
        <v>2387</v>
      </c>
      <c r="K49">
        <v>10</v>
      </c>
      <c r="M49" t="s">
        <v>2175</v>
      </c>
      <c r="N49">
        <v>21</v>
      </c>
    </row>
    <row r="50" spans="7:14">
      <c r="G50" t="s">
        <v>2083</v>
      </c>
      <c r="H50">
        <v>10</v>
      </c>
      <c r="J50" t="s">
        <v>2388</v>
      </c>
      <c r="K50">
        <v>10</v>
      </c>
      <c r="M50" t="s">
        <v>2176</v>
      </c>
      <c r="N50">
        <v>21</v>
      </c>
    </row>
    <row r="51" spans="7:14">
      <c r="G51" t="s">
        <v>2084</v>
      </c>
      <c r="H51">
        <v>23</v>
      </c>
      <c r="J51" t="s">
        <v>4</v>
      </c>
      <c r="K51">
        <v>1687</v>
      </c>
      <c r="M51" t="s">
        <v>2177</v>
      </c>
      <c r="N51">
        <v>38</v>
      </c>
    </row>
    <row r="52" spans="7:14">
      <c r="G52" t="s">
        <v>2085</v>
      </c>
      <c r="H52">
        <v>6</v>
      </c>
      <c r="M52" t="s">
        <v>2178</v>
      </c>
      <c r="N52">
        <v>38</v>
      </c>
    </row>
    <row r="53" spans="7:14">
      <c r="G53" t="s">
        <v>2086</v>
      </c>
      <c r="H53">
        <v>8</v>
      </c>
      <c r="M53" t="s">
        <v>2179</v>
      </c>
      <c r="N53">
        <v>47</v>
      </c>
    </row>
    <row r="54" spans="7:14">
      <c r="G54" t="s">
        <v>2268</v>
      </c>
      <c r="H54">
        <v>38</v>
      </c>
      <c r="M54" t="s">
        <v>2180</v>
      </c>
      <c r="N54">
        <v>47</v>
      </c>
    </row>
    <row r="55" spans="7:14">
      <c r="G55" t="s">
        <v>2269</v>
      </c>
      <c r="H55">
        <v>13</v>
      </c>
      <c r="M55" t="s">
        <v>2181</v>
      </c>
      <c r="N55">
        <v>63</v>
      </c>
    </row>
    <row r="56" spans="7:14">
      <c r="G56" t="s">
        <v>2270</v>
      </c>
      <c r="H56">
        <v>21</v>
      </c>
      <c r="M56" t="s">
        <v>2182</v>
      </c>
      <c r="N56">
        <v>63</v>
      </c>
    </row>
    <row r="57" spans="7:14">
      <c r="G57" t="s">
        <v>2271</v>
      </c>
      <c r="H57">
        <v>46</v>
      </c>
      <c r="M57" t="s">
        <v>2183</v>
      </c>
      <c r="N57">
        <v>71</v>
      </c>
    </row>
    <row r="58" spans="7:14">
      <c r="G58" t="s">
        <v>2272</v>
      </c>
      <c r="H58">
        <v>63</v>
      </c>
      <c r="M58" t="s">
        <v>2184</v>
      </c>
      <c r="N58">
        <v>71</v>
      </c>
    </row>
    <row r="59" spans="7:14">
      <c r="G59" t="s">
        <v>2273</v>
      </c>
      <c r="H59">
        <v>85</v>
      </c>
      <c r="M59" t="s">
        <v>2185</v>
      </c>
      <c r="N59">
        <v>85</v>
      </c>
    </row>
    <row r="60" spans="7:14">
      <c r="G60" t="s">
        <v>2274</v>
      </c>
      <c r="H60">
        <v>71</v>
      </c>
      <c r="M60" t="s">
        <v>2186</v>
      </c>
      <c r="N60">
        <v>85</v>
      </c>
    </row>
    <row r="61" spans="7:14">
      <c r="G61" t="s">
        <v>2275</v>
      </c>
      <c r="H61">
        <v>13</v>
      </c>
      <c r="M61" t="s">
        <v>2187</v>
      </c>
      <c r="N61">
        <v>4</v>
      </c>
    </row>
    <row r="62" spans="7:14">
      <c r="G62" t="s">
        <v>2276</v>
      </c>
      <c r="H62">
        <v>21</v>
      </c>
      <c r="M62" t="s">
        <v>2188</v>
      </c>
      <c r="N62">
        <v>13</v>
      </c>
    </row>
    <row r="63" spans="7:14">
      <c r="G63" t="s">
        <v>2277</v>
      </c>
      <c r="H63">
        <v>38</v>
      </c>
      <c r="M63" t="s">
        <v>2189</v>
      </c>
      <c r="N63">
        <v>13</v>
      </c>
    </row>
    <row r="64" spans="7:14">
      <c r="G64" t="s">
        <v>2278</v>
      </c>
      <c r="H64">
        <v>46</v>
      </c>
      <c r="M64" t="s">
        <v>2190</v>
      </c>
      <c r="N64">
        <v>38</v>
      </c>
    </row>
    <row r="65" spans="7:14">
      <c r="G65" t="s">
        <v>2279</v>
      </c>
      <c r="H65">
        <v>63</v>
      </c>
      <c r="M65" t="s">
        <v>2191</v>
      </c>
      <c r="N65">
        <v>38</v>
      </c>
    </row>
    <row r="66" spans="7:14">
      <c r="G66" t="s">
        <v>2280</v>
      </c>
      <c r="H66">
        <v>71</v>
      </c>
      <c r="M66" t="s">
        <v>2192</v>
      </c>
      <c r="N66">
        <v>21</v>
      </c>
    </row>
    <row r="67" spans="7:14">
      <c r="G67" t="s">
        <v>2281</v>
      </c>
      <c r="H67">
        <v>85</v>
      </c>
      <c r="M67" t="s">
        <v>2193</v>
      </c>
      <c r="N67">
        <v>21</v>
      </c>
    </row>
    <row r="68" spans="7:14">
      <c r="G68" t="s">
        <v>2282</v>
      </c>
      <c r="H68">
        <v>22</v>
      </c>
      <c r="M68" t="s">
        <v>2194</v>
      </c>
      <c r="N68">
        <v>63</v>
      </c>
    </row>
    <row r="69" spans="7:14">
      <c r="G69" t="s">
        <v>2283</v>
      </c>
      <c r="H69">
        <v>13</v>
      </c>
      <c r="M69" t="s">
        <v>2195</v>
      </c>
      <c r="N69">
        <v>63</v>
      </c>
    </row>
    <row r="70" spans="7:14">
      <c r="G70" t="s">
        <v>2284</v>
      </c>
      <c r="H70">
        <v>46</v>
      </c>
      <c r="M70" t="s">
        <v>2196</v>
      </c>
      <c r="N70">
        <v>46</v>
      </c>
    </row>
    <row r="71" spans="7:14">
      <c r="G71" t="s">
        <v>2285</v>
      </c>
      <c r="H71">
        <v>38</v>
      </c>
      <c r="M71" t="s">
        <v>2197</v>
      </c>
      <c r="N71">
        <v>46</v>
      </c>
    </row>
    <row r="72" spans="7:14">
      <c r="G72" t="s">
        <v>2286</v>
      </c>
      <c r="H72">
        <v>63</v>
      </c>
      <c r="M72" t="s">
        <v>2198</v>
      </c>
      <c r="N72">
        <v>85</v>
      </c>
    </row>
    <row r="73" spans="7:14">
      <c r="G73" t="s">
        <v>2287</v>
      </c>
      <c r="H73">
        <v>85</v>
      </c>
      <c r="M73" t="s">
        <v>2199</v>
      </c>
      <c r="N73">
        <v>85</v>
      </c>
    </row>
    <row r="74" spans="7:14">
      <c r="G74" t="s">
        <v>2288</v>
      </c>
      <c r="H74">
        <v>71</v>
      </c>
      <c r="M74" t="s">
        <v>2200</v>
      </c>
      <c r="N74">
        <v>71</v>
      </c>
    </row>
    <row r="75" spans="7:14">
      <c r="G75" t="s">
        <v>2289</v>
      </c>
      <c r="H75">
        <v>13</v>
      </c>
      <c r="M75" t="s">
        <v>2201</v>
      </c>
      <c r="N75">
        <v>71</v>
      </c>
    </row>
    <row r="76" spans="7:14">
      <c r="G76" t="s">
        <v>2290</v>
      </c>
      <c r="H76">
        <v>21</v>
      </c>
      <c r="M76" t="s">
        <v>2202</v>
      </c>
      <c r="N76">
        <v>13</v>
      </c>
    </row>
    <row r="77" spans="7:14">
      <c r="G77" t="s">
        <v>2291</v>
      </c>
      <c r="H77">
        <v>38</v>
      </c>
      <c r="M77" t="s">
        <v>2203</v>
      </c>
      <c r="N77">
        <v>13</v>
      </c>
    </row>
    <row r="78" spans="7:14">
      <c r="G78" t="s">
        <v>2292</v>
      </c>
      <c r="H78">
        <v>47</v>
      </c>
      <c r="M78" t="s">
        <v>2204</v>
      </c>
      <c r="N78">
        <v>21</v>
      </c>
    </row>
    <row r="79" spans="7:14">
      <c r="G79" t="s">
        <v>2293</v>
      </c>
      <c r="H79">
        <v>63</v>
      </c>
      <c r="M79" t="s">
        <v>2205</v>
      </c>
      <c r="N79">
        <v>21</v>
      </c>
    </row>
    <row r="80" spans="7:14">
      <c r="G80" t="s">
        <v>2294</v>
      </c>
      <c r="H80">
        <v>71</v>
      </c>
      <c r="M80" t="s">
        <v>2206</v>
      </c>
      <c r="N80">
        <v>38</v>
      </c>
    </row>
    <row r="81" spans="7:14">
      <c r="G81" t="s">
        <v>2295</v>
      </c>
      <c r="H81">
        <v>85</v>
      </c>
      <c r="M81" t="s">
        <v>2207</v>
      </c>
      <c r="N81">
        <v>38</v>
      </c>
    </row>
    <row r="82" spans="7:14">
      <c r="G82" t="s">
        <v>2296</v>
      </c>
      <c r="H82">
        <v>4</v>
      </c>
      <c r="M82" t="s">
        <v>2208</v>
      </c>
      <c r="N82">
        <v>46</v>
      </c>
    </row>
    <row r="83" spans="7:14">
      <c r="G83" t="s">
        <v>2297</v>
      </c>
      <c r="H83">
        <v>13</v>
      </c>
      <c r="M83" t="s">
        <v>2209</v>
      </c>
      <c r="N83">
        <v>46</v>
      </c>
    </row>
    <row r="84" spans="7:14">
      <c r="G84" t="s">
        <v>2298</v>
      </c>
      <c r="H84">
        <v>38</v>
      </c>
      <c r="M84" t="s">
        <v>2210</v>
      </c>
      <c r="N84">
        <v>63</v>
      </c>
    </row>
    <row r="85" spans="7:14">
      <c r="G85" t="s">
        <v>2299</v>
      </c>
      <c r="H85">
        <v>21</v>
      </c>
      <c r="M85" t="s">
        <v>2211</v>
      </c>
      <c r="N85">
        <v>63</v>
      </c>
    </row>
    <row r="86" spans="7:14">
      <c r="G86" t="s">
        <v>2300</v>
      </c>
      <c r="H86">
        <v>63</v>
      </c>
      <c r="M86" t="s">
        <v>2212</v>
      </c>
      <c r="N86">
        <v>71</v>
      </c>
    </row>
    <row r="87" spans="7:14">
      <c r="G87" t="s">
        <v>2301</v>
      </c>
      <c r="H87">
        <v>46</v>
      </c>
      <c r="M87" t="s">
        <v>2213</v>
      </c>
      <c r="N87">
        <v>71</v>
      </c>
    </row>
    <row r="88" spans="7:14">
      <c r="G88" t="s">
        <v>2302</v>
      </c>
      <c r="H88">
        <v>85</v>
      </c>
      <c r="M88" t="s">
        <v>2214</v>
      </c>
      <c r="N88">
        <v>85</v>
      </c>
    </row>
    <row r="89" spans="7:14">
      <c r="G89" t="s">
        <v>2303</v>
      </c>
      <c r="H89">
        <v>71</v>
      </c>
      <c r="M89" t="s">
        <v>2215</v>
      </c>
      <c r="N89">
        <v>85</v>
      </c>
    </row>
    <row r="90" spans="7:14">
      <c r="G90" t="s">
        <v>2304</v>
      </c>
      <c r="H90">
        <v>13</v>
      </c>
      <c r="M90" t="s">
        <v>2216</v>
      </c>
      <c r="N90">
        <v>13</v>
      </c>
    </row>
    <row r="91" spans="7:14">
      <c r="G91" t="s">
        <v>2305</v>
      </c>
      <c r="H91">
        <v>21</v>
      </c>
      <c r="M91" t="s">
        <v>2217</v>
      </c>
      <c r="N91">
        <v>13</v>
      </c>
    </row>
    <row r="92" spans="7:14">
      <c r="G92" t="s">
        <v>2306</v>
      </c>
      <c r="H92">
        <v>38</v>
      </c>
      <c r="M92" t="s">
        <v>2218</v>
      </c>
      <c r="N92">
        <v>39</v>
      </c>
    </row>
    <row r="93" spans="7:14">
      <c r="G93" t="s">
        <v>2307</v>
      </c>
      <c r="H93">
        <v>46</v>
      </c>
      <c r="M93" t="s">
        <v>2219</v>
      </c>
      <c r="N93">
        <v>39</v>
      </c>
    </row>
    <row r="94" spans="7:14">
      <c r="G94" t="s">
        <v>2308</v>
      </c>
      <c r="H94">
        <v>63</v>
      </c>
      <c r="M94" t="s">
        <v>2220</v>
      </c>
      <c r="N94">
        <v>21</v>
      </c>
    </row>
    <row r="95" spans="7:14">
      <c r="G95" t="s">
        <v>2309</v>
      </c>
      <c r="H95">
        <v>71</v>
      </c>
      <c r="M95" t="s">
        <v>2221</v>
      </c>
      <c r="N95">
        <v>21</v>
      </c>
    </row>
    <row r="96" spans="7:14">
      <c r="G96" t="s">
        <v>2310</v>
      </c>
      <c r="H96">
        <v>85</v>
      </c>
      <c r="M96" t="s">
        <v>2222</v>
      </c>
      <c r="N96">
        <v>46</v>
      </c>
    </row>
    <row r="97" spans="7:14">
      <c r="G97" t="s">
        <v>2311</v>
      </c>
      <c r="H97">
        <v>13</v>
      </c>
      <c r="M97" t="s">
        <v>2223</v>
      </c>
      <c r="N97">
        <v>46</v>
      </c>
    </row>
    <row r="98" spans="7:14">
      <c r="G98" t="s">
        <v>2312</v>
      </c>
      <c r="H98">
        <v>21</v>
      </c>
      <c r="M98" t="s">
        <v>2224</v>
      </c>
      <c r="N98">
        <v>63</v>
      </c>
    </row>
    <row r="99" spans="7:14">
      <c r="G99" t="s">
        <v>2313</v>
      </c>
      <c r="H99">
        <v>46</v>
      </c>
      <c r="M99" t="s">
        <v>2225</v>
      </c>
      <c r="N99">
        <v>63</v>
      </c>
    </row>
    <row r="100" spans="7:14">
      <c r="G100" t="s">
        <v>2314</v>
      </c>
      <c r="H100">
        <v>39</v>
      </c>
      <c r="M100" t="s">
        <v>2226</v>
      </c>
      <c r="N100">
        <v>85</v>
      </c>
    </row>
    <row r="101" spans="7:14">
      <c r="G101" t="s">
        <v>2315</v>
      </c>
      <c r="H101">
        <v>71</v>
      </c>
      <c r="M101" t="s">
        <v>2227</v>
      </c>
      <c r="N101">
        <v>85</v>
      </c>
    </row>
    <row r="102" spans="7:14">
      <c r="G102" t="s">
        <v>2316</v>
      </c>
      <c r="H102">
        <v>63</v>
      </c>
      <c r="M102" t="s">
        <v>2228</v>
      </c>
      <c r="N102">
        <v>71</v>
      </c>
    </row>
    <row r="103" spans="7:14">
      <c r="G103" t="s">
        <v>2317</v>
      </c>
      <c r="H103">
        <v>85</v>
      </c>
      <c r="M103" t="s">
        <v>2229</v>
      </c>
      <c r="N103">
        <v>71</v>
      </c>
    </row>
    <row r="104" spans="7:14">
      <c r="G104" t="s">
        <v>2318</v>
      </c>
      <c r="H104">
        <v>13</v>
      </c>
      <c r="M104" t="s">
        <v>2230</v>
      </c>
      <c r="N104">
        <v>13</v>
      </c>
    </row>
    <row r="105" spans="7:14">
      <c r="G105" t="s">
        <v>2319</v>
      </c>
      <c r="H105">
        <v>21</v>
      </c>
      <c r="M105" t="s">
        <v>2231</v>
      </c>
      <c r="N105">
        <v>13</v>
      </c>
    </row>
    <row r="106" spans="7:14">
      <c r="G106" t="s">
        <v>2320</v>
      </c>
      <c r="H106">
        <v>38</v>
      </c>
      <c r="M106" t="s">
        <v>2232</v>
      </c>
      <c r="N106">
        <v>21</v>
      </c>
    </row>
    <row r="107" spans="7:14">
      <c r="G107" t="s">
        <v>2321</v>
      </c>
      <c r="H107">
        <v>46</v>
      </c>
      <c r="M107" t="s">
        <v>2233</v>
      </c>
      <c r="N107">
        <v>21</v>
      </c>
    </row>
    <row r="108" spans="7:14">
      <c r="G108" t="s">
        <v>2322</v>
      </c>
      <c r="H108">
        <v>63</v>
      </c>
      <c r="M108" t="s">
        <v>2234</v>
      </c>
      <c r="N108">
        <v>38</v>
      </c>
    </row>
    <row r="109" spans="7:14">
      <c r="G109" t="s">
        <v>2323</v>
      </c>
      <c r="H109">
        <v>71</v>
      </c>
      <c r="M109" t="s">
        <v>2235</v>
      </c>
      <c r="N109">
        <v>38</v>
      </c>
    </row>
    <row r="110" spans="7:14">
      <c r="G110" t="s">
        <v>2324</v>
      </c>
      <c r="H110">
        <v>85</v>
      </c>
      <c r="M110" t="s">
        <v>2236</v>
      </c>
      <c r="N110">
        <v>46</v>
      </c>
    </row>
    <row r="111" spans="7:14">
      <c r="G111" t="s">
        <v>2325</v>
      </c>
      <c r="H111">
        <v>4</v>
      </c>
      <c r="M111" t="s">
        <v>2237</v>
      </c>
      <c r="N111">
        <v>46</v>
      </c>
    </row>
    <row r="112" spans="7:14">
      <c r="G112" t="s">
        <v>2326</v>
      </c>
      <c r="H112">
        <v>30</v>
      </c>
      <c r="M112" t="s">
        <v>2238</v>
      </c>
      <c r="N112">
        <v>63</v>
      </c>
    </row>
    <row r="113" spans="7:14">
      <c r="G113" t="s">
        <v>2327</v>
      </c>
      <c r="H113">
        <v>10</v>
      </c>
      <c r="M113" t="s">
        <v>2239</v>
      </c>
      <c r="N113">
        <v>63</v>
      </c>
    </row>
    <row r="114" spans="7:14">
      <c r="G114" t="s">
        <v>2328</v>
      </c>
      <c r="H114">
        <v>24</v>
      </c>
      <c r="M114" t="s">
        <v>2240</v>
      </c>
      <c r="N114">
        <v>71</v>
      </c>
    </row>
    <row r="115" spans="7:14">
      <c r="G115" t="s">
        <v>2329</v>
      </c>
      <c r="H115">
        <v>25</v>
      </c>
      <c r="M115" t="s">
        <v>2241</v>
      </c>
      <c r="N115">
        <v>71</v>
      </c>
    </row>
    <row r="116" spans="7:14">
      <c r="G116" t="s">
        <v>2330</v>
      </c>
      <c r="H116">
        <v>42</v>
      </c>
      <c r="M116" t="s">
        <v>2242</v>
      </c>
      <c r="N116">
        <v>85</v>
      </c>
    </row>
    <row r="117" spans="7:14">
      <c r="G117" t="s">
        <v>2331</v>
      </c>
      <c r="H117">
        <v>15</v>
      </c>
      <c r="M117" t="s">
        <v>2243</v>
      </c>
      <c r="N117">
        <v>85</v>
      </c>
    </row>
    <row r="118" spans="7:14">
      <c r="G118" t="s">
        <v>2332</v>
      </c>
      <c r="H118">
        <v>22</v>
      </c>
      <c r="M118" t="s">
        <v>2244</v>
      </c>
      <c r="N118">
        <v>4</v>
      </c>
    </row>
    <row r="119" spans="7:14">
      <c r="G119" t="s">
        <v>2333</v>
      </c>
      <c r="H119">
        <v>41</v>
      </c>
      <c r="M119" t="s">
        <v>2245</v>
      </c>
      <c r="N119">
        <v>24</v>
      </c>
    </row>
    <row r="120" spans="7:14">
      <c r="G120" t="s">
        <v>2334</v>
      </c>
      <c r="H120">
        <v>15</v>
      </c>
      <c r="M120" t="s">
        <v>2246</v>
      </c>
      <c r="N120">
        <v>24</v>
      </c>
    </row>
    <row r="121" spans="7:14">
      <c r="G121" t="s">
        <v>2335</v>
      </c>
      <c r="H121">
        <v>22</v>
      </c>
      <c r="M121" t="s">
        <v>2247</v>
      </c>
      <c r="N121">
        <v>41</v>
      </c>
    </row>
    <row r="122" spans="7:14">
      <c r="G122" t="s">
        <v>2336</v>
      </c>
      <c r="H122">
        <v>16</v>
      </c>
      <c r="M122" t="s">
        <v>2248</v>
      </c>
      <c r="N122">
        <v>41</v>
      </c>
    </row>
    <row r="123" spans="7:14">
      <c r="G123" t="s">
        <v>2337</v>
      </c>
      <c r="H123">
        <v>26</v>
      </c>
      <c r="M123" t="s">
        <v>2249</v>
      </c>
      <c r="N123">
        <v>16</v>
      </c>
    </row>
    <row r="124" spans="7:14">
      <c r="G124" t="s">
        <v>2338</v>
      </c>
      <c r="H124">
        <v>43</v>
      </c>
      <c r="M124" t="s">
        <v>2250</v>
      </c>
      <c r="N124">
        <v>16</v>
      </c>
    </row>
    <row r="125" spans="7:14">
      <c r="G125" t="s">
        <v>2339</v>
      </c>
      <c r="H125">
        <v>24</v>
      </c>
      <c r="M125" t="s">
        <v>2251</v>
      </c>
      <c r="N125">
        <v>26</v>
      </c>
    </row>
    <row r="126" spans="7:14">
      <c r="G126" t="s">
        <v>2340</v>
      </c>
      <c r="H126">
        <v>23</v>
      </c>
      <c r="M126" t="s">
        <v>2252</v>
      </c>
      <c r="N126">
        <v>26</v>
      </c>
    </row>
    <row r="127" spans="7:14">
      <c r="G127" t="s">
        <v>2341</v>
      </c>
      <c r="H127">
        <v>48</v>
      </c>
      <c r="M127" t="s">
        <v>2253</v>
      </c>
      <c r="N127">
        <v>43</v>
      </c>
    </row>
    <row r="128" spans="7:14">
      <c r="G128" t="s">
        <v>2342</v>
      </c>
      <c r="H128">
        <v>6</v>
      </c>
      <c r="M128" t="s">
        <v>2254</v>
      </c>
      <c r="N128">
        <v>43</v>
      </c>
    </row>
    <row r="129" spans="7:14">
      <c r="G129" t="s">
        <v>2343</v>
      </c>
      <c r="H129">
        <v>16</v>
      </c>
      <c r="M129" t="s">
        <v>2255</v>
      </c>
      <c r="N129">
        <v>48</v>
      </c>
    </row>
    <row r="130" spans="7:14">
      <c r="G130" t="s">
        <v>2344</v>
      </c>
      <c r="H130">
        <v>11</v>
      </c>
      <c r="M130" t="s">
        <v>2256</v>
      </c>
      <c r="N130">
        <v>48</v>
      </c>
    </row>
    <row r="131" spans="7:14">
      <c r="G131" t="s">
        <v>2345</v>
      </c>
      <c r="H131">
        <v>33</v>
      </c>
      <c r="M131" t="s">
        <v>2257</v>
      </c>
      <c r="N131">
        <v>66</v>
      </c>
    </row>
    <row r="132" spans="7:14">
      <c r="G132" t="s">
        <v>2346</v>
      </c>
      <c r="H132">
        <v>25</v>
      </c>
      <c r="M132" t="s">
        <v>2258</v>
      </c>
      <c r="N132">
        <v>66</v>
      </c>
    </row>
    <row r="133" spans="7:14">
      <c r="G133" t="s">
        <v>2347</v>
      </c>
      <c r="H133">
        <v>45</v>
      </c>
      <c r="M133" t="s">
        <v>2259</v>
      </c>
      <c r="N133">
        <v>49</v>
      </c>
    </row>
    <row r="134" spans="7:14">
      <c r="G134" t="s">
        <v>2348</v>
      </c>
      <c r="H134">
        <v>38</v>
      </c>
      <c r="M134" t="s">
        <v>2260</v>
      </c>
      <c r="N134">
        <v>49</v>
      </c>
    </row>
    <row r="135" spans="7:14">
      <c r="G135" t="s">
        <v>2349</v>
      </c>
      <c r="H135">
        <v>7</v>
      </c>
      <c r="M135" t="s">
        <v>2261</v>
      </c>
      <c r="N135">
        <v>75</v>
      </c>
    </row>
    <row r="136" spans="7:14">
      <c r="G136" t="s">
        <v>2350</v>
      </c>
      <c r="H136">
        <v>49</v>
      </c>
      <c r="M136" t="s">
        <v>2262</v>
      </c>
      <c r="N136">
        <v>75</v>
      </c>
    </row>
    <row r="137" spans="7:14">
      <c r="G137" t="s">
        <v>2351</v>
      </c>
      <c r="H137">
        <v>33</v>
      </c>
      <c r="M137" t="s">
        <v>2263</v>
      </c>
      <c r="N137">
        <v>85</v>
      </c>
    </row>
    <row r="138" spans="7:14">
      <c r="G138" t="s">
        <v>2352</v>
      </c>
      <c r="H138">
        <v>49</v>
      </c>
      <c r="M138" t="s">
        <v>2264</v>
      </c>
      <c r="N138">
        <v>91</v>
      </c>
    </row>
    <row r="139" spans="7:14">
      <c r="G139" t="s">
        <v>2353</v>
      </c>
      <c r="H139">
        <v>75</v>
      </c>
      <c r="M139" t="s">
        <v>2389</v>
      </c>
      <c r="N139">
        <v>80</v>
      </c>
    </row>
    <row r="140" spans="7:14">
      <c r="G140" t="s">
        <v>2354</v>
      </c>
      <c r="H140">
        <v>66</v>
      </c>
      <c r="M140" t="s">
        <v>4</v>
      </c>
      <c r="N140">
        <v>6438</v>
      </c>
    </row>
    <row r="141" spans="7:14">
      <c r="G141" t="s">
        <v>2355</v>
      </c>
      <c r="H141">
        <v>91</v>
      </c>
    </row>
    <row r="142" spans="7:14">
      <c r="G142" t="s">
        <v>2356</v>
      </c>
      <c r="H142">
        <v>8</v>
      </c>
    </row>
    <row r="143" spans="7:14">
      <c r="G143" t="s">
        <v>2357</v>
      </c>
      <c r="H143">
        <v>8</v>
      </c>
    </row>
    <row r="144" spans="7:14">
      <c r="G144" t="s">
        <v>2358</v>
      </c>
      <c r="H144">
        <v>7</v>
      </c>
    </row>
    <row r="145" spans="7:8">
      <c r="G145" t="s">
        <v>2359</v>
      </c>
      <c r="H145">
        <v>7</v>
      </c>
    </row>
    <row r="146" spans="7:8">
      <c r="G146" t="s">
        <v>2360</v>
      </c>
      <c r="H146">
        <v>10</v>
      </c>
    </row>
    <row r="147" spans="7:8">
      <c r="G147" t="s">
        <v>2361</v>
      </c>
      <c r="H147">
        <v>6</v>
      </c>
    </row>
    <row r="148" spans="7:8">
      <c r="G148" t="s">
        <v>2362</v>
      </c>
      <c r="H148">
        <v>8</v>
      </c>
    </row>
    <row r="149" spans="7:8">
      <c r="G149" t="s">
        <v>2363</v>
      </c>
      <c r="H149">
        <v>12</v>
      </c>
    </row>
    <row r="150" spans="7:8">
      <c r="G150" t="s">
        <v>2364</v>
      </c>
      <c r="H150">
        <v>14</v>
      </c>
    </row>
    <row r="151" spans="7:8">
      <c r="G151" t="s">
        <v>2365</v>
      </c>
      <c r="H151">
        <v>19</v>
      </c>
    </row>
    <row r="152" spans="7:8">
      <c r="G152" t="s">
        <v>2366</v>
      </c>
      <c r="H152">
        <v>21</v>
      </c>
    </row>
    <row r="153" spans="7:8">
      <c r="G153" t="s">
        <v>2367</v>
      </c>
      <c r="H153">
        <v>26</v>
      </c>
    </row>
    <row r="154" spans="7:8">
      <c r="G154" t="s">
        <v>2368</v>
      </c>
      <c r="H154">
        <v>28</v>
      </c>
    </row>
    <row r="155" spans="7:8">
      <c r="G155" t="s">
        <v>2369</v>
      </c>
      <c r="H155">
        <v>32</v>
      </c>
    </row>
    <row r="156" spans="7:8">
      <c r="G156" t="s">
        <v>2370</v>
      </c>
      <c r="H156">
        <v>34</v>
      </c>
    </row>
    <row r="157" spans="7:8">
      <c r="G157" t="s">
        <v>2371</v>
      </c>
      <c r="H157">
        <v>8</v>
      </c>
    </row>
    <row r="158" spans="7:8">
      <c r="G158" t="s">
        <v>2372</v>
      </c>
      <c r="H158">
        <v>6</v>
      </c>
    </row>
    <row r="159" spans="7:8">
      <c r="G159" t="s">
        <v>2373</v>
      </c>
      <c r="H159">
        <v>8</v>
      </c>
    </row>
    <row r="160" spans="7:8">
      <c r="G160" t="s">
        <v>1676</v>
      </c>
      <c r="H160">
        <v>10</v>
      </c>
    </row>
    <row r="161" spans="7:8">
      <c r="G161" t="s">
        <v>1677</v>
      </c>
      <c r="H161">
        <v>14</v>
      </c>
    </row>
    <row r="162" spans="7:8">
      <c r="G162" t="s">
        <v>1678</v>
      </c>
      <c r="H162">
        <v>16</v>
      </c>
    </row>
    <row r="163" spans="7:8">
      <c r="G163" t="s">
        <v>1679</v>
      </c>
      <c r="H163">
        <v>21</v>
      </c>
    </row>
    <row r="164" spans="7:8">
      <c r="G164" t="s">
        <v>1680</v>
      </c>
      <c r="H164">
        <v>23</v>
      </c>
    </row>
    <row r="165" spans="7:8">
      <c r="G165" t="s">
        <v>1681</v>
      </c>
      <c r="H165">
        <v>28</v>
      </c>
    </row>
    <row r="166" spans="7:8">
      <c r="G166" t="s">
        <v>1682</v>
      </c>
      <c r="H166">
        <v>30</v>
      </c>
    </row>
    <row r="167" spans="7:8">
      <c r="G167" t="s">
        <v>2374</v>
      </c>
      <c r="H167">
        <v>34</v>
      </c>
    </row>
    <row r="168" spans="7:8">
      <c r="G168" t="s">
        <v>2375</v>
      </c>
      <c r="H168">
        <v>36</v>
      </c>
    </row>
    <row r="169" spans="7:8">
      <c r="G169" t="s">
        <v>2376</v>
      </c>
      <c r="H169">
        <v>8</v>
      </c>
    </row>
    <row r="170" spans="7:8">
      <c r="G170" t="s">
        <v>2377</v>
      </c>
      <c r="H170">
        <v>6</v>
      </c>
    </row>
    <row r="171" spans="7:8">
      <c r="G171" t="s">
        <v>2378</v>
      </c>
      <c r="H171">
        <v>78</v>
      </c>
    </row>
    <row r="172" spans="7:8">
      <c r="G172" t="s">
        <v>1688</v>
      </c>
      <c r="H172">
        <v>18</v>
      </c>
    </row>
    <row r="173" spans="7:8">
      <c r="G173" t="s">
        <v>1689</v>
      </c>
      <c r="H173">
        <v>20</v>
      </c>
    </row>
    <row r="174" spans="7:8">
      <c r="G174" t="s">
        <v>1690</v>
      </c>
      <c r="H174">
        <v>24</v>
      </c>
    </row>
    <row r="175" spans="7:8">
      <c r="G175" t="s">
        <v>1691</v>
      </c>
      <c r="H175">
        <v>31</v>
      </c>
    </row>
    <row r="176" spans="7:8">
      <c r="G176" t="s">
        <v>1692</v>
      </c>
      <c r="H176">
        <v>37</v>
      </c>
    </row>
    <row r="177" spans="7:8">
      <c r="G177" t="s">
        <v>1693</v>
      </c>
      <c r="H177">
        <v>44</v>
      </c>
    </row>
    <row r="178" spans="7:8">
      <c r="G178" t="s">
        <v>1694</v>
      </c>
      <c r="H178">
        <v>51</v>
      </c>
    </row>
    <row r="179" spans="7:8">
      <c r="G179" t="s">
        <v>1698</v>
      </c>
      <c r="H179">
        <v>23</v>
      </c>
    </row>
    <row r="180" spans="7:8">
      <c r="G180" t="s">
        <v>1699</v>
      </c>
      <c r="H180">
        <v>28</v>
      </c>
    </row>
    <row r="181" spans="7:8">
      <c r="G181" t="s">
        <v>1700</v>
      </c>
      <c r="H181">
        <v>30</v>
      </c>
    </row>
    <row r="182" spans="7:8">
      <c r="G182" t="s">
        <v>1701</v>
      </c>
      <c r="H182">
        <v>34</v>
      </c>
    </row>
    <row r="183" spans="7:8">
      <c r="G183" t="s">
        <v>1702</v>
      </c>
      <c r="H183">
        <v>44</v>
      </c>
    </row>
    <row r="184" spans="7:8">
      <c r="G184" t="s">
        <v>1703</v>
      </c>
      <c r="H184">
        <v>20</v>
      </c>
    </row>
    <row r="185" spans="7:8">
      <c r="G185" t="s">
        <v>1705</v>
      </c>
      <c r="H185">
        <v>20</v>
      </c>
    </row>
    <row r="186" spans="7:8">
      <c r="G186" t="s">
        <v>1707</v>
      </c>
      <c r="H186">
        <v>19</v>
      </c>
    </row>
    <row r="187" spans="7:8">
      <c r="G187" t="s">
        <v>1708</v>
      </c>
      <c r="H187">
        <v>21</v>
      </c>
    </row>
    <row r="188" spans="7:8">
      <c r="G188" t="s">
        <v>1709</v>
      </c>
      <c r="H188">
        <v>26</v>
      </c>
    </row>
    <row r="189" spans="7:8">
      <c r="G189" t="s">
        <v>1710</v>
      </c>
      <c r="H189">
        <v>28</v>
      </c>
    </row>
    <row r="190" spans="7:8">
      <c r="G190" t="s">
        <v>1711</v>
      </c>
      <c r="H190">
        <v>32</v>
      </c>
    </row>
    <row r="191" spans="7:8">
      <c r="G191" t="s">
        <v>1712</v>
      </c>
      <c r="H191">
        <v>34</v>
      </c>
    </row>
    <row r="192" spans="7:8">
      <c r="G192" t="s">
        <v>2379</v>
      </c>
      <c r="H192">
        <v>8</v>
      </c>
    </row>
    <row r="193" spans="7:8">
      <c r="G193" t="s">
        <v>2380</v>
      </c>
      <c r="H193">
        <v>6</v>
      </c>
    </row>
    <row r="194" spans="7:8">
      <c r="G194" t="s">
        <v>2381</v>
      </c>
      <c r="H194">
        <v>8</v>
      </c>
    </row>
    <row r="195" spans="7:8">
      <c r="G195" t="s">
        <v>1716</v>
      </c>
      <c r="H195">
        <v>12</v>
      </c>
    </row>
    <row r="196" spans="7:8">
      <c r="G196" t="s">
        <v>1717</v>
      </c>
      <c r="H196">
        <v>14</v>
      </c>
    </row>
    <row r="197" spans="7:8">
      <c r="G197" t="s">
        <v>1718</v>
      </c>
      <c r="H197">
        <v>19</v>
      </c>
    </row>
    <row r="198" spans="7:8">
      <c r="G198" t="s">
        <v>1719</v>
      </c>
      <c r="H198">
        <v>21</v>
      </c>
    </row>
    <row r="199" spans="7:8">
      <c r="G199" t="s">
        <v>1720</v>
      </c>
      <c r="H199">
        <v>26</v>
      </c>
    </row>
    <row r="200" spans="7:8">
      <c r="G200" t="s">
        <v>1721</v>
      </c>
      <c r="H200">
        <v>28</v>
      </c>
    </row>
    <row r="201" spans="7:8">
      <c r="G201" t="s">
        <v>1722</v>
      </c>
      <c r="H201">
        <v>32</v>
      </c>
    </row>
    <row r="202" spans="7:8">
      <c r="G202" t="s">
        <v>1723</v>
      </c>
      <c r="H202">
        <v>34</v>
      </c>
    </row>
    <row r="203" spans="7:8">
      <c r="G203" t="s">
        <v>2382</v>
      </c>
      <c r="H203">
        <v>8</v>
      </c>
    </row>
    <row r="204" spans="7:8">
      <c r="G204" t="s">
        <v>2383</v>
      </c>
      <c r="H204">
        <v>6</v>
      </c>
    </row>
    <row r="205" spans="7:8">
      <c r="G205" t="s">
        <v>2384</v>
      </c>
      <c r="H205">
        <v>8</v>
      </c>
    </row>
    <row r="206" spans="7:8">
      <c r="G206" t="s">
        <v>1727</v>
      </c>
      <c r="H206">
        <v>12</v>
      </c>
    </row>
    <row r="207" spans="7:8">
      <c r="G207" t="s">
        <v>1728</v>
      </c>
      <c r="H207">
        <v>14</v>
      </c>
    </row>
    <row r="208" spans="7:8">
      <c r="G208" t="s">
        <v>1729</v>
      </c>
      <c r="H208">
        <v>19</v>
      </c>
    </row>
    <row r="209" spans="7:8">
      <c r="G209" t="s">
        <v>1730</v>
      </c>
      <c r="H209">
        <v>21</v>
      </c>
    </row>
    <row r="210" spans="7:8">
      <c r="G210" t="s">
        <v>1731</v>
      </c>
      <c r="H210">
        <v>26</v>
      </c>
    </row>
    <row r="211" spans="7:8">
      <c r="G211" t="s">
        <v>1732</v>
      </c>
      <c r="H211">
        <v>28</v>
      </c>
    </row>
    <row r="212" spans="7:8">
      <c r="G212" t="s">
        <v>1733</v>
      </c>
      <c r="H212">
        <v>32</v>
      </c>
    </row>
    <row r="213" spans="7:8">
      <c r="G213" t="s">
        <v>1734</v>
      </c>
      <c r="H213">
        <v>34</v>
      </c>
    </row>
    <row r="214" spans="7:8">
      <c r="G214" t="s">
        <v>2385</v>
      </c>
      <c r="H214">
        <v>8</v>
      </c>
    </row>
    <row r="215" spans="7:8">
      <c r="G215" t="s">
        <v>2386</v>
      </c>
      <c r="H215">
        <v>6</v>
      </c>
    </row>
    <row r="216" spans="7:8">
      <c r="G216" t="s">
        <v>4</v>
      </c>
      <c r="H216">
        <v>5713</v>
      </c>
    </row>
  </sheetData>
  <mergeCells count="13">
    <mergeCell ref="R1:R2"/>
    <mergeCell ref="T1:T2"/>
    <mergeCell ref="AA1:AA2"/>
    <mergeCell ref="S1:S2"/>
    <mergeCell ref="U1:U2"/>
    <mergeCell ref="V1:Z2"/>
    <mergeCell ref="Q1:Q2"/>
    <mergeCell ref="P1:P2"/>
    <mergeCell ref="A1:B2"/>
    <mergeCell ref="D1:E2"/>
    <mergeCell ref="G1:H2"/>
    <mergeCell ref="J1:K2"/>
    <mergeCell ref="M1:N2"/>
  </mergeCells>
  <phoneticPr fontId="5" type="noConversion"/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38"/>
  <sheetViews>
    <sheetView view="pageBreakPreview" zoomScaleNormal="100" zoomScaleSheetLayoutView="100" workbookViewId="0">
      <pane ySplit="3" topLeftCell="A4" activePane="bottomLeft" state="frozen"/>
      <selection activeCell="B7" sqref="B7:K7"/>
      <selection pane="bottomLeft" activeCell="A28" sqref="A28"/>
    </sheetView>
  </sheetViews>
  <sheetFormatPr defaultColWidth="8.84375" defaultRowHeight="17"/>
  <cols>
    <col min="1" max="1" width="42.07421875" style="82" bestFit="1" customWidth="1"/>
    <col min="2" max="3" width="9.4609375" style="82" customWidth="1"/>
    <col min="4" max="16384" width="8.84375" style="82"/>
  </cols>
  <sheetData>
    <row r="1" spans="1:7" ht="17.5" thickBot="1"/>
    <row r="2" spans="1:7">
      <c r="A2" s="83" t="s">
        <v>2410</v>
      </c>
      <c r="B2" s="84" t="s">
        <v>2411</v>
      </c>
      <c r="C2" s="84" t="s">
        <v>2412</v>
      </c>
      <c r="D2" s="85"/>
      <c r="E2" s="85"/>
      <c r="F2" s="85"/>
      <c r="G2" s="86"/>
    </row>
    <row r="3" spans="1:7">
      <c r="A3" s="87"/>
      <c r="B3" s="88"/>
      <c r="C3" s="88"/>
      <c r="G3" s="89"/>
    </row>
    <row r="4" spans="1:7">
      <c r="A4" s="87" t="s">
        <v>2413</v>
      </c>
      <c r="B4" s="90">
        <v>39</v>
      </c>
      <c r="C4" s="91">
        <f>3.14*B4^2/4</f>
        <v>1193.9850000000001</v>
      </c>
      <c r="G4" s="89"/>
    </row>
    <row r="5" spans="1:7">
      <c r="A5" s="87"/>
      <c r="G5" s="89"/>
    </row>
    <row r="6" spans="1:7">
      <c r="A6" s="87" t="s">
        <v>2414</v>
      </c>
      <c r="B6" s="90">
        <v>24</v>
      </c>
      <c r="C6" s="91">
        <f t="shared" ref="C6:C21" si="0">3.14*B6^2/4</f>
        <v>452.16</v>
      </c>
      <c r="G6" s="89"/>
    </row>
    <row r="7" spans="1:7">
      <c r="A7" s="87"/>
      <c r="G7" s="89"/>
    </row>
    <row r="8" spans="1:7">
      <c r="A8" s="87" t="s">
        <v>2415</v>
      </c>
      <c r="B8" s="90">
        <v>13</v>
      </c>
      <c r="C8" s="91">
        <f t="shared" si="0"/>
        <v>132.66499999999999</v>
      </c>
      <c r="G8" s="89"/>
    </row>
    <row r="9" spans="1:7">
      <c r="A9" s="87" t="s">
        <v>2416</v>
      </c>
      <c r="B9" s="90">
        <v>14</v>
      </c>
      <c r="C9" s="91">
        <f t="shared" si="0"/>
        <v>153.86000000000001</v>
      </c>
      <c r="G9" s="89"/>
    </row>
    <row r="10" spans="1:7">
      <c r="A10" s="87" t="s">
        <v>2417</v>
      </c>
      <c r="B10" s="90">
        <v>17</v>
      </c>
      <c r="C10" s="91">
        <f t="shared" si="0"/>
        <v>226.86500000000001</v>
      </c>
      <c r="G10" s="89"/>
    </row>
    <row r="11" spans="1:7">
      <c r="A11" s="87" t="s">
        <v>2418</v>
      </c>
      <c r="B11" s="90">
        <v>18.5</v>
      </c>
      <c r="C11" s="91">
        <f t="shared" si="0"/>
        <v>268.66624999999999</v>
      </c>
      <c r="G11" s="89"/>
    </row>
    <row r="12" spans="1:7">
      <c r="A12" s="87" t="s">
        <v>2419</v>
      </c>
      <c r="B12" s="90">
        <v>22</v>
      </c>
      <c r="C12" s="91">
        <f t="shared" si="0"/>
        <v>379.94</v>
      </c>
      <c r="G12" s="89"/>
    </row>
    <row r="13" spans="1:7">
      <c r="A13" s="87" t="s">
        <v>2666</v>
      </c>
      <c r="B13" s="90">
        <v>24</v>
      </c>
      <c r="C13" s="91">
        <f t="shared" ref="C13" si="1">3.14*B13^2/4</f>
        <v>452.16</v>
      </c>
      <c r="G13" s="89"/>
    </row>
    <row r="14" spans="1:7">
      <c r="A14" s="87"/>
      <c r="G14" s="89"/>
    </row>
    <row r="15" spans="1:7">
      <c r="A15" s="87" t="s">
        <v>2420</v>
      </c>
      <c r="B15" s="90">
        <v>14.5</v>
      </c>
      <c r="C15" s="91">
        <f t="shared" si="0"/>
        <v>165.04625000000001</v>
      </c>
      <c r="G15" s="89"/>
    </row>
    <row r="16" spans="1:7">
      <c r="A16" s="87" t="s">
        <v>2421</v>
      </c>
      <c r="B16" s="90">
        <v>18</v>
      </c>
      <c r="C16" s="91">
        <f t="shared" si="0"/>
        <v>254.34</v>
      </c>
      <c r="G16" s="89"/>
    </row>
    <row r="17" spans="1:7">
      <c r="A17" s="87" t="s">
        <v>2457</v>
      </c>
      <c r="B17" s="90">
        <v>23</v>
      </c>
      <c r="C17" s="91">
        <f t="shared" ref="C17" si="2">3.14*B17^2/4</f>
        <v>415.26500000000004</v>
      </c>
      <c r="G17" s="89"/>
    </row>
    <row r="18" spans="1:7">
      <c r="A18" s="87"/>
      <c r="G18" s="89"/>
    </row>
    <row r="19" spans="1:7">
      <c r="A19" s="87" t="s">
        <v>2662</v>
      </c>
      <c r="B19" s="90">
        <v>16</v>
      </c>
      <c r="C19" s="91">
        <f t="shared" ref="C19" si="3">3.14*B19^2/4</f>
        <v>200.96</v>
      </c>
      <c r="G19" s="89"/>
    </row>
    <row r="20" spans="1:7">
      <c r="A20" s="87" t="s">
        <v>2422</v>
      </c>
      <c r="B20" s="90">
        <v>20</v>
      </c>
      <c r="C20" s="91">
        <f t="shared" si="0"/>
        <v>314</v>
      </c>
      <c r="G20" s="89"/>
    </row>
    <row r="21" spans="1:7">
      <c r="A21" s="87" t="s">
        <v>2423</v>
      </c>
      <c r="B21" s="90">
        <v>26</v>
      </c>
      <c r="C21" s="91">
        <f t="shared" si="0"/>
        <v>530.66</v>
      </c>
      <c r="G21" s="89"/>
    </row>
    <row r="22" spans="1:7">
      <c r="A22" s="92"/>
      <c r="B22" s="93"/>
      <c r="C22" s="93"/>
      <c r="G22" s="89"/>
    </row>
    <row r="23" spans="1:7">
      <c r="A23" s="94" t="s">
        <v>2424</v>
      </c>
      <c r="B23" s="90">
        <v>13.5</v>
      </c>
      <c r="C23" s="91">
        <f>3.14*B23^2/4</f>
        <v>143.06625</v>
      </c>
      <c r="G23" s="89"/>
    </row>
    <row r="24" spans="1:7">
      <c r="A24" s="94" t="s">
        <v>2425</v>
      </c>
      <c r="B24" s="90">
        <v>14.5</v>
      </c>
      <c r="C24" s="91">
        <f>3.14*B24^2/4</f>
        <v>165.04625000000001</v>
      </c>
      <c r="G24" s="89"/>
    </row>
    <row r="25" spans="1:7">
      <c r="A25" s="94" t="s">
        <v>2426</v>
      </c>
      <c r="B25" s="90">
        <v>20.5</v>
      </c>
      <c r="C25" s="91">
        <f>3.14*B25^2/4</f>
        <v>329.89625000000001</v>
      </c>
      <c r="G25" s="89"/>
    </row>
    <row r="26" spans="1:7">
      <c r="A26" s="87" t="s">
        <v>2427</v>
      </c>
      <c r="B26" s="90">
        <v>12</v>
      </c>
      <c r="C26" s="91">
        <f>3.14*B26^2/4</f>
        <v>113.04</v>
      </c>
      <c r="G26" s="89"/>
    </row>
    <row r="27" spans="1:7">
      <c r="A27" s="87" t="s">
        <v>2428</v>
      </c>
      <c r="B27" s="90">
        <v>6.5</v>
      </c>
      <c r="C27" s="91">
        <f>3.14*B27^2/4</f>
        <v>33.166249999999998</v>
      </c>
      <c r="G27" s="89"/>
    </row>
    <row r="28" spans="1:7">
      <c r="A28" s="87"/>
      <c r="G28" s="89"/>
    </row>
    <row r="29" spans="1:7">
      <c r="A29" s="87" t="s">
        <v>2429</v>
      </c>
      <c r="B29" s="90">
        <v>9</v>
      </c>
      <c r="C29" s="91">
        <f t="shared" ref="C29:C34" si="4">3.14*B29^2/4</f>
        <v>63.585000000000001</v>
      </c>
      <c r="G29" s="89"/>
    </row>
    <row r="30" spans="1:7">
      <c r="A30" s="87" t="s">
        <v>2430</v>
      </c>
      <c r="B30" s="90">
        <v>12</v>
      </c>
      <c r="C30" s="91">
        <f t="shared" si="4"/>
        <v>113.04</v>
      </c>
      <c r="G30" s="89"/>
    </row>
    <row r="31" spans="1:7">
      <c r="A31" s="87" t="s">
        <v>2431</v>
      </c>
      <c r="B31" s="90">
        <v>12.5</v>
      </c>
      <c r="C31" s="91">
        <f t="shared" si="4"/>
        <v>122.65625</v>
      </c>
      <c r="G31" s="89"/>
    </row>
    <row r="32" spans="1:7">
      <c r="A32" s="87" t="s">
        <v>2432</v>
      </c>
      <c r="B32" s="82">
        <v>16</v>
      </c>
      <c r="C32" s="91">
        <f t="shared" si="4"/>
        <v>200.96</v>
      </c>
      <c r="G32" s="89"/>
    </row>
    <row r="33" spans="1:7">
      <c r="A33" s="87" t="s">
        <v>2433</v>
      </c>
      <c r="B33" s="90">
        <v>21.5</v>
      </c>
      <c r="C33" s="91">
        <f t="shared" si="4"/>
        <v>362.86625000000004</v>
      </c>
      <c r="G33" s="89"/>
    </row>
    <row r="34" spans="1:7">
      <c r="A34" s="87" t="s">
        <v>2434</v>
      </c>
      <c r="B34" s="90">
        <v>9.5</v>
      </c>
      <c r="C34" s="91">
        <f t="shared" si="4"/>
        <v>70.846249999999998</v>
      </c>
      <c r="G34" s="89"/>
    </row>
    <row r="35" spans="1:7">
      <c r="A35" s="87"/>
      <c r="G35" s="89"/>
    </row>
    <row r="36" spans="1:7">
      <c r="A36" s="87"/>
      <c r="G36" s="89"/>
    </row>
    <row r="37" spans="1:7">
      <c r="A37" s="87"/>
      <c r="G37" s="89"/>
    </row>
    <row r="38" spans="1:7" ht="17.5" thickBot="1">
      <c r="A38" s="95"/>
      <c r="B38" s="96"/>
      <c r="C38" s="96"/>
      <c r="D38" s="96"/>
      <c r="E38" s="96"/>
      <c r="F38" s="96"/>
      <c r="G38" s="97"/>
    </row>
  </sheetData>
  <autoFilter ref="A3:C34" xr:uid="{00000000-0009-0000-0000-000005000000}"/>
  <phoneticPr fontId="5" type="noConversion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4</vt:i4>
      </vt:variant>
    </vt:vector>
  </HeadingPairs>
  <TitlesOfParts>
    <vt:vector size="9" baseType="lpstr">
      <vt:lpstr>Stmap-2</vt:lpstr>
      <vt:lpstr>Cable 물량 집계</vt:lpstr>
      <vt:lpstr>Terminal Lug 물량 집계</vt:lpstr>
      <vt:lpstr>Conduit &amp; Fitting 물량 집계</vt:lpstr>
      <vt:lpstr>cable data</vt:lpstr>
      <vt:lpstr>cable</vt:lpstr>
      <vt:lpstr>'cable data'!Print_Area</vt:lpstr>
      <vt:lpstr>'Stmap-2'!Print_Area</vt:lpstr>
      <vt:lpstr>'Stmap-2'!Print_Titles</vt:lpstr>
    </vt:vector>
  </TitlesOfParts>
  <Company>Elec. Team, SKEC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Cable Schedule for Conduit</dc:title>
  <dc:creator>P.L. Cho</dc:creator>
  <cp:lastModifiedBy>그린에너지 SE</cp:lastModifiedBy>
  <cp:lastPrinted>2020-06-22T05:08:48Z</cp:lastPrinted>
  <dcterms:created xsi:type="dcterms:W3CDTF">2006-05-18T02:52:53Z</dcterms:created>
  <dcterms:modified xsi:type="dcterms:W3CDTF">2024-10-21T07:19:50Z</dcterms:modified>
</cp:coreProperties>
</file>